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https://pcawa.sharepoint.com/sites/Data/Shared Documents/12 Projects/12.3 Sports Leaderboards/01 Dressage/2021 Dressage/"/>
    </mc:Choice>
  </mc:AlternateContent>
  <xr:revisionPtr revIDLastSave="36" documentId="8_{CE78CF0F-FCDC-4543-8B66-2DAEE274DA34}" xr6:coauthVersionLast="47" xr6:coauthVersionMax="47" xr10:uidLastSave="{61B3F8C0-936E-42CA-98CF-727CFC36A94B}"/>
  <bookViews>
    <workbookView xWindow="28680" yWindow="-120" windowWidth="29040" windowHeight="15840" tabRatio="897" activeTab="12" xr2:uid="{00000000-000D-0000-FFFF-FFFF00000000}"/>
  </bookViews>
  <sheets>
    <sheet name="Front Cover" sheetId="33" r:id="rId1"/>
    <sheet name="Affiliates" sheetId="55" r:id="rId2"/>
    <sheet name="Med 8-24" sheetId="54" r:id="rId3"/>
    <sheet name="Elem 17-24" sheetId="53" r:id="rId4"/>
    <sheet name="Elem 8-16" sheetId="52" r:id="rId5"/>
    <sheet name="Nov 17-24" sheetId="49" r:id="rId6"/>
    <sheet name="Nov 14-16" sheetId="50" r:id="rId7"/>
    <sheet name="Nov 8-13" sheetId="51" r:id="rId8"/>
    <sheet name="Prelim 17-24" sheetId="48" r:id="rId9"/>
    <sheet name="Prelim 14-16" sheetId="47" r:id="rId10"/>
    <sheet name="Prelim 11-13" sheetId="46" r:id="rId11"/>
    <sheet name="Prelim 10&amp;U" sheetId="45" r:id="rId12"/>
    <sheet name="Prep 10&amp;U" sheetId="37" r:id="rId13"/>
    <sheet name="RBPS" sheetId="109" r:id="rId14"/>
    <sheet name="20BUN" sheetId="82" r:id="rId15"/>
    <sheet name="20BUS" sheetId="83" r:id="rId16"/>
    <sheet name="MUR1" sheetId="84" r:id="rId17"/>
    <sheet name="BUS1" sheetId="81" r:id="rId18"/>
    <sheet name="WP1" sheetId="85" r:id="rId19"/>
    <sheet name="BAL1" sheetId="86" r:id="rId20"/>
    <sheet name="WAL1" sheetId="87" r:id="rId21"/>
    <sheet name="MR1" sheetId="116" r:id="rId22"/>
    <sheet name="BUS2" sheetId="88" r:id="rId23"/>
    <sheet name="OG1" sheetId="89" r:id="rId24"/>
    <sheet name="DARL" sheetId="110" r:id="rId25"/>
    <sheet name="BUS3" sheetId="91" r:id="rId26"/>
    <sheet name="BAL2" sheetId="92" r:id="rId27"/>
    <sheet name="BUN1" sheetId="93" r:id="rId28"/>
    <sheet name="OG2" sheetId="94" r:id="rId29"/>
    <sheet name="SM1" sheetId="95" r:id="rId30"/>
    <sheet name="MR2" sheetId="111" r:id="rId31"/>
    <sheet name="WAL2" sheetId="96" r:id="rId32"/>
    <sheet name="DARD1" sheetId="97" r:id="rId33"/>
    <sheet name="LF1" sheetId="98" r:id="rId34"/>
    <sheet name="DARL2" sheetId="100" r:id="rId35"/>
    <sheet name="FEST" sheetId="114" r:id="rId36"/>
    <sheet name="BUN2" sheetId="99" r:id="rId37"/>
    <sheet name="OG3" sheetId="101" r:id="rId38"/>
    <sheet name="SER" sheetId="103" r:id="rId39"/>
    <sheet name="DARL3" sheetId="112" r:id="rId40"/>
    <sheet name="KR" sheetId="113" r:id="rId41"/>
    <sheet name="DARD2" sheetId="115" r:id="rId42"/>
    <sheet name="WAL3" sheetId="102" r:id="rId43"/>
    <sheet name="BAL3" sheetId="105" r:id="rId44"/>
    <sheet name="BUN3" sheetId="106" r:id="rId45"/>
    <sheet name="SC" sheetId="107" r:id="rId46"/>
    <sheet name="KAL1" sheetId="108" r:id="rId47"/>
    <sheet name="LF2" sheetId="104" r:id="rId48"/>
    <sheet name="MR3" sheetId="119" r:id="rId49"/>
    <sheet name="Sheet4" sheetId="120" r:id="rId50"/>
    <sheet name="Sheet1" sheetId="121" r:id="rId51"/>
  </sheets>
  <externalReferences>
    <externalReference r:id="rId52"/>
    <externalReference r:id="rId53"/>
    <externalReference r:id="rId54"/>
    <externalReference r:id="rId55"/>
    <externalReference r:id="rId56"/>
  </externalReferences>
  <definedNames>
    <definedName name="_xlnm._FilterDatabase" localSheetId="35" hidden="1">FEST!$A$3:$N$85</definedName>
    <definedName name="_xlnm._FilterDatabase" localSheetId="2" hidden="1">'Med 8-24'!$B$5:$AR$11</definedName>
    <definedName name="_xlnm._FilterDatabase" localSheetId="7" hidden="1">'Nov 8-13'!$B$5:$AO$18</definedName>
    <definedName name="_xlnm._FilterDatabase" localSheetId="11" hidden="1">'Prelim 10&amp;U'!$B$5:$AR$45</definedName>
    <definedName name="_xlnm._FilterDatabase" localSheetId="10" hidden="1">'Prelim 11-13'!$B$5:$AN$61</definedName>
    <definedName name="_xlnm._FilterDatabase" localSheetId="9" hidden="1">'Prelim 14-16'!$B$5:$I$47</definedName>
    <definedName name="_xlnm._FilterDatabase" localSheetId="12" hidden="1">'Prep 10&amp;U'!$B$5:$AR$33</definedName>
    <definedName name="_xlnm._FilterDatabase" localSheetId="42" hidden="1">'WAL3'!$A$3:$N$42</definedName>
    <definedName name="_xlnm.Print_Area" localSheetId="1">Affiliates!$A$1:$N$9</definedName>
    <definedName name="_xlnm.Print_Area" localSheetId="3">'Elem 17-24'!$A$1:$J$19</definedName>
    <definedName name="_xlnm.Print_Area" localSheetId="4">'Elem 8-16'!$A$1:$I$23</definedName>
    <definedName name="_xlnm.Print_Area" localSheetId="2">'Med 8-24'!$A$1:$O$13</definedName>
    <definedName name="_xlnm.Print_Area" localSheetId="6">'Nov 14-16'!$A$1:$I$28</definedName>
    <definedName name="_xlnm.Print_Area" localSheetId="5">'Nov 17-24'!$A$1:$I$23</definedName>
    <definedName name="_xlnm.Print_Area" localSheetId="7">'Nov 8-13'!$A$1:$I$24</definedName>
    <definedName name="_xlnm.Print_Area" localSheetId="11">'Prelim 10&amp;U'!$A$1:$I$29</definedName>
    <definedName name="_xlnm.Print_Area" localSheetId="10">'Prelim 11-13'!$A$1:$I$21</definedName>
    <definedName name="_xlnm.Print_Area" localSheetId="9">'Prelim 14-16'!$A$1:$I$21</definedName>
    <definedName name="_xlnm.Print_Area" localSheetId="8">'Prelim 17-24'!$A$1:$I$22</definedName>
    <definedName name="_xlnm.Print_Area" localSheetId="12">'Prep 10&amp;U'!$A$1:$I$28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1" i="51" l="1"/>
  <c r="AI13" i="51"/>
  <c r="AI61" i="51"/>
  <c r="AI15" i="51"/>
  <c r="AI16" i="51"/>
  <c r="AI17" i="51"/>
  <c r="AI18" i="51"/>
  <c r="AI20" i="51"/>
  <c r="AI21" i="51"/>
  <c r="AI22" i="51"/>
  <c r="AI19" i="51"/>
  <c r="AI23" i="51"/>
  <c r="AI24" i="51"/>
  <c r="AI25" i="51"/>
  <c r="AI26" i="51"/>
  <c r="AI27" i="51"/>
  <c r="AI28" i="51"/>
  <c r="AI29" i="51"/>
  <c r="AI30" i="51"/>
  <c r="AI14" i="51"/>
  <c r="AI31" i="51"/>
  <c r="AI32" i="51"/>
  <c r="AI33" i="51"/>
  <c r="AI34" i="51"/>
  <c r="AI35" i="51"/>
  <c r="AI36" i="51"/>
  <c r="AI37" i="51"/>
  <c r="AI38" i="51"/>
  <c r="AI39" i="51"/>
  <c r="AI40" i="51"/>
  <c r="AI9" i="51"/>
  <c r="AI41" i="51"/>
  <c r="AI42" i="51"/>
  <c r="AI43" i="51"/>
  <c r="AI44" i="51"/>
  <c r="AI45" i="51"/>
  <c r="AI46" i="51"/>
  <c r="AI47" i="51"/>
  <c r="AI48" i="51"/>
  <c r="AI49" i="51"/>
  <c r="AI50" i="51"/>
  <c r="AI51" i="51"/>
  <c r="AI52" i="51"/>
  <c r="AI53" i="51"/>
  <c r="AI54" i="51"/>
  <c r="AI55" i="51"/>
  <c r="AI56" i="51"/>
  <c r="AI57" i="51"/>
  <c r="AI58" i="51"/>
  <c r="AI59" i="51"/>
  <c r="AI60" i="51"/>
  <c r="AI62" i="51"/>
  <c r="AI10" i="51"/>
  <c r="N20" i="82" l="1"/>
  <c r="N21" i="82"/>
  <c r="M20" i="82"/>
  <c r="M21" i="82"/>
  <c r="M22" i="82"/>
  <c r="A20" i="82"/>
  <c r="A21" i="82"/>
  <c r="K7" i="54" l="1"/>
  <c r="K8" i="54"/>
  <c r="K10" i="54"/>
  <c r="K11" i="54"/>
  <c r="K12" i="54"/>
  <c r="K13" i="54"/>
  <c r="J7" i="54"/>
  <c r="J8" i="54"/>
  <c r="J10" i="54"/>
  <c r="J11" i="54"/>
  <c r="J12" i="54"/>
  <c r="J13" i="54"/>
  <c r="AD7" i="53" l="1"/>
  <c r="AD10" i="53"/>
  <c r="AD11" i="53"/>
  <c r="AD9" i="53"/>
  <c r="AD14" i="53"/>
  <c r="AD15" i="53"/>
  <c r="AD16" i="53"/>
  <c r="AD17" i="53"/>
  <c r="AD18" i="53"/>
  <c r="AD8" i="53"/>
  <c r="AD12" i="53"/>
  <c r="AD19" i="53"/>
  <c r="AD20" i="53"/>
  <c r="AD6" i="53"/>
  <c r="R10" i="49"/>
  <c r="R14" i="49"/>
  <c r="R6" i="49"/>
  <c r="R11" i="49"/>
  <c r="R16" i="49"/>
  <c r="R17" i="49"/>
  <c r="R9" i="49"/>
  <c r="R20" i="49"/>
  <c r="R18" i="49"/>
  <c r="R27" i="49"/>
  <c r="R22" i="49"/>
  <c r="R28" i="49"/>
  <c r="R29" i="49"/>
  <c r="R30" i="49"/>
  <c r="R31" i="49"/>
  <c r="R32" i="49"/>
  <c r="R21" i="49"/>
  <c r="R15" i="49"/>
  <c r="R33" i="49"/>
  <c r="R34" i="49"/>
  <c r="R35" i="49"/>
  <c r="R36" i="49"/>
  <c r="R37" i="49"/>
  <c r="R38" i="49"/>
  <c r="R39" i="49"/>
  <c r="R40" i="49"/>
  <c r="R41" i="49"/>
  <c r="R25" i="49"/>
  <c r="R42" i="49"/>
  <c r="R26" i="49"/>
  <c r="R43" i="49"/>
  <c r="R44" i="49"/>
  <c r="R45" i="49"/>
  <c r="R46" i="49"/>
  <c r="R47" i="49"/>
  <c r="R23" i="49"/>
  <c r="R48" i="49"/>
  <c r="R49" i="49"/>
  <c r="R50" i="49"/>
  <c r="R51" i="49"/>
  <c r="R52" i="49"/>
  <c r="R13" i="49"/>
  <c r="R53" i="49"/>
  <c r="R19" i="49"/>
  <c r="R7" i="49"/>
  <c r="R54" i="49"/>
  <c r="R24" i="49"/>
  <c r="R55" i="49"/>
  <c r="R56" i="49"/>
  <c r="R8" i="49"/>
  <c r="AO6" i="55"/>
  <c r="AM7" i="55"/>
  <c r="AM8" i="55"/>
  <c r="AM9" i="55"/>
  <c r="AM6" i="55"/>
  <c r="AL7" i="55"/>
  <c r="AL8" i="55"/>
  <c r="AL6" i="55"/>
  <c r="AJ9" i="55"/>
  <c r="AF7" i="55"/>
  <c r="AF8" i="55"/>
  <c r="AF9" i="55"/>
  <c r="AF6" i="55"/>
  <c r="Y7" i="55"/>
  <c r="Y8" i="55"/>
  <c r="Y6" i="55"/>
  <c r="X7" i="55"/>
  <c r="X8" i="55"/>
  <c r="X6" i="55"/>
  <c r="V7" i="55"/>
  <c r="V8" i="55"/>
  <c r="V6" i="55"/>
  <c r="U7" i="55"/>
  <c r="U8" i="55"/>
  <c r="T7" i="55"/>
  <c r="T8" i="55"/>
  <c r="Z6" i="55"/>
  <c r="T6" i="55"/>
  <c r="S7" i="55"/>
  <c r="S8" i="55"/>
  <c r="S6" i="55"/>
  <c r="AG7" i="55"/>
  <c r="AG8" i="55"/>
  <c r="AG6" i="55"/>
  <c r="AD7" i="55"/>
  <c r="AD8" i="55"/>
  <c r="AD6" i="55"/>
  <c r="AC7" i="55"/>
  <c r="AC8" i="55"/>
  <c r="AC6" i="55"/>
  <c r="AB7" i="55"/>
  <c r="AB6" i="55"/>
  <c r="M40" i="103" l="1"/>
  <c r="M41" i="103"/>
  <c r="M42" i="103"/>
  <c r="M43" i="103"/>
  <c r="M44" i="103"/>
  <c r="M45" i="103"/>
  <c r="M46" i="103"/>
  <c r="A41" i="103"/>
  <c r="A42" i="103"/>
  <c r="A43" i="103"/>
  <c r="A44" i="103"/>
  <c r="A45" i="103"/>
  <c r="A46" i="103"/>
  <c r="A40" i="103"/>
  <c r="A29" i="99" l="1"/>
  <c r="A30" i="99"/>
  <c r="AE8" i="45" l="1"/>
  <c r="AE20" i="45"/>
  <c r="AE17" i="45"/>
  <c r="AE18" i="45"/>
  <c r="AE25" i="45"/>
  <c r="AE21" i="45"/>
  <c r="AE23" i="45"/>
  <c r="AE6" i="45"/>
  <c r="AI14" i="45"/>
  <c r="AK8" i="47"/>
  <c r="A6" i="115"/>
  <c r="J54" i="49"/>
  <c r="J24" i="49"/>
  <c r="J55" i="49"/>
  <c r="M153" i="107"/>
  <c r="M154" i="107"/>
  <c r="M155" i="107"/>
  <c r="M156" i="107"/>
  <c r="M157" i="107"/>
  <c r="M158" i="107"/>
  <c r="M159" i="107"/>
  <c r="M160" i="107"/>
  <c r="M161" i="107"/>
  <c r="M162" i="107"/>
  <c r="M163" i="107"/>
  <c r="M164" i="107"/>
  <c r="M165" i="107"/>
  <c r="M166" i="107"/>
  <c r="M167" i="107"/>
  <c r="M168" i="107"/>
  <c r="M169" i="107"/>
  <c r="M170" i="107"/>
  <c r="A138" i="107" l="1"/>
  <c r="A139" i="107"/>
  <c r="A140" i="107"/>
  <c r="A141" i="107"/>
  <c r="A142" i="107"/>
  <c r="A143" i="107"/>
  <c r="A144" i="107"/>
  <c r="A145" i="107"/>
  <c r="A146" i="107"/>
  <c r="A147" i="107"/>
  <c r="A148" i="107"/>
  <c r="A149" i="107"/>
  <c r="A150" i="107"/>
  <c r="A151" i="107"/>
  <c r="A152" i="107"/>
  <c r="A153" i="107"/>
  <c r="A154" i="107"/>
  <c r="A155" i="107"/>
  <c r="A156" i="107"/>
  <c r="A157" i="107"/>
  <c r="A158" i="107"/>
  <c r="A159" i="107"/>
  <c r="A160" i="107"/>
  <c r="A161" i="107"/>
  <c r="A162" i="107"/>
  <c r="A163" i="107"/>
  <c r="A164" i="107"/>
  <c r="A165" i="107"/>
  <c r="A166" i="107"/>
  <c r="A167" i="107"/>
  <c r="A168" i="107"/>
  <c r="A169" i="107"/>
  <c r="A170" i="107"/>
  <c r="A137" i="107" l="1"/>
  <c r="A33" i="107"/>
  <c r="A34" i="107"/>
  <c r="A35" i="107"/>
  <c r="A36" i="107"/>
  <c r="A37" i="107"/>
  <c r="A38" i="107"/>
  <c r="A39" i="107"/>
  <c r="A40" i="107"/>
  <c r="A41" i="107"/>
  <c r="A42" i="107"/>
  <c r="A43" i="107"/>
  <c r="A44" i="107"/>
  <c r="A45" i="107"/>
  <c r="A46" i="107"/>
  <c r="A47" i="107"/>
  <c r="A48" i="107"/>
  <c r="A49" i="107"/>
  <c r="A50" i="107"/>
  <c r="A51" i="107"/>
  <c r="A52" i="107"/>
  <c r="A53" i="107"/>
  <c r="A54" i="107"/>
  <c r="A55" i="107"/>
  <c r="A56" i="107"/>
  <c r="A57" i="107"/>
  <c r="A58" i="107"/>
  <c r="A59" i="107"/>
  <c r="A60" i="107"/>
  <c r="A61" i="107"/>
  <c r="A62" i="107"/>
  <c r="A63" i="107"/>
  <c r="A64" i="107"/>
  <c r="A65" i="107"/>
  <c r="A66" i="107"/>
  <c r="A67" i="107"/>
  <c r="A68" i="107"/>
  <c r="A69" i="107"/>
  <c r="A70" i="107"/>
  <c r="A71" i="107"/>
  <c r="A72" i="107"/>
  <c r="A73" i="107"/>
  <c r="A74" i="107"/>
  <c r="A75" i="107"/>
  <c r="A76" i="107"/>
  <c r="A77" i="107"/>
  <c r="A78" i="107"/>
  <c r="A79" i="107"/>
  <c r="A80" i="107"/>
  <c r="A81" i="107"/>
  <c r="A82" i="107"/>
  <c r="A83" i="107"/>
  <c r="A84" i="107"/>
  <c r="A85" i="107"/>
  <c r="A86" i="107"/>
  <c r="A87" i="107"/>
  <c r="A88" i="107"/>
  <c r="A89" i="107"/>
  <c r="A90" i="107"/>
  <c r="A91" i="107"/>
  <c r="A92" i="107"/>
  <c r="A93" i="107"/>
  <c r="A94" i="107"/>
  <c r="A95" i="107"/>
  <c r="A96" i="107"/>
  <c r="A97" i="107"/>
  <c r="A98" i="107"/>
  <c r="A99" i="107"/>
  <c r="A100" i="107"/>
  <c r="A101" i="107"/>
  <c r="A102" i="107"/>
  <c r="A103" i="107"/>
  <c r="A104" i="107"/>
  <c r="A105" i="107"/>
  <c r="A106" i="107"/>
  <c r="A107" i="107"/>
  <c r="A108" i="107"/>
  <c r="A109" i="107"/>
  <c r="A110" i="107"/>
  <c r="A111" i="107"/>
  <c r="A112" i="107"/>
  <c r="A113" i="107"/>
  <c r="A114" i="107"/>
  <c r="A115" i="107"/>
  <c r="A116" i="107"/>
  <c r="A117" i="107"/>
  <c r="A118" i="107"/>
  <c r="A119" i="107"/>
  <c r="A120" i="107"/>
  <c r="A121" i="107"/>
  <c r="A122" i="107"/>
  <c r="A123" i="107"/>
  <c r="A124" i="107"/>
  <c r="A125" i="107"/>
  <c r="A126" i="107"/>
  <c r="A127" i="107"/>
  <c r="A128" i="107"/>
  <c r="A129" i="107"/>
  <c r="A130" i="107"/>
  <c r="A131" i="107"/>
  <c r="A132" i="107"/>
  <c r="A133" i="107"/>
  <c r="A134" i="107"/>
  <c r="A135" i="107"/>
  <c r="A136" i="107"/>
  <c r="M7" i="107"/>
  <c r="M8" i="107"/>
  <c r="M9" i="107"/>
  <c r="M10" i="107"/>
  <c r="M11" i="107"/>
  <c r="M12" i="107"/>
  <c r="M13" i="107"/>
  <c r="M14" i="107"/>
  <c r="M15" i="107"/>
  <c r="M16" i="107"/>
  <c r="M17" i="107"/>
  <c r="M18" i="107"/>
  <c r="M19" i="107"/>
  <c r="M20" i="107"/>
  <c r="M21" i="107"/>
  <c r="M22" i="107"/>
  <c r="M23" i="107"/>
  <c r="M24" i="107"/>
  <c r="M25" i="107"/>
  <c r="M26" i="107"/>
  <c r="M27" i="107"/>
  <c r="M28" i="107"/>
  <c r="M29" i="107"/>
  <c r="M30" i="107"/>
  <c r="M31" i="107"/>
  <c r="M32" i="107"/>
  <c r="M33" i="107"/>
  <c r="M34" i="107"/>
  <c r="M35" i="107"/>
  <c r="M36" i="107"/>
  <c r="M37" i="107"/>
  <c r="M38" i="107"/>
  <c r="M39" i="107"/>
  <c r="M40" i="107"/>
  <c r="M41" i="107"/>
  <c r="M42" i="107"/>
  <c r="M43" i="107"/>
  <c r="M44" i="107"/>
  <c r="M45" i="107"/>
  <c r="M46" i="107"/>
  <c r="M47" i="107"/>
  <c r="M48" i="107"/>
  <c r="M49" i="107"/>
  <c r="M50" i="107"/>
  <c r="M51" i="107"/>
  <c r="M52" i="107"/>
  <c r="M53" i="107"/>
  <c r="M54" i="107"/>
  <c r="M55" i="107"/>
  <c r="M56" i="107"/>
  <c r="M57" i="107"/>
  <c r="M58" i="107"/>
  <c r="M59" i="107"/>
  <c r="M60" i="107"/>
  <c r="M61" i="107"/>
  <c r="M62" i="107"/>
  <c r="M63" i="107"/>
  <c r="M64" i="107"/>
  <c r="M65" i="107"/>
  <c r="M66" i="107"/>
  <c r="M67" i="107"/>
  <c r="M68" i="107"/>
  <c r="M69" i="107"/>
  <c r="M70" i="107"/>
  <c r="M71" i="107"/>
  <c r="M72" i="107"/>
  <c r="M73" i="107"/>
  <c r="M74" i="107"/>
  <c r="M75" i="107"/>
  <c r="M76" i="107"/>
  <c r="M77" i="107"/>
  <c r="M78" i="107"/>
  <c r="M79" i="107"/>
  <c r="M80" i="107"/>
  <c r="M81" i="107"/>
  <c r="M82" i="107"/>
  <c r="M83" i="107"/>
  <c r="M84" i="107"/>
  <c r="M85" i="107"/>
  <c r="M86" i="107"/>
  <c r="M87" i="107"/>
  <c r="M88" i="107"/>
  <c r="M89" i="107"/>
  <c r="M90" i="107"/>
  <c r="M91" i="107"/>
  <c r="M92" i="107"/>
  <c r="M93" i="107"/>
  <c r="M94" i="107"/>
  <c r="M95" i="107"/>
  <c r="M96" i="107"/>
  <c r="M97" i="107"/>
  <c r="M98" i="107"/>
  <c r="M99" i="107"/>
  <c r="M100" i="107"/>
  <c r="M101" i="107"/>
  <c r="M102" i="107"/>
  <c r="M103" i="107"/>
  <c r="M104" i="107"/>
  <c r="M105" i="107"/>
  <c r="M106" i="107"/>
  <c r="M107" i="107"/>
  <c r="M108" i="107"/>
  <c r="M109" i="107"/>
  <c r="M110" i="107"/>
  <c r="M111" i="107"/>
  <c r="M112" i="107"/>
  <c r="M113" i="107"/>
  <c r="M114" i="107"/>
  <c r="M115" i="107"/>
  <c r="M116" i="107"/>
  <c r="M117" i="107"/>
  <c r="M118" i="107"/>
  <c r="M119" i="107"/>
  <c r="M120" i="107"/>
  <c r="M121" i="107"/>
  <c r="M122" i="107"/>
  <c r="M123" i="107"/>
  <c r="M124" i="107"/>
  <c r="M125" i="107"/>
  <c r="M126" i="107"/>
  <c r="M127" i="107"/>
  <c r="M128" i="107"/>
  <c r="M129" i="107"/>
  <c r="M130" i="107"/>
  <c r="M131" i="107"/>
  <c r="M132" i="107"/>
  <c r="M133" i="107"/>
  <c r="M134" i="107"/>
  <c r="M135" i="107"/>
  <c r="M136" i="107"/>
  <c r="M137" i="107"/>
  <c r="M138" i="107"/>
  <c r="M139" i="107"/>
  <c r="M140" i="107"/>
  <c r="M141" i="107"/>
  <c r="M142" i="107"/>
  <c r="M143" i="107"/>
  <c r="M144" i="107"/>
  <c r="M145" i="107"/>
  <c r="M146" i="107"/>
  <c r="M147" i="107"/>
  <c r="M148" i="107"/>
  <c r="M149" i="107"/>
  <c r="M150" i="107"/>
  <c r="M151" i="107"/>
  <c r="M152" i="107"/>
  <c r="M6" i="107"/>
  <c r="W7" i="51" l="1"/>
  <c r="W10" i="51"/>
  <c r="W11" i="51"/>
  <c r="W16" i="51"/>
  <c r="W8" i="51"/>
  <c r="W15" i="51"/>
  <c r="W20" i="51"/>
  <c r="W22" i="51"/>
  <c r="W19" i="51"/>
  <c r="W18" i="51"/>
  <c r="W14" i="51"/>
  <c r="W13" i="51"/>
  <c r="W25" i="51"/>
  <c r="W28" i="51"/>
  <c r="W17" i="51"/>
  <c r="W30" i="51"/>
  <c r="W29" i="51"/>
  <c r="W27" i="51"/>
  <c r="W31" i="51"/>
  <c r="W32" i="51"/>
  <c r="W33" i="51"/>
  <c r="W34" i="51"/>
  <c r="W35" i="51"/>
  <c r="W23" i="51"/>
  <c r="W36" i="51"/>
  <c r="W37" i="51"/>
  <c r="W38" i="51"/>
  <c r="W39" i="51"/>
  <c r="W40" i="51"/>
  <c r="W9" i="51"/>
  <c r="W41" i="51"/>
  <c r="W42" i="51"/>
  <c r="W43" i="51"/>
  <c r="W44" i="51"/>
  <c r="W45" i="51"/>
  <c r="W26" i="51"/>
  <c r="W46" i="51"/>
  <c r="W47" i="51"/>
  <c r="W48" i="51"/>
  <c r="W49" i="51"/>
  <c r="W50" i="51"/>
  <c r="W51" i="51"/>
  <c r="W52" i="51"/>
  <c r="W53" i="51"/>
  <c r="W54" i="51"/>
  <c r="W55" i="51"/>
  <c r="W56" i="51"/>
  <c r="W57" i="51"/>
  <c r="W58" i="51"/>
  <c r="W21" i="51"/>
  <c r="W59" i="51"/>
  <c r="W60" i="51"/>
  <c r="W24" i="51"/>
  <c r="W62" i="51"/>
  <c r="W63" i="51"/>
  <c r="W6" i="51"/>
  <c r="AH31" i="37"/>
  <c r="AH32" i="37"/>
  <c r="AE29" i="51"/>
  <c r="AE11" i="37"/>
  <c r="AE16" i="46"/>
  <c r="AE28" i="46"/>
  <c r="AE48" i="49"/>
  <c r="AF6" i="48"/>
  <c r="M6" i="99" l="1"/>
  <c r="M7" i="99"/>
  <c r="M8" i="99"/>
  <c r="M9" i="99"/>
  <c r="M10" i="99"/>
  <c r="M11" i="99"/>
  <c r="M12" i="99"/>
  <c r="M13" i="99"/>
  <c r="M14" i="99"/>
  <c r="M15" i="99"/>
  <c r="M16" i="99"/>
  <c r="M17" i="99"/>
  <c r="M18" i="99"/>
  <c r="M19" i="99"/>
  <c r="M20" i="99"/>
  <c r="M21" i="99"/>
  <c r="M22" i="99"/>
  <c r="M23" i="99"/>
  <c r="M24" i="99"/>
  <c r="M25" i="99"/>
  <c r="M26" i="99"/>
  <c r="A25" i="99" l="1"/>
  <c r="M33" i="103"/>
  <c r="M34" i="103"/>
  <c r="M35" i="103"/>
  <c r="M36" i="103"/>
  <c r="M37" i="103"/>
  <c r="M38" i="103"/>
  <c r="M39" i="103"/>
  <c r="A39" i="103"/>
  <c r="A33" i="103"/>
  <c r="A34" i="103"/>
  <c r="A35" i="103"/>
  <c r="A36" i="103"/>
  <c r="A37" i="103"/>
  <c r="A38" i="103"/>
  <c r="A7" i="104"/>
  <c r="A8" i="104"/>
  <c r="A9" i="104"/>
  <c r="A10" i="104"/>
  <c r="A11" i="104"/>
  <c r="A12" i="104"/>
  <c r="A13" i="104"/>
  <c r="A14" i="104"/>
  <c r="A15" i="104"/>
  <c r="A16" i="104"/>
  <c r="A17" i="104"/>
  <c r="A18" i="104"/>
  <c r="A19" i="104"/>
  <c r="A20" i="104"/>
  <c r="A21" i="104"/>
  <c r="A22" i="104"/>
  <c r="A23" i="104"/>
  <c r="A24" i="104"/>
  <c r="A25" i="104"/>
  <c r="A26" i="104"/>
  <c r="A27" i="104"/>
  <c r="A28" i="104"/>
  <c r="A29" i="104"/>
  <c r="A30" i="104"/>
  <c r="A31" i="104"/>
  <c r="A32" i="104"/>
  <c r="A33" i="104"/>
  <c r="A6" i="104"/>
  <c r="A7" i="98" l="1"/>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6" i="98"/>
  <c r="A33" i="119"/>
  <c r="AR8" i="52" s="1"/>
  <c r="AR9" i="52"/>
  <c r="AR13" i="52"/>
  <c r="AR16" i="52"/>
  <c r="AR19" i="52"/>
  <c r="AR20" i="52"/>
  <c r="AR23" i="52"/>
  <c r="AR24" i="52"/>
  <c r="AR27" i="52"/>
  <c r="AR28" i="52"/>
  <c r="R7" i="55"/>
  <c r="R8" i="55"/>
  <c r="R6" i="55"/>
  <c r="R7" i="54"/>
  <c r="R8" i="54"/>
  <c r="R10" i="54"/>
  <c r="R11" i="54"/>
  <c r="R12" i="54"/>
  <c r="R13" i="54"/>
  <c r="R14" i="54"/>
  <c r="R15" i="54"/>
  <c r="R6" i="54"/>
  <c r="R7" i="53"/>
  <c r="R10" i="53"/>
  <c r="R11" i="53"/>
  <c r="R9" i="53"/>
  <c r="R14" i="53"/>
  <c r="R15" i="53"/>
  <c r="R16" i="53"/>
  <c r="R17" i="53"/>
  <c r="R18" i="53"/>
  <c r="R8" i="53"/>
  <c r="R12" i="53"/>
  <c r="R19" i="53"/>
  <c r="R20" i="53"/>
  <c r="R6" i="53"/>
  <c r="R10" i="52"/>
  <c r="R7" i="52"/>
  <c r="R9" i="52"/>
  <c r="R13" i="52"/>
  <c r="R11" i="52"/>
  <c r="R14" i="52"/>
  <c r="R8" i="52"/>
  <c r="R16" i="52"/>
  <c r="R17" i="52"/>
  <c r="R18" i="52"/>
  <c r="R19" i="52"/>
  <c r="R20" i="52"/>
  <c r="R21" i="52"/>
  <c r="R15" i="52"/>
  <c r="R23" i="52"/>
  <c r="R24" i="52"/>
  <c r="R6" i="52"/>
  <c r="AR9" i="49"/>
  <c r="AR7" i="50"/>
  <c r="AR6" i="50"/>
  <c r="R7" i="50"/>
  <c r="R8" i="50"/>
  <c r="R9" i="50"/>
  <c r="R10" i="50"/>
  <c r="R15" i="50"/>
  <c r="R16" i="50"/>
  <c r="R18" i="50"/>
  <c r="R19" i="50"/>
  <c r="R21" i="50"/>
  <c r="R22" i="50"/>
  <c r="R23" i="50"/>
  <c r="R24" i="50"/>
  <c r="R25" i="50"/>
  <c r="R14" i="50"/>
  <c r="R26" i="50"/>
  <c r="R27" i="50"/>
  <c r="R28" i="50"/>
  <c r="R29" i="50"/>
  <c r="R30" i="50"/>
  <c r="R31" i="50"/>
  <c r="R32" i="50"/>
  <c r="R20" i="50"/>
  <c r="R11" i="50"/>
  <c r="R33" i="50"/>
  <c r="R34" i="50"/>
  <c r="R17" i="50"/>
  <c r="R35" i="50"/>
  <c r="R36" i="50"/>
  <c r="R37" i="50"/>
  <c r="R38" i="50"/>
  <c r="R39" i="50"/>
  <c r="R40" i="50"/>
  <c r="R41" i="50"/>
  <c r="R42" i="50"/>
  <c r="R43" i="50"/>
  <c r="R44" i="50"/>
  <c r="R45" i="50"/>
  <c r="R46" i="50"/>
  <c r="R47" i="50"/>
  <c r="R48" i="50"/>
  <c r="R12" i="50"/>
  <c r="R49" i="50"/>
  <c r="R6" i="50"/>
  <c r="AR7" i="51"/>
  <c r="AR8" i="51"/>
  <c r="AR15" i="51"/>
  <c r="AR27" i="51"/>
  <c r="R7" i="51"/>
  <c r="R10" i="51"/>
  <c r="R11" i="51"/>
  <c r="R16" i="51"/>
  <c r="R8" i="51"/>
  <c r="R15" i="51"/>
  <c r="R20" i="51"/>
  <c r="R22" i="51"/>
  <c r="R19" i="51"/>
  <c r="R18" i="51"/>
  <c r="R14" i="51"/>
  <c r="R13" i="51"/>
  <c r="R25" i="51"/>
  <c r="R28" i="51"/>
  <c r="R17" i="51"/>
  <c r="R30" i="51"/>
  <c r="R29" i="51"/>
  <c r="R27" i="51"/>
  <c r="R31" i="51"/>
  <c r="R32" i="51"/>
  <c r="R33" i="51"/>
  <c r="R34" i="51"/>
  <c r="R35" i="51"/>
  <c r="R23" i="51"/>
  <c r="R36" i="51"/>
  <c r="R37" i="51"/>
  <c r="R38" i="51"/>
  <c r="R39" i="51"/>
  <c r="R40" i="51"/>
  <c r="R9" i="51"/>
  <c r="R41" i="51"/>
  <c r="R42" i="51"/>
  <c r="R43" i="51"/>
  <c r="R44" i="51"/>
  <c r="R45" i="51"/>
  <c r="R26" i="51"/>
  <c r="R46" i="51"/>
  <c r="R47" i="51"/>
  <c r="R48" i="51"/>
  <c r="R49" i="51"/>
  <c r="R50" i="51"/>
  <c r="R51" i="51"/>
  <c r="R52" i="51"/>
  <c r="R53" i="51"/>
  <c r="R54" i="51"/>
  <c r="R55" i="51"/>
  <c r="R56" i="51"/>
  <c r="R57" i="51"/>
  <c r="R58" i="51"/>
  <c r="R21" i="51"/>
  <c r="R59" i="51"/>
  <c r="R60" i="51"/>
  <c r="R24" i="51"/>
  <c r="R62" i="51"/>
  <c r="R6" i="51"/>
  <c r="AR6" i="48"/>
  <c r="AR6" i="47"/>
  <c r="AR8" i="46"/>
  <c r="AR9" i="46"/>
  <c r="AR6" i="46"/>
  <c r="AR9" i="45"/>
  <c r="Q9" i="37"/>
  <c r="Q13" i="37"/>
  <c r="Q14" i="37"/>
  <c r="Q8" i="37"/>
  <c r="Q7" i="37"/>
  <c r="Q11" i="37"/>
  <c r="Q15" i="37"/>
  <c r="Q16" i="37"/>
  <c r="Q17" i="37"/>
  <c r="Q18" i="37"/>
  <c r="Q19" i="37"/>
  <c r="Q20" i="37"/>
  <c r="Q21" i="37"/>
  <c r="Q22" i="37"/>
  <c r="Q23" i="37"/>
  <c r="Q24" i="37"/>
  <c r="Q25" i="37"/>
  <c r="Q26" i="37"/>
  <c r="Q10" i="37"/>
  <c r="Q27" i="37"/>
  <c r="Q6" i="37"/>
  <c r="A30" i="119"/>
  <c r="A26" i="119"/>
  <c r="A22" i="119"/>
  <c r="A18" i="119"/>
  <c r="A14" i="119"/>
  <c r="A10" i="119"/>
  <c r="A6" i="119"/>
  <c r="M33" i="119"/>
  <c r="M32" i="120"/>
  <c r="N32" i="120" s="1"/>
  <c r="A32" i="120"/>
  <c r="N31" i="120"/>
  <c r="M31" i="120"/>
  <c r="A31" i="120"/>
  <c r="M30" i="120"/>
  <c r="N30" i="120" s="1"/>
  <c r="A30" i="120"/>
  <c r="M29" i="120"/>
  <c r="N29" i="120" s="1"/>
  <c r="A29" i="120"/>
  <c r="M28" i="120"/>
  <c r="A28" i="120"/>
  <c r="N27" i="120"/>
  <c r="M27" i="120"/>
  <c r="A27" i="120"/>
  <c r="M26" i="120"/>
  <c r="N26" i="120" s="1"/>
  <c r="A26" i="120"/>
  <c r="M25" i="120"/>
  <c r="N25" i="120" s="1"/>
  <c r="A25" i="120"/>
  <c r="N24" i="120"/>
  <c r="M24" i="120"/>
  <c r="A24" i="120"/>
  <c r="N23" i="120"/>
  <c r="M23" i="120"/>
  <c r="A23" i="120"/>
  <c r="M22" i="120"/>
  <c r="N22" i="120" s="1"/>
  <c r="A22" i="120"/>
  <c r="M21" i="120"/>
  <c r="N21" i="120" s="1"/>
  <c r="A21" i="120"/>
  <c r="N20" i="120"/>
  <c r="M20" i="120"/>
  <c r="A20" i="120"/>
  <c r="N19" i="120"/>
  <c r="M19" i="120"/>
  <c r="A19" i="120"/>
  <c r="M18" i="120"/>
  <c r="N18" i="120" s="1"/>
  <c r="A18" i="120"/>
  <c r="M17" i="120"/>
  <c r="N17" i="120" s="1"/>
  <c r="A17" i="120"/>
  <c r="N16" i="120"/>
  <c r="M16" i="120"/>
  <c r="A16" i="120"/>
  <c r="N15" i="120"/>
  <c r="M15" i="120"/>
  <c r="A15" i="120"/>
  <c r="M14" i="120"/>
  <c r="N14" i="120" s="1"/>
  <c r="A14" i="120"/>
  <c r="M13" i="120"/>
  <c r="N13" i="120" s="1"/>
  <c r="A13" i="120"/>
  <c r="N12" i="120"/>
  <c r="M12" i="120"/>
  <c r="A12" i="120"/>
  <c r="N11" i="120"/>
  <c r="M11" i="120"/>
  <c r="A11" i="120"/>
  <c r="M10" i="120"/>
  <c r="N10" i="120" s="1"/>
  <c r="A10" i="120"/>
  <c r="M9" i="120"/>
  <c r="N9" i="120" s="1"/>
  <c r="A9" i="120"/>
  <c r="N8" i="120"/>
  <c r="M8" i="120"/>
  <c r="A8" i="120"/>
  <c r="N7" i="120"/>
  <c r="M7" i="120"/>
  <c r="A7" i="120"/>
  <c r="M6" i="120"/>
  <c r="N6" i="120" s="1"/>
  <c r="A6" i="120"/>
  <c r="N5" i="120"/>
  <c r="N28" i="120" s="1"/>
  <c r="A2" i="120"/>
  <c r="A1" i="120"/>
  <c r="M32" i="119"/>
  <c r="A32" i="119"/>
  <c r="AR19" i="46" s="1"/>
  <c r="M31" i="119"/>
  <c r="A31" i="119"/>
  <c r="M30" i="119"/>
  <c r="M29" i="119"/>
  <c r="A29" i="119"/>
  <c r="M28" i="119"/>
  <c r="A28" i="119"/>
  <c r="M27" i="119"/>
  <c r="A27" i="119"/>
  <c r="M26" i="119"/>
  <c r="M25" i="119"/>
  <c r="A25" i="119"/>
  <c r="M24" i="119"/>
  <c r="A24" i="119"/>
  <c r="M23" i="119"/>
  <c r="A23" i="119"/>
  <c r="M22" i="119"/>
  <c r="M21" i="119"/>
  <c r="A21" i="119"/>
  <c r="M20" i="119"/>
  <c r="A20" i="119"/>
  <c r="M19" i="119"/>
  <c r="A19" i="119"/>
  <c r="M18" i="119"/>
  <c r="M17" i="119"/>
  <c r="A17" i="119"/>
  <c r="M16" i="119"/>
  <c r="A16" i="119"/>
  <c r="M15" i="119"/>
  <c r="A15" i="119"/>
  <c r="M14" i="119"/>
  <c r="M13" i="119"/>
  <c r="A13" i="119"/>
  <c r="M12" i="119"/>
  <c r="A12" i="119"/>
  <c r="M11" i="119"/>
  <c r="A11" i="119"/>
  <c r="M10" i="119"/>
  <c r="M9" i="119"/>
  <c r="A9" i="119"/>
  <c r="M8" i="119"/>
  <c r="A8" i="119"/>
  <c r="M7" i="119"/>
  <c r="A7" i="119"/>
  <c r="M6" i="119"/>
  <c r="N5" i="119"/>
  <c r="A2" i="119"/>
  <c r="A1" i="119" s="1"/>
  <c r="AC9" i="37" l="1"/>
  <c r="AC25" i="37"/>
  <c r="AC20" i="37"/>
  <c r="AC28" i="37"/>
  <c r="AC24" i="37"/>
  <c r="AC18" i="37"/>
  <c r="AC27" i="37"/>
  <c r="AC22" i="37"/>
  <c r="AC16" i="37"/>
  <c r="AC26" i="37"/>
  <c r="AC21" i="37"/>
  <c r="AC8" i="37"/>
  <c r="AC10" i="37"/>
  <c r="AC23" i="37"/>
  <c r="AC19" i="37"/>
  <c r="AC15" i="37"/>
  <c r="AC14" i="37"/>
  <c r="AC11" i="37"/>
  <c r="AC13" i="37"/>
  <c r="AC17" i="37"/>
  <c r="AC7" i="37"/>
  <c r="AR26" i="52"/>
  <c r="AR15" i="52"/>
  <c r="AR18" i="52"/>
  <c r="AR14" i="52"/>
  <c r="AR7" i="52"/>
  <c r="AR29" i="52"/>
  <c r="AR25" i="52"/>
  <c r="AR21" i="52"/>
  <c r="AR17" i="52"/>
  <c r="AR11" i="52"/>
  <c r="AR10" i="52"/>
  <c r="AR6" i="52"/>
  <c r="AR33" i="37"/>
  <c r="AR29" i="37"/>
  <c r="AR26" i="37"/>
  <c r="AR22" i="37"/>
  <c r="AR18" i="37"/>
  <c r="AR11" i="37"/>
  <c r="AR13" i="37"/>
  <c r="AR60" i="45"/>
  <c r="AR56" i="45"/>
  <c r="AR52" i="45"/>
  <c r="AR48" i="45"/>
  <c r="AR44" i="45"/>
  <c r="AR39" i="45"/>
  <c r="AR35" i="45"/>
  <c r="AR32" i="45"/>
  <c r="AR22" i="45"/>
  <c r="AR26" i="45"/>
  <c r="AR18" i="45"/>
  <c r="AR15" i="45"/>
  <c r="AR13" i="45"/>
  <c r="AR52" i="46"/>
  <c r="AR6" i="37"/>
  <c r="AR10" i="37"/>
  <c r="AR19" i="37"/>
  <c r="AR14" i="37"/>
  <c r="AR57" i="45"/>
  <c r="AR49" i="45"/>
  <c r="AR40" i="45"/>
  <c r="AR33" i="45"/>
  <c r="AR27" i="45"/>
  <c r="AR14" i="45"/>
  <c r="AR7" i="45"/>
  <c r="AR28" i="46"/>
  <c r="AR28" i="37"/>
  <c r="AR21" i="37"/>
  <c r="AR17" i="37"/>
  <c r="AR7" i="37"/>
  <c r="AR9" i="37"/>
  <c r="AR59" i="45"/>
  <c r="AR55" i="45"/>
  <c r="AR51" i="45"/>
  <c r="AR47" i="45"/>
  <c r="AR43" i="45"/>
  <c r="AR38" i="45"/>
  <c r="AR23" i="45"/>
  <c r="AR31" i="45"/>
  <c r="AR21" i="45"/>
  <c r="AR25" i="45"/>
  <c r="AR17" i="45"/>
  <c r="AR16" i="45"/>
  <c r="AR8" i="45"/>
  <c r="AR55" i="46"/>
  <c r="AR7" i="54"/>
  <c r="AR11" i="54"/>
  <c r="AR15" i="54"/>
  <c r="AS7" i="53"/>
  <c r="AS14" i="53"/>
  <c r="AS18" i="53"/>
  <c r="AS6" i="53"/>
  <c r="AR11" i="49"/>
  <c r="AR20" i="49"/>
  <c r="AR28" i="49"/>
  <c r="AR32" i="49"/>
  <c r="AR34" i="49"/>
  <c r="AR38" i="49"/>
  <c r="AR25" i="49"/>
  <c r="AR44" i="49"/>
  <c r="AR23" i="49"/>
  <c r="AR51" i="49"/>
  <c r="AR19" i="49"/>
  <c r="AR8" i="50"/>
  <c r="AR16" i="50"/>
  <c r="AR22" i="50"/>
  <c r="AR14" i="50"/>
  <c r="AR29" i="50"/>
  <c r="AR20" i="50"/>
  <c r="AR17" i="50"/>
  <c r="AR38" i="50"/>
  <c r="AR42" i="50"/>
  <c r="AR46" i="50"/>
  <c r="AR49" i="50"/>
  <c r="AR53" i="50"/>
  <c r="AR10" i="51"/>
  <c r="AR18" i="51"/>
  <c r="AR28" i="51"/>
  <c r="AR34" i="51"/>
  <c r="AR37" i="51"/>
  <c r="AR9" i="51"/>
  <c r="AR44" i="51"/>
  <c r="AR47" i="51"/>
  <c r="AR51" i="51"/>
  <c r="AR55" i="51"/>
  <c r="AR21" i="51"/>
  <c r="AR62" i="51"/>
  <c r="AR9" i="48"/>
  <c r="AR14" i="48"/>
  <c r="AR8" i="48"/>
  <c r="AR24" i="48"/>
  <c r="AR28" i="48"/>
  <c r="AR32" i="48"/>
  <c r="AR36" i="48"/>
  <c r="AR39" i="48"/>
  <c r="AR42" i="48"/>
  <c r="AR46" i="48"/>
  <c r="AR20" i="47"/>
  <c r="AR24" i="47"/>
  <c r="AR27" i="47"/>
  <c r="AR22" i="47"/>
  <c r="AR33" i="47"/>
  <c r="AR37" i="47"/>
  <c r="AR39" i="47"/>
  <c r="AR41" i="47"/>
  <c r="AR44" i="47"/>
  <c r="AR9" i="47"/>
  <c r="AR11" i="46"/>
  <c r="AR21" i="46"/>
  <c r="AR16" i="46"/>
  <c r="AR26" i="46"/>
  <c r="AR32" i="46"/>
  <c r="AR36" i="46"/>
  <c r="AR39" i="46"/>
  <c r="AR43" i="46"/>
  <c r="AR46" i="46"/>
  <c r="AR49" i="46"/>
  <c r="AQ7" i="55"/>
  <c r="AR8" i="54"/>
  <c r="AR12" i="54"/>
  <c r="AR16" i="54"/>
  <c r="AS10" i="53"/>
  <c r="AS15" i="53"/>
  <c r="AS8" i="53"/>
  <c r="AR10" i="49"/>
  <c r="AR16" i="49"/>
  <c r="AR18" i="49"/>
  <c r="AR29" i="49"/>
  <c r="AR21" i="49"/>
  <c r="AR35" i="49"/>
  <c r="AR39" i="49"/>
  <c r="AR42" i="49"/>
  <c r="AR45" i="49"/>
  <c r="AR48" i="49"/>
  <c r="AR52" i="49"/>
  <c r="AR7" i="49"/>
  <c r="AR9" i="50"/>
  <c r="AR18" i="50"/>
  <c r="AR23" i="50"/>
  <c r="AR26" i="50"/>
  <c r="AR30" i="50"/>
  <c r="AR11" i="50"/>
  <c r="AR35" i="50"/>
  <c r="AR39" i="50"/>
  <c r="AR43" i="50"/>
  <c r="AR47" i="50"/>
  <c r="AR50" i="50"/>
  <c r="AR54" i="50"/>
  <c r="AR11" i="51"/>
  <c r="AR20" i="51"/>
  <c r="AR14" i="51"/>
  <c r="AR17" i="51"/>
  <c r="AR31" i="51"/>
  <c r="AR35" i="51"/>
  <c r="AR38" i="51"/>
  <c r="AR41" i="51"/>
  <c r="AR45" i="51"/>
  <c r="AR48" i="51"/>
  <c r="AR52" i="51"/>
  <c r="AR56" i="51"/>
  <c r="AR59" i="51"/>
  <c r="AR63" i="51"/>
  <c r="AR10" i="48"/>
  <c r="AR18" i="48"/>
  <c r="AR22" i="48"/>
  <c r="AR25" i="48"/>
  <c r="AR29" i="48"/>
  <c r="AR33" i="48"/>
  <c r="AR19" i="48"/>
  <c r="AR40" i="48"/>
  <c r="AR43" i="48"/>
  <c r="AR47" i="48"/>
  <c r="AR7" i="47"/>
  <c r="AR21" i="47"/>
  <c r="AR15" i="47"/>
  <c r="AR28" i="47"/>
  <c r="AR31" i="47"/>
  <c r="AR34" i="47"/>
  <c r="AR11" i="47"/>
  <c r="AR18" i="47"/>
  <c r="AR10" i="47"/>
  <c r="AR17" i="47"/>
  <c r="AR7" i="46"/>
  <c r="AR15" i="46"/>
  <c r="AR22" i="46"/>
  <c r="AR29" i="46"/>
  <c r="AR33" i="46"/>
  <c r="AR37" i="46"/>
  <c r="AR40" i="46"/>
  <c r="AR27" i="46"/>
  <c r="AR47" i="46"/>
  <c r="AR50" i="46"/>
  <c r="AQ6" i="55"/>
  <c r="AR10" i="54"/>
  <c r="AR13" i="54"/>
  <c r="AR17" i="54"/>
  <c r="AS11" i="53"/>
  <c r="AS16" i="53"/>
  <c r="AS12" i="53"/>
  <c r="AR14" i="49"/>
  <c r="AR17" i="49"/>
  <c r="AR27" i="49"/>
  <c r="AR30" i="49"/>
  <c r="AR15" i="49"/>
  <c r="AR36" i="49"/>
  <c r="AR40" i="49"/>
  <c r="AR26" i="49"/>
  <c r="AR46" i="49"/>
  <c r="AR49" i="49"/>
  <c r="AR13" i="49"/>
  <c r="AR8" i="49"/>
  <c r="AR10" i="50"/>
  <c r="AR19" i="50"/>
  <c r="AR24" i="50"/>
  <c r="AR27" i="50"/>
  <c r="AR31" i="50"/>
  <c r="AR33" i="50"/>
  <c r="AR36" i="50"/>
  <c r="AR40" i="50"/>
  <c r="AR44" i="50"/>
  <c r="AR48" i="50"/>
  <c r="AR51" i="50"/>
  <c r="AR55" i="50"/>
  <c r="AR16" i="51"/>
  <c r="AR22" i="51"/>
  <c r="AR13" i="51"/>
  <c r="AR30" i="51"/>
  <c r="AR32" i="51"/>
  <c r="AR23" i="51"/>
  <c r="AR39" i="51"/>
  <c r="AR42" i="51"/>
  <c r="AR26" i="51"/>
  <c r="AR49" i="51"/>
  <c r="AR53" i="51"/>
  <c r="AR57" i="51"/>
  <c r="AR60" i="51"/>
  <c r="AR6" i="51"/>
  <c r="AR7" i="48"/>
  <c r="AR13" i="48"/>
  <c r="AR21" i="48"/>
  <c r="AR23" i="48"/>
  <c r="AR26" i="48"/>
  <c r="AR30" i="48"/>
  <c r="AR34" i="48"/>
  <c r="AR37" i="48"/>
  <c r="AR41" i="48"/>
  <c r="AR44" i="48"/>
  <c r="AR48" i="48"/>
  <c r="AR13" i="47"/>
  <c r="AR23" i="47"/>
  <c r="AR25" i="47"/>
  <c r="AR29" i="47"/>
  <c r="AR8" i="47"/>
  <c r="AR35" i="47"/>
  <c r="AR16" i="47"/>
  <c r="AR40" i="47"/>
  <c r="AR42" i="47"/>
  <c r="AR45" i="47"/>
  <c r="AR18" i="46"/>
  <c r="AR14" i="46"/>
  <c r="AR13" i="46"/>
  <c r="AR30" i="46"/>
  <c r="AR34" i="46"/>
  <c r="AR38" i="46"/>
  <c r="AR41" i="46"/>
  <c r="AR44" i="46"/>
  <c r="AR14" i="54"/>
  <c r="AR6" i="54"/>
  <c r="AS9" i="53"/>
  <c r="AS17" i="53"/>
  <c r="AS19" i="53"/>
  <c r="AR6" i="49"/>
  <c r="AR22" i="49"/>
  <c r="AR31" i="49"/>
  <c r="AR33" i="49"/>
  <c r="AR37" i="49"/>
  <c r="AR41" i="49"/>
  <c r="AR43" i="49"/>
  <c r="AR47" i="49"/>
  <c r="AR50" i="49"/>
  <c r="AR53" i="49"/>
  <c r="AR15" i="50"/>
  <c r="AR21" i="50"/>
  <c r="AR25" i="50"/>
  <c r="AR28" i="50"/>
  <c r="AR32" i="50"/>
  <c r="AR34" i="50"/>
  <c r="AR37" i="50"/>
  <c r="AR41" i="50"/>
  <c r="AR45" i="50"/>
  <c r="AR12" i="50"/>
  <c r="AR52" i="50"/>
  <c r="AR19" i="51"/>
  <c r="AR25" i="51"/>
  <c r="AR29" i="51"/>
  <c r="AR33" i="51"/>
  <c r="AR36" i="51"/>
  <c r="AR40" i="51"/>
  <c r="AR43" i="51"/>
  <c r="AR46" i="51"/>
  <c r="AR50" i="51"/>
  <c r="AR54" i="51"/>
  <c r="AR58" i="51"/>
  <c r="AR24" i="51"/>
  <c r="AR11" i="48"/>
  <c r="AR16" i="48"/>
  <c r="AR17" i="48"/>
  <c r="AR15" i="48"/>
  <c r="AR27" i="48"/>
  <c r="AR31" i="48"/>
  <c r="AR35" i="48"/>
  <c r="AR38" i="48"/>
  <c r="AR20" i="48"/>
  <c r="AR45" i="48"/>
  <c r="AR49" i="48"/>
  <c r="AR14" i="47"/>
  <c r="AR26" i="47"/>
  <c r="AR30" i="47"/>
  <c r="AR32" i="47"/>
  <c r="AR36" i="47"/>
  <c r="AR38" i="47"/>
  <c r="AR19" i="47"/>
  <c r="AR43" i="47"/>
  <c r="AR46" i="47"/>
  <c r="AR10" i="46"/>
  <c r="AR20" i="46"/>
  <c r="AR17" i="46"/>
  <c r="AR25" i="46"/>
  <c r="AR31" i="46"/>
  <c r="AR35" i="46"/>
  <c r="AR24" i="46"/>
  <c r="AR42" i="46"/>
  <c r="AR45" i="46"/>
  <c r="AR48" i="46"/>
  <c r="AR23" i="46"/>
  <c r="AR30" i="37"/>
  <c r="AR23" i="37"/>
  <c r="AR15" i="37"/>
  <c r="AR6" i="45"/>
  <c r="AR53" i="45"/>
  <c r="AR45" i="45"/>
  <c r="AR36" i="45"/>
  <c r="AR29" i="45"/>
  <c r="AR19" i="45"/>
  <c r="AR10" i="45"/>
  <c r="AR53" i="46"/>
  <c r="AR32" i="37"/>
  <c r="AR25" i="37"/>
  <c r="AR31" i="37"/>
  <c r="AR27" i="37"/>
  <c r="AR24" i="37"/>
  <c r="AR20" i="37"/>
  <c r="AR16" i="37"/>
  <c r="AR8" i="37"/>
  <c r="AR58" i="45"/>
  <c r="AR54" i="45"/>
  <c r="AR50" i="45"/>
  <c r="AR46" i="45"/>
  <c r="AR42" i="45"/>
  <c r="AR37" i="45"/>
  <c r="AR34" i="45"/>
  <c r="AR30" i="45"/>
  <c r="AR28" i="45"/>
  <c r="AR24" i="45"/>
  <c r="AR20" i="45"/>
  <c r="AR11" i="45"/>
  <c r="AR54" i="46"/>
  <c r="AR51" i="46"/>
  <c r="N16" i="119"/>
  <c r="N33" i="119"/>
  <c r="N18" i="119"/>
  <c r="N20" i="119"/>
  <c r="N24" i="119"/>
  <c r="N28" i="119"/>
  <c r="N30" i="119"/>
  <c r="N9" i="119"/>
  <c r="N11" i="119"/>
  <c r="N32" i="119"/>
  <c r="N25" i="119"/>
  <c r="N27" i="119"/>
  <c r="N8" i="119"/>
  <c r="N12" i="119"/>
  <c r="N6" i="119"/>
  <c r="N13" i="119"/>
  <c r="N15" i="119"/>
  <c r="N22" i="119"/>
  <c r="N29" i="119"/>
  <c r="N10" i="119"/>
  <c r="N17" i="119"/>
  <c r="N19" i="119"/>
  <c r="N26" i="119"/>
  <c r="N31" i="119"/>
  <c r="N7" i="119"/>
  <c r="N14" i="119"/>
  <c r="N21" i="119"/>
  <c r="N23" i="119"/>
  <c r="AN9" i="37" l="1"/>
  <c r="AN13" i="37"/>
  <c r="AN14" i="37"/>
  <c r="AN8" i="37"/>
  <c r="AN7" i="37"/>
  <c r="AN11" i="37"/>
  <c r="AN15" i="37"/>
  <c r="AN16" i="37"/>
  <c r="AN17" i="37"/>
  <c r="AN18" i="37"/>
  <c r="AN19" i="37"/>
  <c r="AN20" i="37"/>
  <c r="AN21" i="37"/>
  <c r="AN22" i="37"/>
  <c r="AN23" i="37"/>
  <c r="AN24" i="37"/>
  <c r="AN25" i="37"/>
  <c r="AN26" i="37"/>
  <c r="AN10" i="37"/>
  <c r="AN27" i="37"/>
  <c r="AN28" i="37"/>
  <c r="AN29" i="37"/>
  <c r="AN30" i="37"/>
  <c r="AN31" i="37"/>
  <c r="AN32" i="37"/>
  <c r="AN33" i="37"/>
  <c r="M30" i="115" l="1"/>
  <c r="M29" i="115"/>
  <c r="M28" i="115"/>
  <c r="M27" i="115"/>
  <c r="M26" i="115"/>
  <c r="M25" i="115"/>
  <c r="M24" i="115"/>
  <c r="M23" i="115"/>
  <c r="M22" i="115"/>
  <c r="M21" i="115"/>
  <c r="M20" i="115"/>
  <c r="M19" i="115"/>
  <c r="M18" i="115"/>
  <c r="M17" i="115"/>
  <c r="M16" i="115"/>
  <c r="M15" i="115"/>
  <c r="M14" i="115"/>
  <c r="M13" i="115"/>
  <c r="M12" i="115"/>
  <c r="M11" i="115"/>
  <c r="M10" i="115"/>
  <c r="M9" i="115"/>
  <c r="M8" i="115"/>
  <c r="M7" i="115"/>
  <c r="M6" i="115"/>
  <c r="N12" i="115"/>
  <c r="N26" i="115" l="1"/>
  <c r="N21" i="115"/>
  <c r="N16" i="115"/>
  <c r="N10" i="115"/>
  <c r="N7" i="115"/>
  <c r="N11" i="115"/>
  <c r="N15" i="115"/>
  <c r="N27" i="115"/>
  <c r="N30" i="115"/>
  <c r="N25" i="115"/>
  <c r="N20" i="115"/>
  <c r="N14" i="115"/>
  <c r="N9" i="115"/>
  <c r="N19" i="115"/>
  <c r="N29" i="115"/>
  <c r="N24" i="115"/>
  <c r="N18" i="115"/>
  <c r="N13" i="115"/>
  <c r="N8" i="115"/>
  <c r="N23" i="115"/>
  <c r="N28" i="115"/>
  <c r="N22" i="115"/>
  <c r="N17" i="115"/>
  <c r="N6" i="115"/>
  <c r="A43" i="105" l="1"/>
  <c r="A39" i="105"/>
  <c r="A35" i="105"/>
  <c r="A34" i="105"/>
  <c r="A36" i="105"/>
  <c r="A38" i="105"/>
  <c r="A40" i="105"/>
  <c r="A42" i="105"/>
  <c r="A44" i="105"/>
  <c r="A45" i="105"/>
  <c r="M46" i="105"/>
  <c r="M45" i="105"/>
  <c r="A46" i="105"/>
  <c r="M44" i="105"/>
  <c r="M43" i="105"/>
  <c r="M42" i="105"/>
  <c r="M41" i="105"/>
  <c r="M40" i="105"/>
  <c r="M39" i="105"/>
  <c r="M38" i="105"/>
  <c r="M37" i="105"/>
  <c r="M36" i="105"/>
  <c r="M35" i="105"/>
  <c r="M34" i="105"/>
  <c r="A50" i="105"/>
  <c r="A49" i="105"/>
  <c r="A48" i="105"/>
  <c r="A47" i="105"/>
  <c r="A41" i="105"/>
  <c r="A37" i="105"/>
  <c r="A33" i="105"/>
  <c r="M33" i="105"/>
  <c r="M32" i="105"/>
  <c r="M31" i="105"/>
  <c r="M30" i="105"/>
  <c r="M29" i="105"/>
  <c r="M28" i="105"/>
  <c r="M27" i="105"/>
  <c r="M26" i="105"/>
  <c r="M25" i="105"/>
  <c r="M24" i="105"/>
  <c r="M23" i="105"/>
  <c r="M22" i="105"/>
  <c r="M21" i="105"/>
  <c r="M20" i="105"/>
  <c r="M19" i="105"/>
  <c r="M12" i="105"/>
  <c r="M11" i="105"/>
  <c r="M18" i="105"/>
  <c r="M17" i="105"/>
  <c r="M16" i="105"/>
  <c r="M15" i="105"/>
  <c r="M14" i="105"/>
  <c r="M13" i="105"/>
  <c r="M10" i="105"/>
  <c r="M9" i="105"/>
  <c r="M8" i="105"/>
  <c r="M7" i="105"/>
  <c r="M6" i="105"/>
  <c r="AJ7" i="46" l="1"/>
  <c r="A2" i="112"/>
  <c r="A1" i="112" s="1"/>
  <c r="A6" i="112"/>
  <c r="A7" i="112"/>
  <c r="A8" i="112"/>
  <c r="A9" i="112"/>
  <c r="A10" i="112"/>
  <c r="A11" i="112"/>
  <c r="A12" i="112"/>
  <c r="A13" i="112"/>
  <c r="A14" i="112"/>
  <c r="A15" i="112"/>
  <c r="A16" i="112"/>
  <c r="A9" i="113"/>
  <c r="A10" i="113"/>
  <c r="A11" i="113"/>
  <c r="A12" i="113"/>
  <c r="A13" i="113"/>
  <c r="A14" i="113"/>
  <c r="A15" i="113"/>
  <c r="A16" i="113"/>
  <c r="A17" i="113"/>
  <c r="A18" i="113"/>
  <c r="A19" i="113"/>
  <c r="A20" i="113"/>
  <c r="A21" i="113"/>
  <c r="A22" i="113"/>
  <c r="A23" i="113"/>
  <c r="A24" i="113"/>
  <c r="A25" i="113"/>
  <c r="A26" i="113"/>
  <c r="A27" i="113"/>
  <c r="A28" i="113"/>
  <c r="A29" i="113"/>
  <c r="A30" i="113"/>
  <c r="A31" i="113"/>
  <c r="A32" i="113"/>
  <c r="A33" i="113"/>
  <c r="A34" i="113"/>
  <c r="A35" i="113"/>
  <c r="A36" i="113"/>
  <c r="A37" i="113"/>
  <c r="A38" i="113"/>
  <c r="A39" i="113"/>
  <c r="A40" i="113"/>
  <c r="A41" i="113"/>
  <c r="A42" i="113"/>
  <c r="A43" i="113"/>
  <c r="A44" i="113"/>
  <c r="A45" i="113"/>
  <c r="A46" i="113"/>
  <c r="A47" i="113"/>
  <c r="A48" i="113"/>
  <c r="A49" i="113"/>
  <c r="A50" i="113"/>
  <c r="A51" i="113"/>
  <c r="A52" i="113"/>
  <c r="A53" i="113"/>
  <c r="A54" i="113"/>
  <c r="A55" i="113"/>
  <c r="A56" i="113"/>
  <c r="A57" i="113"/>
  <c r="A58" i="113"/>
  <c r="A59" i="113"/>
  <c r="A60" i="113"/>
  <c r="A61" i="113"/>
  <c r="A62" i="113"/>
  <c r="A63" i="113"/>
  <c r="A64" i="113"/>
  <c r="A65" i="113"/>
  <c r="A66" i="113"/>
  <c r="A67" i="113"/>
  <c r="A68" i="113"/>
  <c r="A69" i="113"/>
  <c r="A70" i="113"/>
  <c r="A71" i="113"/>
  <c r="A72" i="113"/>
  <c r="A73" i="113"/>
  <c r="A74" i="113"/>
  <c r="A75" i="113"/>
  <c r="A76" i="113"/>
  <c r="A77" i="113"/>
  <c r="A78" i="113"/>
  <c r="A79" i="113"/>
  <c r="A80" i="113"/>
  <c r="A8" i="113"/>
  <c r="M80" i="113"/>
  <c r="M79" i="113"/>
  <c r="M78" i="113"/>
  <c r="M77" i="113"/>
  <c r="M76" i="113"/>
  <c r="M75" i="113"/>
  <c r="M74" i="113"/>
  <c r="M73" i="113"/>
  <c r="M72" i="113"/>
  <c r="M71" i="113"/>
  <c r="M70" i="113"/>
  <c r="M69" i="113"/>
  <c r="M68" i="113"/>
  <c r="M67" i="113"/>
  <c r="M66" i="113"/>
  <c r="M65" i="113"/>
  <c r="M64" i="113"/>
  <c r="M63" i="113"/>
  <c r="M62" i="113"/>
  <c r="M61" i="113"/>
  <c r="M60" i="113"/>
  <c r="M59" i="113"/>
  <c r="M58" i="113"/>
  <c r="M57" i="113"/>
  <c r="M56" i="113"/>
  <c r="M55" i="113"/>
  <c r="M54" i="113"/>
  <c r="M53" i="113"/>
  <c r="M52" i="113"/>
  <c r="M51" i="113"/>
  <c r="M50" i="113"/>
  <c r="M49" i="113"/>
  <c r="M48" i="113"/>
  <c r="M47" i="113"/>
  <c r="M46" i="113"/>
  <c r="M45" i="113"/>
  <c r="M44" i="113"/>
  <c r="M43" i="113"/>
  <c r="M42" i="113"/>
  <c r="M41" i="113"/>
  <c r="M40" i="113"/>
  <c r="M39" i="113"/>
  <c r="M38" i="113"/>
  <c r="M37" i="113"/>
  <c r="M36" i="113"/>
  <c r="M35" i="113"/>
  <c r="M34" i="113"/>
  <c r="M33" i="113"/>
  <c r="M32" i="113"/>
  <c r="M31" i="113"/>
  <c r="M30" i="113"/>
  <c r="M29" i="113"/>
  <c r="M28" i="113"/>
  <c r="M27" i="113"/>
  <c r="M26" i="113"/>
  <c r="M25" i="113"/>
  <c r="M24" i="113"/>
  <c r="M23" i="113"/>
  <c r="M22" i="113"/>
  <c r="M21" i="113"/>
  <c r="M20" i="113"/>
  <c r="M19" i="113"/>
  <c r="M18" i="113"/>
  <c r="M17" i="113"/>
  <c r="M16" i="113"/>
  <c r="M15" i="113"/>
  <c r="M14" i="113"/>
  <c r="M13" i="113"/>
  <c r="M12" i="113"/>
  <c r="M11" i="113"/>
  <c r="M10" i="113"/>
  <c r="M9" i="113"/>
  <c r="M8" i="113"/>
  <c r="M7" i="113"/>
  <c r="A7" i="113"/>
  <c r="M6" i="113"/>
  <c r="A6" i="113"/>
  <c r="N5" i="113"/>
  <c r="A2" i="113"/>
  <c r="A1" i="113" s="1"/>
  <c r="J6" i="37"/>
  <c r="AI8" i="55" l="1"/>
  <c r="AI6" i="55"/>
  <c r="AI7" i="55"/>
  <c r="AI13" i="45"/>
  <c r="AI15" i="45"/>
  <c r="AI18" i="45"/>
  <c r="AI26" i="45"/>
  <c r="AI22" i="45"/>
  <c r="AI32" i="45"/>
  <c r="AI35" i="45"/>
  <c r="AI39" i="45"/>
  <c r="AI44" i="45"/>
  <c r="AI48" i="45"/>
  <c r="AI16" i="45"/>
  <c r="AI31" i="45"/>
  <c r="AI43" i="45"/>
  <c r="AI63" i="51"/>
  <c r="AI7" i="45"/>
  <c r="AI10" i="45"/>
  <c r="AI19" i="45"/>
  <c r="AI27" i="45"/>
  <c r="AI29" i="45"/>
  <c r="AI33" i="45"/>
  <c r="AI36" i="45"/>
  <c r="AI40" i="45"/>
  <c r="AI45" i="45"/>
  <c r="AI25" i="45"/>
  <c r="AI23" i="45"/>
  <c r="AI47" i="45"/>
  <c r="AI9" i="45"/>
  <c r="AI11" i="45"/>
  <c r="AI20" i="45"/>
  <c r="AI24" i="45"/>
  <c r="AI28" i="45"/>
  <c r="AI30" i="45"/>
  <c r="AI34" i="45"/>
  <c r="AI37" i="45"/>
  <c r="AI42" i="45"/>
  <c r="AI46" i="45"/>
  <c r="AI8" i="45"/>
  <c r="AI17" i="45"/>
  <c r="AI21" i="45"/>
  <c r="AI38" i="45"/>
  <c r="AI49" i="45"/>
  <c r="AN37" i="45"/>
  <c r="AI50" i="45"/>
  <c r="AI6" i="45"/>
  <c r="AI25" i="49"/>
  <c r="AI26" i="49"/>
  <c r="AI15" i="48"/>
  <c r="AI9" i="37"/>
  <c r="AI7" i="37"/>
  <c r="AI17" i="37"/>
  <c r="AI21" i="37"/>
  <c r="AI25" i="37"/>
  <c r="AI28" i="37"/>
  <c r="AI32" i="37"/>
  <c r="AI8" i="46"/>
  <c r="AI18" i="46"/>
  <c r="AI14" i="46"/>
  <c r="AI13" i="46"/>
  <c r="AI30" i="46"/>
  <c r="AI34" i="46"/>
  <c r="AI38" i="46"/>
  <c r="AI41" i="46"/>
  <c r="AI44" i="46"/>
  <c r="AI28" i="46"/>
  <c r="AI52" i="46"/>
  <c r="AI13" i="47"/>
  <c r="AI23" i="47"/>
  <c r="AI25" i="47"/>
  <c r="AI29" i="47"/>
  <c r="AI8" i="47"/>
  <c r="AI35" i="47"/>
  <c r="AI16" i="47"/>
  <c r="AI40" i="47"/>
  <c r="AI42" i="47"/>
  <c r="AI45" i="47"/>
  <c r="AI30" i="47"/>
  <c r="AI36" i="47"/>
  <c r="AI19" i="47"/>
  <c r="AI46" i="47"/>
  <c r="AI27" i="37"/>
  <c r="AI7" i="46"/>
  <c r="AI22" i="46"/>
  <c r="AI37" i="46"/>
  <c r="AI47" i="46"/>
  <c r="AI7" i="47"/>
  <c r="AI28" i="47"/>
  <c r="AI11" i="47"/>
  <c r="AI10" i="47"/>
  <c r="AI13" i="37"/>
  <c r="AI11" i="37"/>
  <c r="AI18" i="37"/>
  <c r="AI22" i="37"/>
  <c r="AI26" i="37"/>
  <c r="AI29" i="37"/>
  <c r="AI33" i="37"/>
  <c r="AI10" i="46"/>
  <c r="AI20" i="46"/>
  <c r="AI17" i="46"/>
  <c r="AI25" i="46"/>
  <c r="AI31" i="46"/>
  <c r="AI35" i="46"/>
  <c r="AI24" i="46"/>
  <c r="AI42" i="46"/>
  <c r="AI45" i="46"/>
  <c r="AI48" i="46"/>
  <c r="AI23" i="46"/>
  <c r="AI53" i="46"/>
  <c r="AI6" i="47"/>
  <c r="AI14" i="47"/>
  <c r="AI26" i="47"/>
  <c r="AI32" i="47"/>
  <c r="AI38" i="47"/>
  <c r="AI43" i="47"/>
  <c r="AI20" i="37"/>
  <c r="AI9" i="46"/>
  <c r="AI29" i="46"/>
  <c r="AI40" i="46"/>
  <c r="AI50" i="46"/>
  <c r="AI21" i="47"/>
  <c r="AI31" i="47"/>
  <c r="AI18" i="47"/>
  <c r="AI14" i="37"/>
  <c r="AI15" i="37"/>
  <c r="AI19" i="37"/>
  <c r="AI23" i="37"/>
  <c r="AI10" i="37"/>
  <c r="AI30" i="37"/>
  <c r="AI6" i="37"/>
  <c r="AI11" i="46"/>
  <c r="AI21" i="46"/>
  <c r="AI16" i="46"/>
  <c r="AI26" i="46"/>
  <c r="AI32" i="46"/>
  <c r="AI36" i="46"/>
  <c r="AI39" i="46"/>
  <c r="AI43" i="46"/>
  <c r="AI46" i="46"/>
  <c r="AI49" i="46"/>
  <c r="AI51" i="46"/>
  <c r="AI54" i="46"/>
  <c r="AI20" i="47"/>
  <c r="AI24" i="47"/>
  <c r="AI27" i="47"/>
  <c r="AI22" i="47"/>
  <c r="AI33" i="47"/>
  <c r="AI37" i="47"/>
  <c r="AI39" i="47"/>
  <c r="AI41" i="47"/>
  <c r="AI44" i="47"/>
  <c r="AI9" i="47"/>
  <c r="AI8" i="37"/>
  <c r="AI16" i="37"/>
  <c r="AI24" i="37"/>
  <c r="AI31" i="37"/>
  <c r="AI15" i="46"/>
  <c r="AI33" i="46"/>
  <c r="AI27" i="46"/>
  <c r="AI19" i="46"/>
  <c r="AI15" i="47"/>
  <c r="AI34" i="47"/>
  <c r="AI17" i="47"/>
  <c r="AI7" i="54"/>
  <c r="AI11" i="54"/>
  <c r="AI15" i="54"/>
  <c r="AI10" i="53"/>
  <c r="AI15" i="53"/>
  <c r="AI8" i="53"/>
  <c r="AI21" i="53"/>
  <c r="AI7" i="52"/>
  <c r="AI14" i="52"/>
  <c r="AI18" i="52"/>
  <c r="AI15" i="52"/>
  <c r="AI26" i="52"/>
  <c r="AI14" i="49"/>
  <c r="AI17" i="49"/>
  <c r="AI27" i="49"/>
  <c r="AI30" i="49"/>
  <c r="AI15" i="49"/>
  <c r="AI36" i="49"/>
  <c r="AI40" i="49"/>
  <c r="AI46" i="49"/>
  <c r="AI49" i="49"/>
  <c r="AI13" i="49"/>
  <c r="AI8" i="49"/>
  <c r="AI10" i="50"/>
  <c r="AI19" i="50"/>
  <c r="AI24" i="50"/>
  <c r="AI27" i="50"/>
  <c r="AI31" i="50"/>
  <c r="AI33" i="50"/>
  <c r="AI36" i="50"/>
  <c r="AI40" i="50"/>
  <c r="AI44" i="50"/>
  <c r="AI48" i="50"/>
  <c r="AI51" i="50"/>
  <c r="AI55" i="50"/>
  <c r="AI67" i="51"/>
  <c r="AI9" i="48"/>
  <c r="AI14" i="48"/>
  <c r="AI8" i="48"/>
  <c r="AI24" i="48"/>
  <c r="AI28" i="48"/>
  <c r="AI32" i="48"/>
  <c r="AI36" i="48"/>
  <c r="AI39" i="48"/>
  <c r="AI42" i="48"/>
  <c r="AI46" i="48"/>
  <c r="AI6" i="48"/>
  <c r="AI50" i="47"/>
  <c r="AI11" i="52"/>
  <c r="AI25" i="52"/>
  <c r="AI16" i="49"/>
  <c r="AI29" i="49"/>
  <c r="AI35" i="49"/>
  <c r="AI42" i="49"/>
  <c r="AI48" i="49"/>
  <c r="AI7" i="49"/>
  <c r="AI18" i="50"/>
  <c r="AI26" i="50"/>
  <c r="AI8" i="54"/>
  <c r="AI12" i="54"/>
  <c r="AI16" i="54"/>
  <c r="AI11" i="53"/>
  <c r="AI16" i="53"/>
  <c r="AI12" i="53"/>
  <c r="AI22" i="53"/>
  <c r="AI9" i="52"/>
  <c r="AI8" i="52"/>
  <c r="AI19" i="52"/>
  <c r="AI23" i="52"/>
  <c r="AI27" i="52"/>
  <c r="AI6" i="49"/>
  <c r="AI9" i="49"/>
  <c r="AI22" i="49"/>
  <c r="AI31" i="49"/>
  <c r="AI33" i="49"/>
  <c r="AI37" i="49"/>
  <c r="AI41" i="49"/>
  <c r="AI43" i="49"/>
  <c r="AI47" i="49"/>
  <c r="AI50" i="49"/>
  <c r="AI53" i="49"/>
  <c r="AI7" i="50"/>
  <c r="AI15" i="50"/>
  <c r="AI21" i="50"/>
  <c r="AI25" i="50"/>
  <c r="AI28" i="50"/>
  <c r="AI32" i="50"/>
  <c r="AI34" i="50"/>
  <c r="AI37" i="50"/>
  <c r="AI41" i="50"/>
  <c r="AI45" i="50"/>
  <c r="AI12" i="50"/>
  <c r="AI52" i="50"/>
  <c r="AI56" i="50"/>
  <c r="AI64" i="51"/>
  <c r="AI10" i="48"/>
  <c r="AI18" i="48"/>
  <c r="AI22" i="48"/>
  <c r="AI25" i="48"/>
  <c r="AI29" i="48"/>
  <c r="AI33" i="48"/>
  <c r="AI19" i="48"/>
  <c r="AI40" i="48"/>
  <c r="AI43" i="48"/>
  <c r="AI47" i="48"/>
  <c r="AI47" i="47"/>
  <c r="AI51" i="47"/>
  <c r="AI10" i="54"/>
  <c r="AI13" i="54"/>
  <c r="AI6" i="54"/>
  <c r="AI9" i="53"/>
  <c r="AI17" i="53"/>
  <c r="AI19" i="53"/>
  <c r="AI6" i="53"/>
  <c r="AI13" i="52"/>
  <c r="AI16" i="52"/>
  <c r="AI20" i="52"/>
  <c r="AI24" i="52"/>
  <c r="AI28" i="52"/>
  <c r="AI11" i="49"/>
  <c r="AI20" i="49"/>
  <c r="AI28" i="49"/>
  <c r="AI32" i="49"/>
  <c r="AI34" i="49"/>
  <c r="AI38" i="49"/>
  <c r="AI44" i="49"/>
  <c r="AI23" i="49"/>
  <c r="AI51" i="49"/>
  <c r="AI19" i="49"/>
  <c r="AI8" i="50"/>
  <c r="AI16" i="50"/>
  <c r="AI22" i="50"/>
  <c r="AI14" i="50"/>
  <c r="AI29" i="50"/>
  <c r="AI20" i="50"/>
  <c r="AI17" i="50"/>
  <c r="AI38" i="50"/>
  <c r="AI42" i="50"/>
  <c r="AI46" i="50"/>
  <c r="AI49" i="50"/>
  <c r="AI53" i="50"/>
  <c r="AI6" i="50"/>
  <c r="AI65" i="51"/>
  <c r="AI7" i="48"/>
  <c r="AI13" i="48"/>
  <c r="AI21" i="48"/>
  <c r="AI23" i="48"/>
  <c r="AI26" i="48"/>
  <c r="AI30" i="48"/>
  <c r="AI34" i="48"/>
  <c r="AI37" i="48"/>
  <c r="AI41" i="48"/>
  <c r="AI44" i="48"/>
  <c r="AI48" i="48"/>
  <c r="AI48" i="47"/>
  <c r="AI52" i="47"/>
  <c r="AI14" i="54"/>
  <c r="AI7" i="53"/>
  <c r="AI14" i="53"/>
  <c r="AI18" i="53"/>
  <c r="AI20" i="53"/>
  <c r="AI10" i="52"/>
  <c r="AI17" i="52"/>
  <c r="AI21" i="52"/>
  <c r="AI10" i="49"/>
  <c r="AI18" i="49"/>
  <c r="AI21" i="49"/>
  <c r="AI39" i="49"/>
  <c r="AI45" i="49"/>
  <c r="AI52" i="49"/>
  <c r="AI9" i="50"/>
  <c r="AI23" i="50"/>
  <c r="AI35" i="50"/>
  <c r="AI50" i="50"/>
  <c r="AI11" i="48"/>
  <c r="AI27" i="48"/>
  <c r="AI20" i="48"/>
  <c r="AI6" i="46"/>
  <c r="AI6" i="52"/>
  <c r="AI35" i="48"/>
  <c r="AI39" i="50"/>
  <c r="AI54" i="50"/>
  <c r="AI16" i="48"/>
  <c r="AI31" i="48"/>
  <c r="AI45" i="48"/>
  <c r="AI43" i="50"/>
  <c r="AI17" i="48"/>
  <c r="AI49" i="48"/>
  <c r="AI47" i="50"/>
  <c r="AI66" i="51"/>
  <c r="AI49" i="47"/>
  <c r="AI30" i="50"/>
  <c r="AI11" i="50"/>
  <c r="AI38" i="48"/>
  <c r="N40" i="113"/>
  <c r="N7" i="113"/>
  <c r="N15" i="113"/>
  <c r="N23" i="113"/>
  <c r="N31" i="113"/>
  <c r="N39" i="113"/>
  <c r="N47" i="113"/>
  <c r="N55" i="113"/>
  <c r="N63" i="113"/>
  <c r="N71" i="113"/>
  <c r="N79" i="113"/>
  <c r="N21" i="113"/>
  <c r="N35" i="113"/>
  <c r="N44" i="113"/>
  <c r="N51" i="113"/>
  <c r="N62" i="113"/>
  <c r="N70" i="113"/>
  <c r="N9" i="113"/>
  <c r="N18" i="113"/>
  <c r="N25" i="113"/>
  <c r="N32" i="113"/>
  <c r="N34" i="113"/>
  <c r="N41" i="113"/>
  <c r="N48" i="113"/>
  <c r="N50" i="113"/>
  <c r="N57" i="113"/>
  <c r="N64" i="113"/>
  <c r="N65" i="113"/>
  <c r="N72" i="113"/>
  <c r="N74" i="113"/>
  <c r="N14" i="113"/>
  <c r="N19" i="113"/>
  <c r="N30" i="113"/>
  <c r="N37" i="113"/>
  <c r="N46" i="113"/>
  <c r="N53" i="113"/>
  <c r="N60" i="113"/>
  <c r="N68" i="113"/>
  <c r="N75" i="113"/>
  <c r="N77" i="113"/>
  <c r="N6" i="113"/>
  <c r="N11" i="113"/>
  <c r="N13" i="113"/>
  <c r="N22" i="113"/>
  <c r="N27" i="113"/>
  <c r="N29" i="113"/>
  <c r="N38" i="113"/>
  <c r="N43" i="113"/>
  <c r="N45" i="113"/>
  <c r="N52" i="113"/>
  <c r="N54" i="113"/>
  <c r="N59" i="113"/>
  <c r="N61" i="113"/>
  <c r="N67" i="113"/>
  <c r="N69" i="113"/>
  <c r="N76" i="113"/>
  <c r="N78" i="113"/>
  <c r="N10" i="113"/>
  <c r="N17" i="113"/>
  <c r="N26" i="113"/>
  <c r="N33" i="113"/>
  <c r="N42" i="113"/>
  <c r="N49" i="113"/>
  <c r="N56" i="113"/>
  <c r="N58" i="113"/>
  <c r="N66" i="113"/>
  <c r="N73" i="113"/>
  <c r="N80" i="113"/>
  <c r="N8" i="113"/>
  <c r="N12" i="113"/>
  <c r="N16" i="113"/>
  <c r="N20" i="113"/>
  <c r="N24" i="113"/>
  <c r="N28" i="113"/>
  <c r="N36" i="113"/>
  <c r="M38" i="102" l="1"/>
  <c r="A38" i="102"/>
  <c r="M42" i="102"/>
  <c r="A42" i="102"/>
  <c r="M18" i="102"/>
  <c r="A18" i="102"/>
  <c r="M37" i="102"/>
  <c r="A37" i="102"/>
  <c r="M9" i="102"/>
  <c r="A9" i="102"/>
  <c r="M17" i="102"/>
  <c r="A17" i="102"/>
  <c r="M36" i="102"/>
  <c r="A36" i="102"/>
  <c r="M35" i="102"/>
  <c r="A35" i="102"/>
  <c r="M34" i="102"/>
  <c r="A34" i="102"/>
  <c r="M33" i="102"/>
  <c r="A33" i="102"/>
  <c r="M32" i="102"/>
  <c r="A32" i="102"/>
  <c r="M31" i="102"/>
  <c r="A31" i="102"/>
  <c r="M30" i="102"/>
  <c r="A30" i="102"/>
  <c r="M29" i="102"/>
  <c r="A29" i="102"/>
  <c r="M16" i="102"/>
  <c r="A16" i="102"/>
  <c r="M28" i="102"/>
  <c r="A28" i="102"/>
  <c r="M8" i="102"/>
  <c r="A8" i="102"/>
  <c r="M15" i="102"/>
  <c r="A15" i="102"/>
  <c r="M27" i="102"/>
  <c r="A27" i="102"/>
  <c r="M10" i="102"/>
  <c r="A10" i="102"/>
  <c r="M7" i="102"/>
  <c r="A7" i="102"/>
  <c r="M26" i="102"/>
  <c r="A26" i="102"/>
  <c r="M25" i="102"/>
  <c r="A25" i="102"/>
  <c r="M6" i="102"/>
  <c r="N6" i="102" s="1"/>
  <c r="A6" i="102"/>
  <c r="M14" i="102"/>
  <c r="A14" i="102"/>
  <c r="M24" i="102"/>
  <c r="A24" i="102"/>
  <c r="M41" i="102"/>
  <c r="A41" i="102"/>
  <c r="M23" i="102"/>
  <c r="A23" i="102"/>
  <c r="M40" i="102"/>
  <c r="A40" i="102"/>
  <c r="M13" i="102"/>
  <c r="A13" i="102"/>
  <c r="M12" i="102"/>
  <c r="A12" i="102"/>
  <c r="M22" i="102"/>
  <c r="A22" i="102"/>
  <c r="M11" i="102"/>
  <c r="A11" i="102"/>
  <c r="M21" i="102"/>
  <c r="A21" i="102"/>
  <c r="M20" i="102"/>
  <c r="A20" i="102"/>
  <c r="M39" i="102"/>
  <c r="A39" i="102"/>
  <c r="M19" i="102"/>
  <c r="A19" i="102"/>
  <c r="N5" i="102"/>
  <c r="A2" i="102"/>
  <c r="A1" i="102" s="1"/>
  <c r="AK8" i="55" l="1"/>
  <c r="AK6" i="55"/>
  <c r="AK7" i="55"/>
  <c r="N19" i="102"/>
  <c r="N20" i="102"/>
  <c r="N11" i="102"/>
  <c r="N12" i="102"/>
  <c r="N40" i="102"/>
  <c r="N41" i="102"/>
  <c r="N14" i="102"/>
  <c r="AL8" i="49" s="1"/>
  <c r="N25" i="102"/>
  <c r="N7" i="102"/>
  <c r="N27" i="102"/>
  <c r="N8" i="102"/>
  <c r="N16" i="102"/>
  <c r="N30" i="102"/>
  <c r="N32" i="102"/>
  <c r="N34" i="102"/>
  <c r="N36" i="102"/>
  <c r="N9" i="102"/>
  <c r="N18" i="102"/>
  <c r="N38" i="102"/>
  <c r="N21" i="102"/>
  <c r="N26" i="102"/>
  <c r="N29" i="102"/>
  <c r="N42" i="102"/>
  <c r="N15" i="102"/>
  <c r="N33" i="102"/>
  <c r="N17" i="102"/>
  <c r="N39" i="102"/>
  <c r="N22" i="102"/>
  <c r="AL10" i="46" s="1"/>
  <c r="N23" i="102"/>
  <c r="N10" i="102"/>
  <c r="N28" i="102"/>
  <c r="N31" i="102"/>
  <c r="N35" i="102"/>
  <c r="N37" i="102"/>
  <c r="N13" i="102"/>
  <c r="N24" i="102"/>
  <c r="AQ45" i="53"/>
  <c r="AM45" i="53"/>
  <c r="Z45" i="53"/>
  <c r="X45" i="53"/>
  <c r="U45" i="53"/>
  <c r="S45" i="53"/>
  <c r="P45" i="53"/>
  <c r="O45" i="53"/>
  <c r="K45" i="53"/>
  <c r="J45" i="53"/>
  <c r="AQ44" i="53"/>
  <c r="AM44" i="53"/>
  <c r="Z44" i="53"/>
  <c r="X44" i="53"/>
  <c r="U44" i="53"/>
  <c r="S44" i="53"/>
  <c r="P44" i="53"/>
  <c r="O44" i="53"/>
  <c r="K44" i="53"/>
  <c r="J44" i="53"/>
  <c r="AQ43" i="53"/>
  <c r="AM43" i="53"/>
  <c r="Z43" i="53"/>
  <c r="X43" i="53"/>
  <c r="U43" i="53"/>
  <c r="S43" i="53"/>
  <c r="P43" i="53"/>
  <c r="O43" i="53"/>
  <c r="K43" i="53"/>
  <c r="J43" i="53"/>
  <c r="AQ42" i="53"/>
  <c r="AM42" i="53"/>
  <c r="Z42" i="53"/>
  <c r="X42" i="53"/>
  <c r="U42" i="53"/>
  <c r="S42" i="53"/>
  <c r="P42" i="53"/>
  <c r="O42" i="53"/>
  <c r="K42" i="53"/>
  <c r="J42" i="53"/>
  <c r="AQ41" i="53"/>
  <c r="AM41" i="53"/>
  <c r="Z41" i="53"/>
  <c r="X41" i="53"/>
  <c r="U41" i="53"/>
  <c r="S41" i="53"/>
  <c r="P41" i="53"/>
  <c r="O41" i="53"/>
  <c r="K41" i="53"/>
  <c r="J41" i="53"/>
  <c r="AQ40" i="53"/>
  <c r="AM40" i="53"/>
  <c r="Z40" i="53"/>
  <c r="X40" i="53"/>
  <c r="U40" i="53"/>
  <c r="S40" i="53"/>
  <c r="P40" i="53"/>
  <c r="O40" i="53"/>
  <c r="K40" i="53"/>
  <c r="J40" i="53"/>
  <c r="AQ39" i="53"/>
  <c r="AM39" i="53"/>
  <c r="Z39" i="53"/>
  <c r="X39" i="53"/>
  <c r="U39" i="53"/>
  <c r="S39" i="53"/>
  <c r="P39" i="53"/>
  <c r="O39" i="53"/>
  <c r="K39" i="53"/>
  <c r="J39" i="53"/>
  <c r="AQ38" i="53"/>
  <c r="AM38" i="53"/>
  <c r="Z38" i="53"/>
  <c r="X38" i="53"/>
  <c r="U38" i="53"/>
  <c r="S38" i="53"/>
  <c r="P38" i="53"/>
  <c r="O38" i="53"/>
  <c r="K38" i="53"/>
  <c r="J38" i="53"/>
  <c r="AQ37" i="53"/>
  <c r="AM37" i="53"/>
  <c r="Z37" i="53"/>
  <c r="X37" i="53"/>
  <c r="U37" i="53"/>
  <c r="S37" i="53"/>
  <c r="P37" i="53"/>
  <c r="O37" i="53"/>
  <c r="K37" i="53"/>
  <c r="J37" i="53"/>
  <c r="AQ36" i="53"/>
  <c r="AM36" i="53"/>
  <c r="Z36" i="53"/>
  <c r="X36" i="53"/>
  <c r="U36" i="53"/>
  <c r="S36" i="53"/>
  <c r="P36" i="53"/>
  <c r="O36" i="53"/>
  <c r="K36" i="53"/>
  <c r="J36" i="53"/>
  <c r="AQ35" i="53"/>
  <c r="AM35" i="53"/>
  <c r="Z35" i="53"/>
  <c r="X35" i="53"/>
  <c r="U35" i="53"/>
  <c r="S35" i="53"/>
  <c r="P35" i="53"/>
  <c r="O35" i="53"/>
  <c r="K35" i="53"/>
  <c r="J35" i="53"/>
  <c r="AQ34" i="53"/>
  <c r="AM34" i="53"/>
  <c r="Z34" i="53"/>
  <c r="X34" i="53"/>
  <c r="U34" i="53"/>
  <c r="S34" i="53"/>
  <c r="P34" i="53"/>
  <c r="O34" i="53"/>
  <c r="K34" i="53"/>
  <c r="J34" i="53"/>
  <c r="AQ33" i="53"/>
  <c r="AM33" i="53"/>
  <c r="Z33" i="53"/>
  <c r="X33" i="53"/>
  <c r="U33" i="53"/>
  <c r="S33" i="53"/>
  <c r="P33" i="53"/>
  <c r="O33" i="53"/>
  <c r="K33" i="53"/>
  <c r="J33" i="53"/>
  <c r="AQ32" i="53"/>
  <c r="AM32" i="53"/>
  <c r="Z32" i="53"/>
  <c r="X32" i="53"/>
  <c r="U32" i="53"/>
  <c r="S32" i="53"/>
  <c r="P32" i="53"/>
  <c r="O32" i="53"/>
  <c r="K32" i="53"/>
  <c r="J32" i="53"/>
  <c r="AQ31" i="53"/>
  <c r="AM31" i="53"/>
  <c r="Z31" i="53"/>
  <c r="X31" i="53"/>
  <c r="U31" i="53"/>
  <c r="S31" i="53"/>
  <c r="P31" i="53"/>
  <c r="O31" i="53"/>
  <c r="K31" i="53"/>
  <c r="J31" i="53"/>
  <c r="AQ30" i="53"/>
  <c r="AM30" i="53"/>
  <c r="Z30" i="53"/>
  <c r="X30" i="53"/>
  <c r="U30" i="53"/>
  <c r="S30" i="53"/>
  <c r="P30" i="53"/>
  <c r="O30" i="53"/>
  <c r="K30" i="53"/>
  <c r="J30" i="53"/>
  <c r="AQ29" i="53"/>
  <c r="AM29" i="53"/>
  <c r="Z29" i="53"/>
  <c r="X29" i="53"/>
  <c r="U29" i="53"/>
  <c r="S29" i="53"/>
  <c r="P29" i="53"/>
  <c r="O29" i="53"/>
  <c r="K29" i="53"/>
  <c r="J29" i="53"/>
  <c r="AQ28" i="53"/>
  <c r="AM28" i="53"/>
  <c r="Z28" i="53"/>
  <c r="X28" i="53"/>
  <c r="U28" i="53"/>
  <c r="S28" i="53"/>
  <c r="P28" i="53"/>
  <c r="O28" i="53"/>
  <c r="K28" i="53"/>
  <c r="J28" i="53"/>
  <c r="AQ27" i="53"/>
  <c r="AM27" i="53"/>
  <c r="Z27" i="53"/>
  <c r="X27" i="53"/>
  <c r="U27" i="53"/>
  <c r="S27" i="53"/>
  <c r="P27" i="53"/>
  <c r="O27" i="53"/>
  <c r="K27" i="53"/>
  <c r="J27" i="53"/>
  <c r="AQ26" i="53"/>
  <c r="AM26" i="53"/>
  <c r="Z26" i="53"/>
  <c r="X26" i="53"/>
  <c r="U26" i="53"/>
  <c r="S26" i="53"/>
  <c r="P26" i="53"/>
  <c r="O26" i="53"/>
  <c r="K26" i="53"/>
  <c r="J26" i="53"/>
  <c r="AQ25" i="53"/>
  <c r="AM25" i="53"/>
  <c r="Z25" i="53"/>
  <c r="X25" i="53"/>
  <c r="U25" i="53"/>
  <c r="S25" i="53"/>
  <c r="P25" i="53"/>
  <c r="O25" i="53"/>
  <c r="K25" i="53"/>
  <c r="J25" i="53"/>
  <c r="AQ24" i="53"/>
  <c r="AM24" i="53"/>
  <c r="Z24" i="53"/>
  <c r="X24" i="53"/>
  <c r="U24" i="53"/>
  <c r="S24" i="53"/>
  <c r="P24" i="53"/>
  <c r="O24" i="53"/>
  <c r="K24" i="53"/>
  <c r="J24" i="53"/>
  <c r="AQ23" i="53"/>
  <c r="AM23" i="53"/>
  <c r="Z23" i="53"/>
  <c r="X23" i="53"/>
  <c r="U23" i="53"/>
  <c r="S23" i="53"/>
  <c r="P23" i="53"/>
  <c r="O23" i="53"/>
  <c r="K23" i="53"/>
  <c r="J23" i="53"/>
  <c r="AQ22" i="53"/>
  <c r="AM22" i="53"/>
  <c r="Z22" i="53"/>
  <c r="X22" i="53"/>
  <c r="U22" i="53"/>
  <c r="S22" i="53"/>
  <c r="P22" i="53"/>
  <c r="O22" i="53"/>
  <c r="K22" i="53"/>
  <c r="J22" i="53"/>
  <c r="AQ21" i="53"/>
  <c r="AM21" i="53"/>
  <c r="Z21" i="53"/>
  <c r="X21" i="53"/>
  <c r="U21" i="53"/>
  <c r="S21" i="53"/>
  <c r="P21" i="53"/>
  <c r="O21" i="53"/>
  <c r="K21" i="53"/>
  <c r="J21" i="53"/>
  <c r="AQ20" i="53"/>
  <c r="AM20" i="53"/>
  <c r="Z20" i="53"/>
  <c r="X20" i="53"/>
  <c r="U20" i="53"/>
  <c r="S20" i="53"/>
  <c r="P20" i="53"/>
  <c r="O20" i="53"/>
  <c r="K20" i="53"/>
  <c r="J20" i="53"/>
  <c r="AQ19" i="53"/>
  <c r="AM19" i="53"/>
  <c r="Z19" i="53"/>
  <c r="X19" i="53"/>
  <c r="U19" i="53"/>
  <c r="S19" i="53"/>
  <c r="P19" i="53"/>
  <c r="O19" i="53"/>
  <c r="K19" i="53"/>
  <c r="J19" i="53"/>
  <c r="AQ12" i="53"/>
  <c r="AM12" i="53"/>
  <c r="Z12" i="53"/>
  <c r="X12" i="53"/>
  <c r="U12" i="53"/>
  <c r="S12" i="53"/>
  <c r="P12" i="53"/>
  <c r="O12" i="53"/>
  <c r="K12" i="53"/>
  <c r="J12" i="53"/>
  <c r="AQ8" i="53"/>
  <c r="AM8" i="53"/>
  <c r="AG8" i="53"/>
  <c r="Z8" i="53"/>
  <c r="X8" i="53"/>
  <c r="U8" i="53"/>
  <c r="S8" i="53"/>
  <c r="P8" i="53"/>
  <c r="O8" i="53"/>
  <c r="K8" i="53"/>
  <c r="J8" i="53"/>
  <c r="AQ18" i="53"/>
  <c r="AM18" i="53"/>
  <c r="Z18" i="53"/>
  <c r="X18" i="53"/>
  <c r="U18" i="53"/>
  <c r="S18" i="53"/>
  <c r="P18" i="53"/>
  <c r="O18" i="53"/>
  <c r="K18" i="53"/>
  <c r="J18" i="53"/>
  <c r="AQ17" i="53"/>
  <c r="AM17" i="53"/>
  <c r="Z17" i="53"/>
  <c r="X17" i="53"/>
  <c r="U17" i="53"/>
  <c r="S17" i="53"/>
  <c r="P17" i="53"/>
  <c r="O17" i="53"/>
  <c r="K17" i="53"/>
  <c r="J17" i="53"/>
  <c r="AQ16" i="53"/>
  <c r="AM16" i="53"/>
  <c r="Z16" i="53"/>
  <c r="X16" i="53"/>
  <c r="U16" i="53"/>
  <c r="S16" i="53"/>
  <c r="P16" i="53"/>
  <c r="O16" i="53"/>
  <c r="K16" i="53"/>
  <c r="J16" i="53"/>
  <c r="AQ15" i="53"/>
  <c r="AM15" i="53"/>
  <c r="Z15" i="53"/>
  <c r="X15" i="53"/>
  <c r="U15" i="53"/>
  <c r="S15" i="53"/>
  <c r="P15" i="53"/>
  <c r="O15" i="53"/>
  <c r="K15" i="53"/>
  <c r="J15" i="53"/>
  <c r="AQ14" i="53"/>
  <c r="AM14" i="53"/>
  <c r="Z14" i="53"/>
  <c r="X14" i="53"/>
  <c r="U14" i="53"/>
  <c r="S14" i="53"/>
  <c r="P14" i="53"/>
  <c r="O14" i="53"/>
  <c r="K14" i="53"/>
  <c r="J14" i="53"/>
  <c r="AQ9" i="53"/>
  <c r="AM9" i="53"/>
  <c r="Z9" i="53"/>
  <c r="X9" i="53"/>
  <c r="U9" i="53"/>
  <c r="S9" i="53"/>
  <c r="P9" i="53"/>
  <c r="O9" i="53"/>
  <c r="K9" i="53"/>
  <c r="J9" i="53"/>
  <c r="AQ11" i="53"/>
  <c r="AM11" i="53"/>
  <c r="Z11" i="53"/>
  <c r="X11" i="53"/>
  <c r="V11" i="53"/>
  <c r="U11" i="53"/>
  <c r="S11" i="53"/>
  <c r="P11" i="53"/>
  <c r="O11" i="53"/>
  <c r="K11" i="53"/>
  <c r="J11" i="53"/>
  <c r="AQ10" i="53"/>
  <c r="AM10" i="53"/>
  <c r="Z10" i="53"/>
  <c r="X10" i="53"/>
  <c r="U10" i="53"/>
  <c r="S10" i="53"/>
  <c r="P10" i="53"/>
  <c r="O10" i="53"/>
  <c r="K10" i="53"/>
  <c r="J10" i="53"/>
  <c r="AQ7" i="53"/>
  <c r="AM7" i="53"/>
  <c r="Z7" i="53"/>
  <c r="X7" i="53"/>
  <c r="V7" i="53"/>
  <c r="U7" i="53"/>
  <c r="S7" i="53"/>
  <c r="P7" i="53"/>
  <c r="O7" i="53"/>
  <c r="K7" i="53"/>
  <c r="J7" i="53"/>
  <c r="AQ6" i="53"/>
  <c r="AM6" i="53"/>
  <c r="AG6" i="53"/>
  <c r="Z6" i="53"/>
  <c r="X6" i="53"/>
  <c r="V6" i="53"/>
  <c r="U6" i="53"/>
  <c r="S6" i="53"/>
  <c r="P6" i="53"/>
  <c r="O6" i="53"/>
  <c r="K6" i="53"/>
  <c r="J6" i="53"/>
  <c r="J57" i="49"/>
  <c r="K57" i="49"/>
  <c r="O57" i="49"/>
  <c r="P57" i="49"/>
  <c r="S57" i="49"/>
  <c r="U57" i="49"/>
  <c r="X57" i="49"/>
  <c r="Z57" i="49"/>
  <c r="AL57" i="49"/>
  <c r="AP57" i="49"/>
  <c r="AP58" i="49"/>
  <c r="AL58" i="49"/>
  <c r="Z58" i="49"/>
  <c r="X58" i="49"/>
  <c r="U58" i="49"/>
  <c r="S58" i="49"/>
  <c r="P58" i="49"/>
  <c r="O58" i="49"/>
  <c r="K58" i="49"/>
  <c r="J58" i="49"/>
  <c r="AP56" i="49"/>
  <c r="AL56" i="49"/>
  <c r="Z56" i="49"/>
  <c r="X56" i="49"/>
  <c r="U56" i="49"/>
  <c r="S56" i="49"/>
  <c r="P56" i="49"/>
  <c r="O56" i="49"/>
  <c r="K56" i="49"/>
  <c r="J56" i="49"/>
  <c r="AP55" i="49"/>
  <c r="AL55" i="49"/>
  <c r="Z55" i="49"/>
  <c r="X55" i="49"/>
  <c r="U55" i="49"/>
  <c r="S55" i="49"/>
  <c r="P55" i="49"/>
  <c r="O55" i="49"/>
  <c r="K55" i="49"/>
  <c r="AP24" i="49"/>
  <c r="AL24" i="49"/>
  <c r="Z24" i="49"/>
  <c r="X24" i="49"/>
  <c r="U24" i="49"/>
  <c r="S24" i="49"/>
  <c r="P24" i="49"/>
  <c r="O24" i="49"/>
  <c r="K24" i="49"/>
  <c r="AP54" i="49"/>
  <c r="AL54" i="49"/>
  <c r="Z54" i="49"/>
  <c r="X54" i="49"/>
  <c r="U54" i="49"/>
  <c r="S54" i="49"/>
  <c r="P54" i="49"/>
  <c r="O54" i="49"/>
  <c r="K54" i="49"/>
  <c r="AP7" i="49"/>
  <c r="AL7" i="49"/>
  <c r="AG7" i="49"/>
  <c r="Z7" i="49"/>
  <c r="X7" i="49"/>
  <c r="U7" i="49"/>
  <c r="S7" i="49"/>
  <c r="P7" i="49"/>
  <c r="O7" i="49"/>
  <c r="K7" i="49"/>
  <c r="J7" i="49"/>
  <c r="AP19" i="49"/>
  <c r="AL19" i="49"/>
  <c r="Z19" i="49"/>
  <c r="X19" i="49"/>
  <c r="U19" i="49"/>
  <c r="S19" i="49"/>
  <c r="P19" i="49"/>
  <c r="O19" i="49"/>
  <c r="K19" i="49"/>
  <c r="J19" i="49"/>
  <c r="AP53" i="49"/>
  <c r="AL53" i="49"/>
  <c r="Z53" i="49"/>
  <c r="X53" i="49"/>
  <c r="U53" i="49"/>
  <c r="S53" i="49"/>
  <c r="P53" i="49"/>
  <c r="O53" i="49"/>
  <c r="K53" i="49"/>
  <c r="J53" i="49"/>
  <c r="AP13" i="49"/>
  <c r="AL13" i="49"/>
  <c r="Z13" i="49"/>
  <c r="X13" i="49"/>
  <c r="V13" i="49"/>
  <c r="U13" i="49"/>
  <c r="S13" i="49"/>
  <c r="P13" i="49"/>
  <c r="O13" i="49"/>
  <c r="K13" i="49"/>
  <c r="J13" i="49"/>
  <c r="AP52" i="49"/>
  <c r="AL52" i="49"/>
  <c r="Z52" i="49"/>
  <c r="X52" i="49"/>
  <c r="U52" i="49"/>
  <c r="S52" i="49"/>
  <c r="P52" i="49"/>
  <c r="O52" i="49"/>
  <c r="K52" i="49"/>
  <c r="J52" i="49"/>
  <c r="AP51" i="49"/>
  <c r="AL51" i="49"/>
  <c r="Z51" i="49"/>
  <c r="X51" i="49"/>
  <c r="U51" i="49"/>
  <c r="S51" i="49"/>
  <c r="P51" i="49"/>
  <c r="O51" i="49"/>
  <c r="K51" i="49"/>
  <c r="J51" i="49"/>
  <c r="AP50" i="49"/>
  <c r="AL50" i="49"/>
  <c r="Z50" i="49"/>
  <c r="X50" i="49"/>
  <c r="U50" i="49"/>
  <c r="S50" i="49"/>
  <c r="P50" i="49"/>
  <c r="O50" i="49"/>
  <c r="K50" i="49"/>
  <c r="J50" i="49"/>
  <c r="AP49" i="49"/>
  <c r="AL49" i="49"/>
  <c r="Z49" i="49"/>
  <c r="X49" i="49"/>
  <c r="U49" i="49"/>
  <c r="S49" i="49"/>
  <c r="P49" i="49"/>
  <c r="O49" i="49"/>
  <c r="K49" i="49"/>
  <c r="J49" i="49"/>
  <c r="AP48" i="49"/>
  <c r="AL48" i="49"/>
  <c r="Z48" i="49"/>
  <c r="X48" i="49"/>
  <c r="U48" i="49"/>
  <c r="S48" i="49"/>
  <c r="P48" i="49"/>
  <c r="O48" i="49"/>
  <c r="K48" i="49"/>
  <c r="J48" i="49"/>
  <c r="AP23" i="49"/>
  <c r="AL23" i="49"/>
  <c r="Z23" i="49"/>
  <c r="X23" i="49"/>
  <c r="U23" i="49"/>
  <c r="S23" i="49"/>
  <c r="P23" i="49"/>
  <c r="O23" i="49"/>
  <c r="K23" i="49"/>
  <c r="J23" i="49"/>
  <c r="AP47" i="49"/>
  <c r="AL47" i="49"/>
  <c r="Z47" i="49"/>
  <c r="X47" i="49"/>
  <c r="U47" i="49"/>
  <c r="S47" i="49"/>
  <c r="P47" i="49"/>
  <c r="O47" i="49"/>
  <c r="K47" i="49"/>
  <c r="J47" i="49"/>
  <c r="AP46" i="49"/>
  <c r="AL46" i="49"/>
  <c r="Z46" i="49"/>
  <c r="X46" i="49"/>
  <c r="U46" i="49"/>
  <c r="S46" i="49"/>
  <c r="P46" i="49"/>
  <c r="O46" i="49"/>
  <c r="K46" i="49"/>
  <c r="J46" i="49"/>
  <c r="AP45" i="49"/>
  <c r="AL45" i="49"/>
  <c r="Z45" i="49"/>
  <c r="X45" i="49"/>
  <c r="U45" i="49"/>
  <c r="S45" i="49"/>
  <c r="P45" i="49"/>
  <c r="O45" i="49"/>
  <c r="K45" i="49"/>
  <c r="J45" i="49"/>
  <c r="AP44" i="49"/>
  <c r="AL44" i="49"/>
  <c r="Z44" i="49"/>
  <c r="X44" i="49"/>
  <c r="U44" i="49"/>
  <c r="S44" i="49"/>
  <c r="P44" i="49"/>
  <c r="O44" i="49"/>
  <c r="K44" i="49"/>
  <c r="J44" i="49"/>
  <c r="AP43" i="49"/>
  <c r="AL43" i="49"/>
  <c r="Z43" i="49"/>
  <c r="X43" i="49"/>
  <c r="U43" i="49"/>
  <c r="S43" i="49"/>
  <c r="P43" i="49"/>
  <c r="O43" i="49"/>
  <c r="K43" i="49"/>
  <c r="J43" i="49"/>
  <c r="AP26" i="49"/>
  <c r="AL26" i="49"/>
  <c r="Z26" i="49"/>
  <c r="X26" i="49"/>
  <c r="U26" i="49"/>
  <c r="S26" i="49"/>
  <c r="P26" i="49"/>
  <c r="O26" i="49"/>
  <c r="K26" i="49"/>
  <c r="J26" i="49"/>
  <c r="AP42" i="49"/>
  <c r="AL42" i="49"/>
  <c r="Z42" i="49"/>
  <c r="X42" i="49"/>
  <c r="U42" i="49"/>
  <c r="S42" i="49"/>
  <c r="P42" i="49"/>
  <c r="O42" i="49"/>
  <c r="K42" i="49"/>
  <c r="J42" i="49"/>
  <c r="AP25" i="49"/>
  <c r="AL25" i="49"/>
  <c r="Z25" i="49"/>
  <c r="X25" i="49"/>
  <c r="U25" i="49"/>
  <c r="S25" i="49"/>
  <c r="P25" i="49"/>
  <c r="O25" i="49"/>
  <c r="K25" i="49"/>
  <c r="J25" i="49"/>
  <c r="AP41" i="49"/>
  <c r="AL41" i="49"/>
  <c r="Z41" i="49"/>
  <c r="X41" i="49"/>
  <c r="U41" i="49"/>
  <c r="S41" i="49"/>
  <c r="P41" i="49"/>
  <c r="O41" i="49"/>
  <c r="K41" i="49"/>
  <c r="J41" i="49"/>
  <c r="AP40" i="49"/>
  <c r="AL40" i="49"/>
  <c r="Z40" i="49"/>
  <c r="X40" i="49"/>
  <c r="U40" i="49"/>
  <c r="S40" i="49"/>
  <c r="P40" i="49"/>
  <c r="O40" i="49"/>
  <c r="K40" i="49"/>
  <c r="J40" i="49"/>
  <c r="AP39" i="49"/>
  <c r="AL39" i="49"/>
  <c r="Z39" i="49"/>
  <c r="X39" i="49"/>
  <c r="U39" i="49"/>
  <c r="S39" i="49"/>
  <c r="P39" i="49"/>
  <c r="O39" i="49"/>
  <c r="K39" i="49"/>
  <c r="J39" i="49"/>
  <c r="AP38" i="49"/>
  <c r="AL38" i="49"/>
  <c r="Z38" i="49"/>
  <c r="X38" i="49"/>
  <c r="U38" i="49"/>
  <c r="S38" i="49"/>
  <c r="P38" i="49"/>
  <c r="O38" i="49"/>
  <c r="K38" i="49"/>
  <c r="J38" i="49"/>
  <c r="AP37" i="49"/>
  <c r="AL37" i="49"/>
  <c r="Z37" i="49"/>
  <c r="X37" i="49"/>
  <c r="U37" i="49"/>
  <c r="S37" i="49"/>
  <c r="P37" i="49"/>
  <c r="O37" i="49"/>
  <c r="K37" i="49"/>
  <c r="J37" i="49"/>
  <c r="AP36" i="49"/>
  <c r="AL36" i="49"/>
  <c r="Z36" i="49"/>
  <c r="X36" i="49"/>
  <c r="U36" i="49"/>
  <c r="S36" i="49"/>
  <c r="P36" i="49"/>
  <c r="O36" i="49"/>
  <c r="K36" i="49"/>
  <c r="J36" i="49"/>
  <c r="AP35" i="49"/>
  <c r="AL35" i="49"/>
  <c r="Z35" i="49"/>
  <c r="X35" i="49"/>
  <c r="U35" i="49"/>
  <c r="S35" i="49"/>
  <c r="P35" i="49"/>
  <c r="O35" i="49"/>
  <c r="K35" i="49"/>
  <c r="J35" i="49"/>
  <c r="AP34" i="49"/>
  <c r="AL34" i="49"/>
  <c r="Z34" i="49"/>
  <c r="X34" i="49"/>
  <c r="U34" i="49"/>
  <c r="S34" i="49"/>
  <c r="P34" i="49"/>
  <c r="O34" i="49"/>
  <c r="K34" i="49"/>
  <c r="J34" i="49"/>
  <c r="AP33" i="49"/>
  <c r="AL33" i="49"/>
  <c r="Z33" i="49"/>
  <c r="X33" i="49"/>
  <c r="U33" i="49"/>
  <c r="S33" i="49"/>
  <c r="P33" i="49"/>
  <c r="O33" i="49"/>
  <c r="K33" i="49"/>
  <c r="J33" i="49"/>
  <c r="AP15" i="49"/>
  <c r="AL15" i="49"/>
  <c r="Z15" i="49"/>
  <c r="X15" i="49"/>
  <c r="U15" i="49"/>
  <c r="S15" i="49"/>
  <c r="P15" i="49"/>
  <c r="O15" i="49"/>
  <c r="K15" i="49"/>
  <c r="J15" i="49"/>
  <c r="AP21" i="49"/>
  <c r="AL21" i="49"/>
  <c r="Z21" i="49"/>
  <c r="X21" i="49"/>
  <c r="U21" i="49"/>
  <c r="S21" i="49"/>
  <c r="P21" i="49"/>
  <c r="O21" i="49"/>
  <c r="K21" i="49"/>
  <c r="J21" i="49"/>
  <c r="AP32" i="49"/>
  <c r="AL32" i="49"/>
  <c r="Z32" i="49"/>
  <c r="X32" i="49"/>
  <c r="U32" i="49"/>
  <c r="S32" i="49"/>
  <c r="P32" i="49"/>
  <c r="O32" i="49"/>
  <c r="K32" i="49"/>
  <c r="J32" i="49"/>
  <c r="AP31" i="49"/>
  <c r="AL31" i="49"/>
  <c r="Z31" i="49"/>
  <c r="X31" i="49"/>
  <c r="U31" i="49"/>
  <c r="S31" i="49"/>
  <c r="P31" i="49"/>
  <c r="O31" i="49"/>
  <c r="K31" i="49"/>
  <c r="J31" i="49"/>
  <c r="AP30" i="49"/>
  <c r="AL30" i="49"/>
  <c r="Z30" i="49"/>
  <c r="X30" i="49"/>
  <c r="U30" i="49"/>
  <c r="S30" i="49"/>
  <c r="P30" i="49"/>
  <c r="O30" i="49"/>
  <c r="K30" i="49"/>
  <c r="J30" i="49"/>
  <c r="AP29" i="49"/>
  <c r="AL29" i="49"/>
  <c r="Z29" i="49"/>
  <c r="X29" i="49"/>
  <c r="U29" i="49"/>
  <c r="S29" i="49"/>
  <c r="P29" i="49"/>
  <c r="O29" i="49"/>
  <c r="K29" i="49"/>
  <c r="J29" i="49"/>
  <c r="AP28" i="49"/>
  <c r="AL28" i="49"/>
  <c r="Z28" i="49"/>
  <c r="X28" i="49"/>
  <c r="V28" i="49"/>
  <c r="U28" i="49"/>
  <c r="S28" i="49"/>
  <c r="P28" i="49"/>
  <c r="O28" i="49"/>
  <c r="K28" i="49"/>
  <c r="J28" i="49"/>
  <c r="AP22" i="49"/>
  <c r="AL22" i="49"/>
  <c r="Z22" i="49"/>
  <c r="X22" i="49"/>
  <c r="V22" i="49"/>
  <c r="U22" i="49"/>
  <c r="S22" i="49"/>
  <c r="P22" i="49"/>
  <c r="O22" i="49"/>
  <c r="K22" i="49"/>
  <c r="J22" i="49"/>
  <c r="AP27" i="49"/>
  <c r="AL27" i="49"/>
  <c r="Z27" i="49"/>
  <c r="X27" i="49"/>
  <c r="V27" i="49"/>
  <c r="U27" i="49"/>
  <c r="S27" i="49"/>
  <c r="P27" i="49"/>
  <c r="O27" i="49"/>
  <c r="K27" i="49"/>
  <c r="J27" i="49"/>
  <c r="AP18" i="49"/>
  <c r="AL18" i="49"/>
  <c r="Z18" i="49"/>
  <c r="X18" i="49"/>
  <c r="U18" i="49"/>
  <c r="S18" i="49"/>
  <c r="P18" i="49"/>
  <c r="O18" i="49"/>
  <c r="M18" i="49"/>
  <c r="K18" i="49"/>
  <c r="J18" i="49"/>
  <c r="AP20" i="49"/>
  <c r="AL20" i="49"/>
  <c r="Z20" i="49"/>
  <c r="X20" i="49"/>
  <c r="U20" i="49"/>
  <c r="S20" i="49"/>
  <c r="P20" i="49"/>
  <c r="O20" i="49"/>
  <c r="K20" i="49"/>
  <c r="J20" i="49"/>
  <c r="AP9" i="49"/>
  <c r="AL9" i="49"/>
  <c r="Z9" i="49"/>
  <c r="X9" i="49"/>
  <c r="U9" i="49"/>
  <c r="S9" i="49"/>
  <c r="P9" i="49"/>
  <c r="O9" i="49"/>
  <c r="K9" i="49"/>
  <c r="J9" i="49"/>
  <c r="AP17" i="49"/>
  <c r="AL17" i="49"/>
  <c r="AG17" i="49"/>
  <c r="Z17" i="49"/>
  <c r="X17" i="49"/>
  <c r="U17" i="49"/>
  <c r="S17" i="49"/>
  <c r="P17" i="49"/>
  <c r="O17" i="49"/>
  <c r="K17" i="49"/>
  <c r="J17" i="49"/>
  <c r="AP16" i="49"/>
  <c r="AL16" i="49"/>
  <c r="AG16" i="49"/>
  <c r="Z16" i="49"/>
  <c r="X16" i="49"/>
  <c r="U16" i="49"/>
  <c r="S16" i="49"/>
  <c r="P16" i="49"/>
  <c r="O16" i="49"/>
  <c r="K16" i="49"/>
  <c r="J16" i="49"/>
  <c r="AP11" i="49"/>
  <c r="AL11" i="49"/>
  <c r="AG11" i="49"/>
  <c r="Z11" i="49"/>
  <c r="X11" i="49"/>
  <c r="U11" i="49"/>
  <c r="S11" i="49"/>
  <c r="P11" i="49"/>
  <c r="O11" i="49"/>
  <c r="K11" i="49"/>
  <c r="J11" i="49"/>
  <c r="AP6" i="49"/>
  <c r="AL6" i="49"/>
  <c r="Z6" i="49"/>
  <c r="X6" i="49"/>
  <c r="V6" i="49"/>
  <c r="U6" i="49"/>
  <c r="S6" i="49"/>
  <c r="P6" i="49"/>
  <c r="O6" i="49"/>
  <c r="K6" i="49"/>
  <c r="J6" i="49"/>
  <c r="AP14" i="49"/>
  <c r="AL14" i="49"/>
  <c r="Z14" i="49"/>
  <c r="X14" i="49"/>
  <c r="U14" i="49"/>
  <c r="S14" i="49"/>
  <c r="P14" i="49"/>
  <c r="O14" i="49"/>
  <c r="M14" i="49"/>
  <c r="K14" i="49"/>
  <c r="J14" i="49"/>
  <c r="AP10" i="49"/>
  <c r="AL10" i="49"/>
  <c r="Z10" i="49"/>
  <c r="X10" i="49"/>
  <c r="U10" i="49"/>
  <c r="S10" i="49"/>
  <c r="P10" i="49"/>
  <c r="O10" i="49"/>
  <c r="M10" i="49"/>
  <c r="K10" i="49"/>
  <c r="J10" i="49"/>
  <c r="AP8" i="49"/>
  <c r="Z8" i="49"/>
  <c r="X8" i="49"/>
  <c r="V8" i="49"/>
  <c r="U8" i="49"/>
  <c r="S8" i="49"/>
  <c r="P8" i="49"/>
  <c r="O8" i="49"/>
  <c r="K8" i="49"/>
  <c r="J8" i="49"/>
  <c r="J57" i="50"/>
  <c r="K57" i="50"/>
  <c r="O57" i="50"/>
  <c r="P57" i="50"/>
  <c r="S57" i="50"/>
  <c r="U57" i="50"/>
  <c r="X57" i="50"/>
  <c r="Z57" i="50"/>
  <c r="AL57" i="50"/>
  <c r="AP57" i="50"/>
  <c r="AP56" i="50"/>
  <c r="AL56" i="50"/>
  <c r="Z56" i="50"/>
  <c r="X56" i="50"/>
  <c r="U56" i="50"/>
  <c r="S56" i="50"/>
  <c r="P56" i="50"/>
  <c r="O56" i="50"/>
  <c r="K56" i="50"/>
  <c r="J56" i="50"/>
  <c r="AP55" i="50"/>
  <c r="AL55" i="50"/>
  <c r="Z55" i="50"/>
  <c r="X55" i="50"/>
  <c r="U55" i="50"/>
  <c r="S55" i="50"/>
  <c r="P55" i="50"/>
  <c r="O55" i="50"/>
  <c r="K55" i="50"/>
  <c r="J55" i="50"/>
  <c r="AP54" i="50"/>
  <c r="AL54" i="50"/>
  <c r="Z54" i="50"/>
  <c r="X54" i="50"/>
  <c r="U54" i="50"/>
  <c r="S54" i="50"/>
  <c r="P54" i="50"/>
  <c r="O54" i="50"/>
  <c r="K54" i="50"/>
  <c r="J54" i="50"/>
  <c r="AP53" i="50"/>
  <c r="AL53" i="50"/>
  <c r="Z53" i="50"/>
  <c r="X53" i="50"/>
  <c r="U53" i="50"/>
  <c r="S53" i="50"/>
  <c r="P53" i="50"/>
  <c r="O53" i="50"/>
  <c r="K53" i="50"/>
  <c r="J53" i="50"/>
  <c r="AP52" i="50"/>
  <c r="AL52" i="50"/>
  <c r="Z52" i="50"/>
  <c r="X52" i="50"/>
  <c r="U52" i="50"/>
  <c r="S52" i="50"/>
  <c r="P52" i="50"/>
  <c r="O52" i="50"/>
  <c r="K52" i="50"/>
  <c r="J52" i="50"/>
  <c r="AP51" i="50"/>
  <c r="AL51" i="50"/>
  <c r="Z51" i="50"/>
  <c r="X51" i="50"/>
  <c r="U51" i="50"/>
  <c r="S51" i="50"/>
  <c r="P51" i="50"/>
  <c r="O51" i="50"/>
  <c r="K51" i="50"/>
  <c r="J51" i="50"/>
  <c r="AP50" i="50"/>
  <c r="AL50" i="50"/>
  <c r="Z50" i="50"/>
  <c r="X50" i="50"/>
  <c r="U50" i="50"/>
  <c r="S50" i="50"/>
  <c r="P50" i="50"/>
  <c r="O50" i="50"/>
  <c r="K50" i="50"/>
  <c r="J50" i="50"/>
  <c r="AP49" i="50"/>
  <c r="AL49" i="50"/>
  <c r="Z49" i="50"/>
  <c r="X49" i="50"/>
  <c r="U49" i="50"/>
  <c r="S49" i="50"/>
  <c r="P49" i="50"/>
  <c r="O49" i="50"/>
  <c r="K49" i="50"/>
  <c r="J49" i="50"/>
  <c r="AP12" i="50"/>
  <c r="AL12" i="50"/>
  <c r="Z12" i="50"/>
  <c r="X12" i="50"/>
  <c r="U12" i="50"/>
  <c r="S12" i="50"/>
  <c r="P12" i="50"/>
  <c r="O12" i="50"/>
  <c r="L12" i="50"/>
  <c r="K12" i="50"/>
  <c r="J12" i="50"/>
  <c r="AP48" i="50"/>
  <c r="AL48" i="50"/>
  <c r="Z48" i="50"/>
  <c r="X48" i="50"/>
  <c r="U48" i="50"/>
  <c r="S48" i="50"/>
  <c r="P48" i="50"/>
  <c r="O48" i="50"/>
  <c r="K48" i="50"/>
  <c r="J48" i="50"/>
  <c r="AP47" i="50"/>
  <c r="AL47" i="50"/>
  <c r="Z47" i="50"/>
  <c r="X47" i="50"/>
  <c r="U47" i="50"/>
  <c r="S47" i="50"/>
  <c r="P47" i="50"/>
  <c r="O47" i="50"/>
  <c r="K47" i="50"/>
  <c r="J47" i="50"/>
  <c r="AP46" i="50"/>
  <c r="AL46" i="50"/>
  <c r="Z46" i="50"/>
  <c r="X46" i="50"/>
  <c r="U46" i="50"/>
  <c r="S46" i="50"/>
  <c r="P46" i="50"/>
  <c r="O46" i="50"/>
  <c r="K46" i="50"/>
  <c r="J46" i="50"/>
  <c r="AP45" i="50"/>
  <c r="AL45" i="50"/>
  <c r="Z45" i="50"/>
  <c r="X45" i="50"/>
  <c r="U45" i="50"/>
  <c r="S45" i="50"/>
  <c r="P45" i="50"/>
  <c r="O45" i="50"/>
  <c r="K45" i="50"/>
  <c r="J45" i="50"/>
  <c r="AP44" i="50"/>
  <c r="AL44" i="50"/>
  <c r="Z44" i="50"/>
  <c r="X44" i="50"/>
  <c r="U44" i="50"/>
  <c r="S44" i="50"/>
  <c r="P44" i="50"/>
  <c r="O44" i="50"/>
  <c r="K44" i="50"/>
  <c r="J44" i="50"/>
  <c r="AP43" i="50"/>
  <c r="AL43" i="50"/>
  <c r="Z43" i="50"/>
  <c r="X43" i="50"/>
  <c r="U43" i="50"/>
  <c r="S43" i="50"/>
  <c r="P43" i="50"/>
  <c r="O43" i="50"/>
  <c r="K43" i="50"/>
  <c r="J43" i="50"/>
  <c r="AP42" i="50"/>
  <c r="AL42" i="50"/>
  <c r="Z42" i="50"/>
  <c r="X42" i="50"/>
  <c r="U42" i="50"/>
  <c r="S42" i="50"/>
  <c r="P42" i="50"/>
  <c r="O42" i="50"/>
  <c r="K42" i="50"/>
  <c r="J42" i="50"/>
  <c r="AP41" i="50"/>
  <c r="AL41" i="50"/>
  <c r="Z41" i="50"/>
  <c r="X41" i="50"/>
  <c r="U41" i="50"/>
  <c r="S41" i="50"/>
  <c r="P41" i="50"/>
  <c r="O41" i="50"/>
  <c r="K41" i="50"/>
  <c r="J41" i="50"/>
  <c r="AP40" i="50"/>
  <c r="AL40" i="50"/>
  <c r="Z40" i="50"/>
  <c r="X40" i="50"/>
  <c r="U40" i="50"/>
  <c r="S40" i="50"/>
  <c r="P40" i="50"/>
  <c r="O40" i="50"/>
  <c r="K40" i="50"/>
  <c r="J40" i="50"/>
  <c r="AP39" i="50"/>
  <c r="AL39" i="50"/>
  <c r="Z39" i="50"/>
  <c r="X39" i="50"/>
  <c r="U39" i="50"/>
  <c r="S39" i="50"/>
  <c r="P39" i="50"/>
  <c r="O39" i="50"/>
  <c r="K39" i="50"/>
  <c r="J39" i="50"/>
  <c r="AP38" i="50"/>
  <c r="AL38" i="50"/>
  <c r="Z38" i="50"/>
  <c r="X38" i="50"/>
  <c r="U38" i="50"/>
  <c r="S38" i="50"/>
  <c r="P38" i="50"/>
  <c r="O38" i="50"/>
  <c r="K38" i="50"/>
  <c r="J38" i="50"/>
  <c r="AP37" i="50"/>
  <c r="AL37" i="50"/>
  <c r="Z37" i="50"/>
  <c r="X37" i="50"/>
  <c r="U37" i="50"/>
  <c r="S37" i="50"/>
  <c r="P37" i="50"/>
  <c r="O37" i="50"/>
  <c r="K37" i="50"/>
  <c r="J37" i="50"/>
  <c r="AP36" i="50"/>
  <c r="AL36" i="50"/>
  <c r="Z36" i="50"/>
  <c r="X36" i="50"/>
  <c r="U36" i="50"/>
  <c r="S36" i="50"/>
  <c r="P36" i="50"/>
  <c r="O36" i="50"/>
  <c r="K36" i="50"/>
  <c r="J36" i="50"/>
  <c r="AP35" i="50"/>
  <c r="AL35" i="50"/>
  <c r="Z35" i="50"/>
  <c r="X35" i="50"/>
  <c r="U35" i="50"/>
  <c r="S35" i="50"/>
  <c r="P35" i="50"/>
  <c r="O35" i="50"/>
  <c r="K35" i="50"/>
  <c r="J35" i="50"/>
  <c r="AP17" i="50"/>
  <c r="AL17" i="50"/>
  <c r="Z17" i="50"/>
  <c r="X17" i="50"/>
  <c r="U17" i="50"/>
  <c r="S17" i="50"/>
  <c r="P17" i="50"/>
  <c r="O17" i="50"/>
  <c r="K17" i="50"/>
  <c r="J17" i="50"/>
  <c r="AP34" i="50"/>
  <c r="AL34" i="50"/>
  <c r="Z34" i="50"/>
  <c r="X34" i="50"/>
  <c r="U34" i="50"/>
  <c r="S34" i="50"/>
  <c r="P34" i="50"/>
  <c r="O34" i="50"/>
  <c r="K34" i="50"/>
  <c r="J34" i="50"/>
  <c r="AP33" i="50"/>
  <c r="AL33" i="50"/>
  <c r="Z33" i="50"/>
  <c r="X33" i="50"/>
  <c r="U33" i="50"/>
  <c r="S33" i="50"/>
  <c r="P33" i="50"/>
  <c r="O33" i="50"/>
  <c r="K33" i="50"/>
  <c r="J33" i="50"/>
  <c r="AP11" i="50"/>
  <c r="AL11" i="50"/>
  <c r="Z11" i="50"/>
  <c r="X11" i="50"/>
  <c r="U11" i="50"/>
  <c r="S11" i="50"/>
  <c r="P11" i="50"/>
  <c r="O11" i="50"/>
  <c r="K11" i="50"/>
  <c r="J11" i="50"/>
  <c r="AP20" i="50"/>
  <c r="AL20" i="50"/>
  <c r="Z20" i="50"/>
  <c r="X20" i="50"/>
  <c r="U20" i="50"/>
  <c r="S20" i="50"/>
  <c r="P20" i="50"/>
  <c r="O20" i="50"/>
  <c r="K20" i="50"/>
  <c r="J20" i="50"/>
  <c r="AP32" i="50"/>
  <c r="AL32" i="50"/>
  <c r="Z32" i="50"/>
  <c r="X32" i="50"/>
  <c r="U32" i="50"/>
  <c r="S32" i="50"/>
  <c r="P32" i="50"/>
  <c r="O32" i="50"/>
  <c r="K32" i="50"/>
  <c r="J32" i="50"/>
  <c r="AP31" i="50"/>
  <c r="AL31" i="50"/>
  <c r="Z31" i="50"/>
  <c r="X31" i="50"/>
  <c r="U31" i="50"/>
  <c r="S31" i="50"/>
  <c r="P31" i="50"/>
  <c r="O31" i="50"/>
  <c r="K31" i="50"/>
  <c r="J31" i="50"/>
  <c r="AP30" i="50"/>
  <c r="AL30" i="50"/>
  <c r="Z30" i="50"/>
  <c r="X30" i="50"/>
  <c r="U30" i="50"/>
  <c r="S30" i="50"/>
  <c r="P30" i="50"/>
  <c r="O30" i="50"/>
  <c r="K30" i="50"/>
  <c r="J30" i="50"/>
  <c r="AP29" i="50"/>
  <c r="AL29" i="50"/>
  <c r="Z29" i="50"/>
  <c r="X29" i="50"/>
  <c r="U29" i="50"/>
  <c r="S29" i="50"/>
  <c r="P29" i="50"/>
  <c r="O29" i="50"/>
  <c r="K29" i="50"/>
  <c r="J29" i="50"/>
  <c r="AP28" i="50"/>
  <c r="AL28" i="50"/>
  <c r="Z28" i="50"/>
  <c r="X28" i="50"/>
  <c r="U28" i="50"/>
  <c r="S28" i="50"/>
  <c r="P28" i="50"/>
  <c r="O28" i="50"/>
  <c r="K28" i="50"/>
  <c r="J28" i="50"/>
  <c r="AP27" i="50"/>
  <c r="AL27" i="50"/>
  <c r="Z27" i="50"/>
  <c r="X27" i="50"/>
  <c r="U27" i="50"/>
  <c r="S27" i="50"/>
  <c r="P27" i="50"/>
  <c r="O27" i="50"/>
  <c r="K27" i="50"/>
  <c r="J27" i="50"/>
  <c r="AP26" i="50"/>
  <c r="AL26" i="50"/>
  <c r="Z26" i="50"/>
  <c r="X26" i="50"/>
  <c r="U26" i="50"/>
  <c r="S26" i="50"/>
  <c r="P26" i="50"/>
  <c r="O26" i="50"/>
  <c r="K26" i="50"/>
  <c r="J26" i="50"/>
  <c r="AP14" i="50"/>
  <c r="AL14" i="50"/>
  <c r="Z14" i="50"/>
  <c r="X14" i="50"/>
  <c r="U14" i="50"/>
  <c r="S14" i="50"/>
  <c r="P14" i="50"/>
  <c r="O14" i="50"/>
  <c r="K14" i="50"/>
  <c r="J14" i="50"/>
  <c r="AP25" i="50"/>
  <c r="AL25" i="50"/>
  <c r="Z25" i="50"/>
  <c r="X25" i="50"/>
  <c r="U25" i="50"/>
  <c r="S25" i="50"/>
  <c r="P25" i="50"/>
  <c r="O25" i="50"/>
  <c r="K25" i="50"/>
  <c r="J25" i="50"/>
  <c r="AP24" i="50"/>
  <c r="AL24" i="50"/>
  <c r="Z24" i="50"/>
  <c r="X24" i="50"/>
  <c r="U24" i="50"/>
  <c r="S24" i="50"/>
  <c r="P24" i="50"/>
  <c r="O24" i="50"/>
  <c r="K24" i="50"/>
  <c r="J24" i="50"/>
  <c r="AP23" i="50"/>
  <c r="AL23" i="50"/>
  <c r="Z23" i="50"/>
  <c r="X23" i="50"/>
  <c r="U23" i="50"/>
  <c r="S23" i="50"/>
  <c r="P23" i="50"/>
  <c r="O23" i="50"/>
  <c r="K23" i="50"/>
  <c r="J23" i="50"/>
  <c r="AP22" i="50"/>
  <c r="AL22" i="50"/>
  <c r="Z22" i="50"/>
  <c r="X22" i="50"/>
  <c r="U22" i="50"/>
  <c r="S22" i="50"/>
  <c r="P22" i="50"/>
  <c r="O22" i="50"/>
  <c r="K22" i="50"/>
  <c r="J22" i="50"/>
  <c r="AP21" i="50"/>
  <c r="AL21" i="50"/>
  <c r="Z21" i="50"/>
  <c r="X21" i="50"/>
  <c r="U21" i="50"/>
  <c r="S21" i="50"/>
  <c r="P21" i="50"/>
  <c r="O21" i="50"/>
  <c r="L21" i="50"/>
  <c r="K21" i="50"/>
  <c r="J21" i="50"/>
  <c r="AP19" i="50"/>
  <c r="AL19" i="50"/>
  <c r="Z19" i="50"/>
  <c r="X19" i="50"/>
  <c r="U19" i="50"/>
  <c r="S19" i="50"/>
  <c r="P19" i="50"/>
  <c r="O19" i="50"/>
  <c r="K19" i="50"/>
  <c r="J19" i="50"/>
  <c r="AP18" i="50"/>
  <c r="AL18" i="50"/>
  <c r="Z18" i="50"/>
  <c r="X18" i="50"/>
  <c r="U18" i="50"/>
  <c r="S18" i="50"/>
  <c r="P18" i="50"/>
  <c r="O18" i="50"/>
  <c r="L18" i="50"/>
  <c r="K18" i="50"/>
  <c r="J18" i="50"/>
  <c r="AP16" i="50"/>
  <c r="AL16" i="50"/>
  <c r="Z16" i="50"/>
  <c r="X16" i="50"/>
  <c r="U16" i="50"/>
  <c r="S16" i="50"/>
  <c r="P16" i="50"/>
  <c r="O16" i="50"/>
  <c r="K16" i="50"/>
  <c r="J16" i="50"/>
  <c r="AP15" i="50"/>
  <c r="AL15" i="50"/>
  <c r="Z15" i="50"/>
  <c r="X15" i="50"/>
  <c r="U15" i="50"/>
  <c r="S15" i="50"/>
  <c r="P15" i="50"/>
  <c r="O15" i="50"/>
  <c r="L15" i="50"/>
  <c r="K15" i="50"/>
  <c r="J15" i="50"/>
  <c r="AP10" i="50"/>
  <c r="AL10" i="50"/>
  <c r="Z10" i="50"/>
  <c r="X10" i="50"/>
  <c r="U10" i="50"/>
  <c r="S10" i="50"/>
  <c r="P10" i="50"/>
  <c r="O10" i="50"/>
  <c r="K10" i="50"/>
  <c r="J10" i="50"/>
  <c r="AP9" i="50"/>
  <c r="AL9" i="50"/>
  <c r="Z9" i="50"/>
  <c r="X9" i="50"/>
  <c r="U9" i="50"/>
  <c r="S9" i="50"/>
  <c r="P9" i="50"/>
  <c r="O9" i="50"/>
  <c r="K9" i="50"/>
  <c r="J9" i="50"/>
  <c r="AP8" i="50"/>
  <c r="AL8" i="50"/>
  <c r="AG8" i="50"/>
  <c r="Z8" i="50"/>
  <c r="X8" i="50"/>
  <c r="U8" i="50"/>
  <c r="S8" i="50"/>
  <c r="P8" i="50"/>
  <c r="O8" i="50"/>
  <c r="K8" i="50"/>
  <c r="J8" i="50"/>
  <c r="AP7" i="50"/>
  <c r="AL7" i="50"/>
  <c r="Z7" i="50"/>
  <c r="X7" i="50"/>
  <c r="U7" i="50"/>
  <c r="S7" i="50"/>
  <c r="P7" i="50"/>
  <c r="O7" i="50"/>
  <c r="M7" i="50"/>
  <c r="K7" i="50"/>
  <c r="J7" i="50"/>
  <c r="AP6" i="50"/>
  <c r="AL6" i="50"/>
  <c r="Z6" i="50"/>
  <c r="X6" i="50"/>
  <c r="U6" i="50"/>
  <c r="S6" i="50"/>
  <c r="P6" i="50"/>
  <c r="O6" i="50"/>
  <c r="M6" i="50"/>
  <c r="K6" i="50"/>
  <c r="J6" i="50"/>
  <c r="AP49" i="48"/>
  <c r="AL49" i="48"/>
  <c r="Z49" i="48"/>
  <c r="X49" i="48"/>
  <c r="U49" i="48"/>
  <c r="S49" i="48"/>
  <c r="P49" i="48"/>
  <c r="O49" i="48"/>
  <c r="K49" i="48"/>
  <c r="J49" i="48"/>
  <c r="AP48" i="48"/>
  <c r="AL48" i="48"/>
  <c r="Z48" i="48"/>
  <c r="X48" i="48"/>
  <c r="U48" i="48"/>
  <c r="S48" i="48"/>
  <c r="P48" i="48"/>
  <c r="O48" i="48"/>
  <c r="K48" i="48"/>
  <c r="J48" i="48"/>
  <c r="AP47" i="48"/>
  <c r="AL47" i="48"/>
  <c r="Z47" i="48"/>
  <c r="X47" i="48"/>
  <c r="U47" i="48"/>
  <c r="S47" i="48"/>
  <c r="P47" i="48"/>
  <c r="O47" i="48"/>
  <c r="K47" i="48"/>
  <c r="J47" i="48"/>
  <c r="AP46" i="48"/>
  <c r="AL46" i="48"/>
  <c r="Z46" i="48"/>
  <c r="X46" i="48"/>
  <c r="U46" i="48"/>
  <c r="S46" i="48"/>
  <c r="P46" i="48"/>
  <c r="O46" i="48"/>
  <c r="K46" i="48"/>
  <c r="J46" i="48"/>
  <c r="AP45" i="48"/>
  <c r="AL45" i="48"/>
  <c r="Z45" i="48"/>
  <c r="X45" i="48"/>
  <c r="U45" i="48"/>
  <c r="S45" i="48"/>
  <c r="P45" i="48"/>
  <c r="O45" i="48"/>
  <c r="K45" i="48"/>
  <c r="J45" i="48"/>
  <c r="AP44" i="48"/>
  <c r="AL44" i="48"/>
  <c r="Z44" i="48"/>
  <c r="X44" i="48"/>
  <c r="U44" i="48"/>
  <c r="S44" i="48"/>
  <c r="P44" i="48"/>
  <c r="O44" i="48"/>
  <c r="K44" i="48"/>
  <c r="J44" i="48"/>
  <c r="AP43" i="48"/>
  <c r="AL43" i="48"/>
  <c r="Z43" i="48"/>
  <c r="X43" i="48"/>
  <c r="U43" i="48"/>
  <c r="S43" i="48"/>
  <c r="P43" i="48"/>
  <c r="O43" i="48"/>
  <c r="K43" i="48"/>
  <c r="J43" i="48"/>
  <c r="AP42" i="48"/>
  <c r="AL42" i="48"/>
  <c r="Z42" i="48"/>
  <c r="X42" i="48"/>
  <c r="U42" i="48"/>
  <c r="S42" i="48"/>
  <c r="P42" i="48"/>
  <c r="O42" i="48"/>
  <c r="K42" i="48"/>
  <c r="J42" i="48"/>
  <c r="AP20" i="48"/>
  <c r="AL20" i="48"/>
  <c r="Z20" i="48"/>
  <c r="X20" i="48"/>
  <c r="U20" i="48"/>
  <c r="S20" i="48"/>
  <c r="P20" i="48"/>
  <c r="O20" i="48"/>
  <c r="K20" i="48"/>
  <c r="J20" i="48"/>
  <c r="AP41" i="48"/>
  <c r="AL41" i="48"/>
  <c r="Z41" i="48"/>
  <c r="X41" i="48"/>
  <c r="U41" i="48"/>
  <c r="S41" i="48"/>
  <c r="P41" i="48"/>
  <c r="O41" i="48"/>
  <c r="K41" i="48"/>
  <c r="J41" i="48"/>
  <c r="AP40" i="48"/>
  <c r="AL40" i="48"/>
  <c r="Z40" i="48"/>
  <c r="X40" i="48"/>
  <c r="U40" i="48"/>
  <c r="S40" i="48"/>
  <c r="P40" i="48"/>
  <c r="O40" i="48"/>
  <c r="K40" i="48"/>
  <c r="J40" i="48"/>
  <c r="AP39" i="48"/>
  <c r="AL39" i="48"/>
  <c r="Z39" i="48"/>
  <c r="X39" i="48"/>
  <c r="U39" i="48"/>
  <c r="S39" i="48"/>
  <c r="P39" i="48"/>
  <c r="O39" i="48"/>
  <c r="K39" i="48"/>
  <c r="J39" i="48"/>
  <c r="AP38" i="48"/>
  <c r="AL38" i="48"/>
  <c r="Z38" i="48"/>
  <c r="X38" i="48"/>
  <c r="U38" i="48"/>
  <c r="S38" i="48"/>
  <c r="P38" i="48"/>
  <c r="O38" i="48"/>
  <c r="K38" i="48"/>
  <c r="J38" i="48"/>
  <c r="AP37" i="48"/>
  <c r="AL37" i="48"/>
  <c r="Z37" i="48"/>
  <c r="X37" i="48"/>
  <c r="U37" i="48"/>
  <c r="S37" i="48"/>
  <c r="P37" i="48"/>
  <c r="O37" i="48"/>
  <c r="K37" i="48"/>
  <c r="J37" i="48"/>
  <c r="AP19" i="48"/>
  <c r="AL19" i="48"/>
  <c r="Z19" i="48"/>
  <c r="X19" i="48"/>
  <c r="U19" i="48"/>
  <c r="S19" i="48"/>
  <c r="P19" i="48"/>
  <c r="O19" i="48"/>
  <c r="K19" i="48"/>
  <c r="J19" i="48"/>
  <c r="AP36" i="48"/>
  <c r="AL36" i="48"/>
  <c r="Z36" i="48"/>
  <c r="X36" i="48"/>
  <c r="U36" i="48"/>
  <c r="S36" i="48"/>
  <c r="P36" i="48"/>
  <c r="O36" i="48"/>
  <c r="K36" i="48"/>
  <c r="J36" i="48"/>
  <c r="AP35" i="48"/>
  <c r="AL35" i="48"/>
  <c r="Z35" i="48"/>
  <c r="X35" i="48"/>
  <c r="U35" i="48"/>
  <c r="S35" i="48"/>
  <c r="P35" i="48"/>
  <c r="O35" i="48"/>
  <c r="K35" i="48"/>
  <c r="J35" i="48"/>
  <c r="AP34" i="48"/>
  <c r="AL34" i="48"/>
  <c r="Z34" i="48"/>
  <c r="X34" i="48"/>
  <c r="U34" i="48"/>
  <c r="S34" i="48"/>
  <c r="P34" i="48"/>
  <c r="O34" i="48"/>
  <c r="K34" i="48"/>
  <c r="J34" i="48"/>
  <c r="AP33" i="48"/>
  <c r="AL33" i="48"/>
  <c r="Z33" i="48"/>
  <c r="X33" i="48"/>
  <c r="U33" i="48"/>
  <c r="S33" i="48"/>
  <c r="P33" i="48"/>
  <c r="O33" i="48"/>
  <c r="K33" i="48"/>
  <c r="J33" i="48"/>
  <c r="AP32" i="48"/>
  <c r="AL32" i="48"/>
  <c r="Z32" i="48"/>
  <c r="X32" i="48"/>
  <c r="U32" i="48"/>
  <c r="S32" i="48"/>
  <c r="P32" i="48"/>
  <c r="O32" i="48"/>
  <c r="K32" i="48"/>
  <c r="J32" i="48"/>
  <c r="AP31" i="48"/>
  <c r="AL31" i="48"/>
  <c r="Z31" i="48"/>
  <c r="X31" i="48"/>
  <c r="U31" i="48"/>
  <c r="S31" i="48"/>
  <c r="P31" i="48"/>
  <c r="O31" i="48"/>
  <c r="K31" i="48"/>
  <c r="J31" i="48"/>
  <c r="AP30" i="48"/>
  <c r="AL30" i="48"/>
  <c r="Z30" i="48"/>
  <c r="X30" i="48"/>
  <c r="U30" i="48"/>
  <c r="S30" i="48"/>
  <c r="P30" i="48"/>
  <c r="O30" i="48"/>
  <c r="K30" i="48"/>
  <c r="J30" i="48"/>
  <c r="AP29" i="48"/>
  <c r="AL29" i="48"/>
  <c r="Z29" i="48"/>
  <c r="X29" i="48"/>
  <c r="U29" i="48"/>
  <c r="S29" i="48"/>
  <c r="P29" i="48"/>
  <c r="O29" i="48"/>
  <c r="K29" i="48"/>
  <c r="J29" i="48"/>
  <c r="AP28" i="48"/>
  <c r="AL28" i="48"/>
  <c r="Z28" i="48"/>
  <c r="X28" i="48"/>
  <c r="U28" i="48"/>
  <c r="S28" i="48"/>
  <c r="P28" i="48"/>
  <c r="O28" i="48"/>
  <c r="K28" i="48"/>
  <c r="J28" i="48"/>
  <c r="AP27" i="48"/>
  <c r="AL27" i="48"/>
  <c r="Z27" i="48"/>
  <c r="X27" i="48"/>
  <c r="U27" i="48"/>
  <c r="S27" i="48"/>
  <c r="P27" i="48"/>
  <c r="O27" i="48"/>
  <c r="K27" i="48"/>
  <c r="J27" i="48"/>
  <c r="AP26" i="48"/>
  <c r="AL26" i="48"/>
  <c r="Z26" i="48"/>
  <c r="X26" i="48"/>
  <c r="U26" i="48"/>
  <c r="S26" i="48"/>
  <c r="P26" i="48"/>
  <c r="O26" i="48"/>
  <c r="K26" i="48"/>
  <c r="J26" i="48"/>
  <c r="AP25" i="48"/>
  <c r="AL25" i="48"/>
  <c r="Z25" i="48"/>
  <c r="X25" i="48"/>
  <c r="U25" i="48"/>
  <c r="S25" i="48"/>
  <c r="P25" i="48"/>
  <c r="O25" i="48"/>
  <c r="K25" i="48"/>
  <c r="J25" i="48"/>
  <c r="AP24" i="48"/>
  <c r="AL24" i="48"/>
  <c r="Z24" i="48"/>
  <c r="X24" i="48"/>
  <c r="U24" i="48"/>
  <c r="S24" i="48"/>
  <c r="P24" i="48"/>
  <c r="O24" i="48"/>
  <c r="K24" i="48"/>
  <c r="J24" i="48"/>
  <c r="AP15" i="48"/>
  <c r="AL15" i="48"/>
  <c r="Z15" i="48"/>
  <c r="X15" i="48"/>
  <c r="U15" i="48"/>
  <c r="S15" i="48"/>
  <c r="P15" i="48"/>
  <c r="O15" i="48"/>
  <c r="K15" i="48"/>
  <c r="J15" i="48"/>
  <c r="AP23" i="48"/>
  <c r="AL23" i="48"/>
  <c r="Z23" i="48"/>
  <c r="X23" i="48"/>
  <c r="U23" i="48"/>
  <c r="S23" i="48"/>
  <c r="P23" i="48"/>
  <c r="O23" i="48"/>
  <c r="K23" i="48"/>
  <c r="J23" i="48"/>
  <c r="AP22" i="48"/>
  <c r="AL22" i="48"/>
  <c r="Z22" i="48"/>
  <c r="X22" i="48"/>
  <c r="U22" i="48"/>
  <c r="S22" i="48"/>
  <c r="P22" i="48"/>
  <c r="O22" i="48"/>
  <c r="K22" i="48"/>
  <c r="J22" i="48"/>
  <c r="AP8" i="48"/>
  <c r="AL8" i="48"/>
  <c r="AG8" i="48"/>
  <c r="Z8" i="48"/>
  <c r="X8" i="48"/>
  <c r="U8" i="48"/>
  <c r="S8" i="48"/>
  <c r="P8" i="48"/>
  <c r="O8" i="48"/>
  <c r="K8" i="48"/>
  <c r="J8" i="48"/>
  <c r="AP17" i="48"/>
  <c r="AL17" i="48"/>
  <c r="Z17" i="48"/>
  <c r="X17" i="48"/>
  <c r="V17" i="48"/>
  <c r="U17" i="48"/>
  <c r="S17" i="48"/>
  <c r="P17" i="48"/>
  <c r="O17" i="48"/>
  <c r="K17" i="48"/>
  <c r="J17" i="48"/>
  <c r="AP21" i="48"/>
  <c r="AL21" i="48"/>
  <c r="Z21" i="48"/>
  <c r="X21" i="48"/>
  <c r="V21" i="48"/>
  <c r="U21" i="48"/>
  <c r="S21" i="48"/>
  <c r="P21" i="48"/>
  <c r="O21" i="48"/>
  <c r="K21" i="48"/>
  <c r="J21" i="48"/>
  <c r="AP18" i="48"/>
  <c r="AL18" i="48"/>
  <c r="Z18" i="48"/>
  <c r="X18" i="48"/>
  <c r="U18" i="48"/>
  <c r="S18" i="48"/>
  <c r="P18" i="48"/>
  <c r="O18" i="48"/>
  <c r="K18" i="48"/>
  <c r="J18" i="48"/>
  <c r="AP14" i="48"/>
  <c r="AL14" i="48"/>
  <c r="Z14" i="48"/>
  <c r="X14" i="48"/>
  <c r="U14" i="48"/>
  <c r="S14" i="48"/>
  <c r="P14" i="48"/>
  <c r="O14" i="48"/>
  <c r="K14" i="48"/>
  <c r="J14" i="48"/>
  <c r="AP16" i="48"/>
  <c r="AL16" i="48"/>
  <c r="Z16" i="48"/>
  <c r="X16" i="48"/>
  <c r="U16" i="48"/>
  <c r="S16" i="48"/>
  <c r="P16" i="48"/>
  <c r="O16" i="48"/>
  <c r="M16" i="48"/>
  <c r="K16" i="48"/>
  <c r="J16" i="48"/>
  <c r="AP13" i="48"/>
  <c r="AL13" i="48"/>
  <c r="AG13" i="48"/>
  <c r="Z13" i="48"/>
  <c r="X13" i="48"/>
  <c r="U13" i="48"/>
  <c r="S13" i="48"/>
  <c r="P13" i="48"/>
  <c r="O13" i="48"/>
  <c r="K13" i="48"/>
  <c r="J13" i="48"/>
  <c r="AP10" i="48"/>
  <c r="AL10" i="48"/>
  <c r="AG10" i="48"/>
  <c r="Z10" i="48"/>
  <c r="X10" i="48"/>
  <c r="U10" i="48"/>
  <c r="S10" i="48"/>
  <c r="P10" i="48"/>
  <c r="O10" i="48"/>
  <c r="K10" i="48"/>
  <c r="J10" i="48"/>
  <c r="AP9" i="48"/>
  <c r="AL9" i="48"/>
  <c r="Z9" i="48"/>
  <c r="X9" i="48"/>
  <c r="V9" i="48"/>
  <c r="U9" i="48"/>
  <c r="S9" i="48"/>
  <c r="P9" i="48"/>
  <c r="O9" i="48"/>
  <c r="K9" i="48"/>
  <c r="J9" i="48"/>
  <c r="AP11" i="48"/>
  <c r="AL11" i="48"/>
  <c r="Z11" i="48"/>
  <c r="X11" i="48"/>
  <c r="U11" i="48"/>
  <c r="S11" i="48"/>
  <c r="P11" i="48"/>
  <c r="O11" i="48"/>
  <c r="K11" i="48"/>
  <c r="J11" i="48"/>
  <c r="AP7" i="48"/>
  <c r="AL7" i="48"/>
  <c r="Z7" i="48"/>
  <c r="X7" i="48"/>
  <c r="V7" i="48"/>
  <c r="U7" i="48"/>
  <c r="S7" i="48"/>
  <c r="P7" i="48"/>
  <c r="O7" i="48"/>
  <c r="K7" i="48"/>
  <c r="J7" i="48"/>
  <c r="AP6" i="48"/>
  <c r="AL6" i="48"/>
  <c r="Z6" i="48"/>
  <c r="X6" i="48"/>
  <c r="U6" i="48"/>
  <c r="S6" i="48"/>
  <c r="P6" i="48"/>
  <c r="O6" i="48"/>
  <c r="M6" i="48"/>
  <c r="K6" i="48"/>
  <c r="J6" i="48"/>
  <c r="AP53" i="47"/>
  <c r="AL53" i="47"/>
  <c r="Z53" i="47"/>
  <c r="X53" i="47"/>
  <c r="U53" i="47"/>
  <c r="S53" i="47"/>
  <c r="P53" i="47"/>
  <c r="O53" i="47"/>
  <c r="K53" i="47"/>
  <c r="J53" i="47"/>
  <c r="AP52" i="47"/>
  <c r="AL52" i="47"/>
  <c r="Z52" i="47"/>
  <c r="X52" i="47"/>
  <c r="U52" i="47"/>
  <c r="S52" i="47"/>
  <c r="P52" i="47"/>
  <c r="O52" i="47"/>
  <c r="K52" i="47"/>
  <c r="J52" i="47"/>
  <c r="AP51" i="47"/>
  <c r="AL51" i="47"/>
  <c r="Z51" i="47"/>
  <c r="X51" i="47"/>
  <c r="U51" i="47"/>
  <c r="S51" i="47"/>
  <c r="P51" i="47"/>
  <c r="O51" i="47"/>
  <c r="K51" i="47"/>
  <c r="J51" i="47"/>
  <c r="AP50" i="47"/>
  <c r="AL50" i="47"/>
  <c r="Z50" i="47"/>
  <c r="X50" i="47"/>
  <c r="U50" i="47"/>
  <c r="S50" i="47"/>
  <c r="P50" i="47"/>
  <c r="O50" i="47"/>
  <c r="K50" i="47"/>
  <c r="J50" i="47"/>
  <c r="AP49" i="47"/>
  <c r="AL49" i="47"/>
  <c r="Z49" i="47"/>
  <c r="X49" i="47"/>
  <c r="U49" i="47"/>
  <c r="S49" i="47"/>
  <c r="P49" i="47"/>
  <c r="O49" i="47"/>
  <c r="K49" i="47"/>
  <c r="J49" i="47"/>
  <c r="AP48" i="47"/>
  <c r="AL48" i="47"/>
  <c r="Z48" i="47"/>
  <c r="X48" i="47"/>
  <c r="U48" i="47"/>
  <c r="S48" i="47"/>
  <c r="P48" i="47"/>
  <c r="O48" i="47"/>
  <c r="K48" i="47"/>
  <c r="J48" i="47"/>
  <c r="AP47" i="47"/>
  <c r="AL47" i="47"/>
  <c r="Z47" i="47"/>
  <c r="X47" i="47"/>
  <c r="U47" i="47"/>
  <c r="S47" i="47"/>
  <c r="P47" i="47"/>
  <c r="O47" i="47"/>
  <c r="K47" i="47"/>
  <c r="J47" i="47"/>
  <c r="AP46" i="47"/>
  <c r="AL46" i="47"/>
  <c r="Z46" i="47"/>
  <c r="X46" i="47"/>
  <c r="U46" i="47"/>
  <c r="S46" i="47"/>
  <c r="P46" i="47"/>
  <c r="O46" i="47"/>
  <c r="K46" i="47"/>
  <c r="J46" i="47"/>
  <c r="AP45" i="47"/>
  <c r="AL45" i="47"/>
  <c r="Z45" i="47"/>
  <c r="X45" i="47"/>
  <c r="U45" i="47"/>
  <c r="S45" i="47"/>
  <c r="P45" i="47"/>
  <c r="O45" i="47"/>
  <c r="K45" i="47"/>
  <c r="J45" i="47"/>
  <c r="AP17" i="47"/>
  <c r="AL17" i="47"/>
  <c r="Z17" i="47"/>
  <c r="X17" i="47"/>
  <c r="U17" i="47"/>
  <c r="S17" i="47"/>
  <c r="P17" i="47"/>
  <c r="O17" i="47"/>
  <c r="K17" i="47"/>
  <c r="J17" i="47"/>
  <c r="AP44" i="47"/>
  <c r="AL44" i="47"/>
  <c r="Z44" i="47"/>
  <c r="X44" i="47"/>
  <c r="U44" i="47"/>
  <c r="S44" i="47"/>
  <c r="P44" i="47"/>
  <c r="O44" i="47"/>
  <c r="K44" i="47"/>
  <c r="J44" i="47"/>
  <c r="AP43" i="47"/>
  <c r="AL43" i="47"/>
  <c r="Z43" i="47"/>
  <c r="X43" i="47"/>
  <c r="U43" i="47"/>
  <c r="S43" i="47"/>
  <c r="P43" i="47"/>
  <c r="O43" i="47"/>
  <c r="K43" i="47"/>
  <c r="J43" i="47"/>
  <c r="AP42" i="47"/>
  <c r="AL42" i="47"/>
  <c r="Z42" i="47"/>
  <c r="X42" i="47"/>
  <c r="U42" i="47"/>
  <c r="S42" i="47"/>
  <c r="P42" i="47"/>
  <c r="O42" i="47"/>
  <c r="K42" i="47"/>
  <c r="J42" i="47"/>
  <c r="AP10" i="47"/>
  <c r="AL10" i="47"/>
  <c r="Z10" i="47"/>
  <c r="X10" i="47"/>
  <c r="U10" i="47"/>
  <c r="S10" i="47"/>
  <c r="P10" i="47"/>
  <c r="O10" i="47"/>
  <c r="K10" i="47"/>
  <c r="J10" i="47"/>
  <c r="AP41" i="47"/>
  <c r="AL41" i="47"/>
  <c r="Z41" i="47"/>
  <c r="X41" i="47"/>
  <c r="U41" i="47"/>
  <c r="S41" i="47"/>
  <c r="P41" i="47"/>
  <c r="O41" i="47"/>
  <c r="K41" i="47"/>
  <c r="J41" i="47"/>
  <c r="AP19" i="47"/>
  <c r="AL19" i="47"/>
  <c r="Z19" i="47"/>
  <c r="X19" i="47"/>
  <c r="U19" i="47"/>
  <c r="S19" i="47"/>
  <c r="P19" i="47"/>
  <c r="O19" i="47"/>
  <c r="K19" i="47"/>
  <c r="J19" i="47"/>
  <c r="AP40" i="47"/>
  <c r="AL40" i="47"/>
  <c r="Z40" i="47"/>
  <c r="X40" i="47"/>
  <c r="U40" i="47"/>
  <c r="S40" i="47"/>
  <c r="P40" i="47"/>
  <c r="O40" i="47"/>
  <c r="K40" i="47"/>
  <c r="J40" i="47"/>
  <c r="AP18" i="47"/>
  <c r="AL18" i="47"/>
  <c r="Z18" i="47"/>
  <c r="X18" i="47"/>
  <c r="U18" i="47"/>
  <c r="S18" i="47"/>
  <c r="P18" i="47"/>
  <c r="O18" i="47"/>
  <c r="K18" i="47"/>
  <c r="J18" i="47"/>
  <c r="AP39" i="47"/>
  <c r="AL39" i="47"/>
  <c r="Z39" i="47"/>
  <c r="X39" i="47"/>
  <c r="U39" i="47"/>
  <c r="S39" i="47"/>
  <c r="P39" i="47"/>
  <c r="O39" i="47"/>
  <c r="K39" i="47"/>
  <c r="J39" i="47"/>
  <c r="AP38" i="47"/>
  <c r="AL38" i="47"/>
  <c r="Z38" i="47"/>
  <c r="X38" i="47"/>
  <c r="U38" i="47"/>
  <c r="S38" i="47"/>
  <c r="P38" i="47"/>
  <c r="O38" i="47"/>
  <c r="K38" i="47"/>
  <c r="J38" i="47"/>
  <c r="AP16" i="47"/>
  <c r="AL16" i="47"/>
  <c r="Z16" i="47"/>
  <c r="X16" i="47"/>
  <c r="U16" i="47"/>
  <c r="S16" i="47"/>
  <c r="P16" i="47"/>
  <c r="O16" i="47"/>
  <c r="K16" i="47"/>
  <c r="J16" i="47"/>
  <c r="AP11" i="47"/>
  <c r="AL11" i="47"/>
  <c r="Z11" i="47"/>
  <c r="X11" i="47"/>
  <c r="U11" i="47"/>
  <c r="S11" i="47"/>
  <c r="P11" i="47"/>
  <c r="O11" i="47"/>
  <c r="K11" i="47"/>
  <c r="J11" i="47"/>
  <c r="AP37" i="47"/>
  <c r="AL37" i="47"/>
  <c r="Z37" i="47"/>
  <c r="X37" i="47"/>
  <c r="U37" i="47"/>
  <c r="S37" i="47"/>
  <c r="P37" i="47"/>
  <c r="O37" i="47"/>
  <c r="K37" i="47"/>
  <c r="J37" i="47"/>
  <c r="AP36" i="47"/>
  <c r="AL36" i="47"/>
  <c r="Z36" i="47"/>
  <c r="X36" i="47"/>
  <c r="U36" i="47"/>
  <c r="S36" i="47"/>
  <c r="P36" i="47"/>
  <c r="O36" i="47"/>
  <c r="K36" i="47"/>
  <c r="J36" i="47"/>
  <c r="AP35" i="47"/>
  <c r="AL35" i="47"/>
  <c r="Z35" i="47"/>
  <c r="X35" i="47"/>
  <c r="U35" i="47"/>
  <c r="S35" i="47"/>
  <c r="P35" i="47"/>
  <c r="O35" i="47"/>
  <c r="K35" i="47"/>
  <c r="J35" i="47"/>
  <c r="AP34" i="47"/>
  <c r="AL34" i="47"/>
  <c r="Z34" i="47"/>
  <c r="X34" i="47"/>
  <c r="U34" i="47"/>
  <c r="S34" i="47"/>
  <c r="P34" i="47"/>
  <c r="O34" i="47"/>
  <c r="K34" i="47"/>
  <c r="J34" i="47"/>
  <c r="AP33" i="47"/>
  <c r="AL33" i="47"/>
  <c r="Z33" i="47"/>
  <c r="X33" i="47"/>
  <c r="U33" i="47"/>
  <c r="S33" i="47"/>
  <c r="P33" i="47"/>
  <c r="O33" i="47"/>
  <c r="K33" i="47"/>
  <c r="J33" i="47"/>
  <c r="AP32" i="47"/>
  <c r="AL32" i="47"/>
  <c r="Z32" i="47"/>
  <c r="X32" i="47"/>
  <c r="U32" i="47"/>
  <c r="S32" i="47"/>
  <c r="P32" i="47"/>
  <c r="O32" i="47"/>
  <c r="K32" i="47"/>
  <c r="J32" i="47"/>
  <c r="AP8" i="47"/>
  <c r="AL8" i="47"/>
  <c r="Z8" i="47"/>
  <c r="X8" i="47"/>
  <c r="U8" i="47"/>
  <c r="S8" i="47"/>
  <c r="P8" i="47"/>
  <c r="O8" i="47"/>
  <c r="K8" i="47"/>
  <c r="J8" i="47"/>
  <c r="AP31" i="47"/>
  <c r="AL31" i="47"/>
  <c r="Z31" i="47"/>
  <c r="X31" i="47"/>
  <c r="U31" i="47"/>
  <c r="S31" i="47"/>
  <c r="P31" i="47"/>
  <c r="O31" i="47"/>
  <c r="K31" i="47"/>
  <c r="J31" i="47"/>
  <c r="AP22" i="47"/>
  <c r="AL22" i="47"/>
  <c r="Z22" i="47"/>
  <c r="X22" i="47"/>
  <c r="U22" i="47"/>
  <c r="S22" i="47"/>
  <c r="P22" i="47"/>
  <c r="O22" i="47"/>
  <c r="L22" i="47"/>
  <c r="K22" i="47"/>
  <c r="J22" i="47"/>
  <c r="AP30" i="47"/>
  <c r="AL30" i="47"/>
  <c r="Z30" i="47"/>
  <c r="X30" i="47"/>
  <c r="U30" i="47"/>
  <c r="S30" i="47"/>
  <c r="P30" i="47"/>
  <c r="O30" i="47"/>
  <c r="K30" i="47"/>
  <c r="J30" i="47"/>
  <c r="AP29" i="47"/>
  <c r="AL29" i="47"/>
  <c r="Z29" i="47"/>
  <c r="X29" i="47"/>
  <c r="U29" i="47"/>
  <c r="S29" i="47"/>
  <c r="P29" i="47"/>
  <c r="O29" i="47"/>
  <c r="K29" i="47"/>
  <c r="J29" i="47"/>
  <c r="AP28" i="47"/>
  <c r="AL28" i="47"/>
  <c r="Z28" i="47"/>
  <c r="X28" i="47"/>
  <c r="U28" i="47"/>
  <c r="S28" i="47"/>
  <c r="P28" i="47"/>
  <c r="O28" i="47"/>
  <c r="K28" i="47"/>
  <c r="J28" i="47"/>
  <c r="AP27" i="47"/>
  <c r="AL27" i="47"/>
  <c r="Z27" i="47"/>
  <c r="X27" i="47"/>
  <c r="U27" i="47"/>
  <c r="S27" i="47"/>
  <c r="P27" i="47"/>
  <c r="O27" i="47"/>
  <c r="K27" i="47"/>
  <c r="J27" i="47"/>
  <c r="AP26" i="47"/>
  <c r="AL26" i="47"/>
  <c r="Z26" i="47"/>
  <c r="X26" i="47"/>
  <c r="U26" i="47"/>
  <c r="S26" i="47"/>
  <c r="P26" i="47"/>
  <c r="O26" i="47"/>
  <c r="K26" i="47"/>
  <c r="J26" i="47"/>
  <c r="AP25" i="47"/>
  <c r="AL25" i="47"/>
  <c r="Z25" i="47"/>
  <c r="X25" i="47"/>
  <c r="U25" i="47"/>
  <c r="S25" i="47"/>
  <c r="P25" i="47"/>
  <c r="O25" i="47"/>
  <c r="K25" i="47"/>
  <c r="J25" i="47"/>
  <c r="AP15" i="47"/>
  <c r="AL15" i="47"/>
  <c r="Z15" i="47"/>
  <c r="X15" i="47"/>
  <c r="U15" i="47"/>
  <c r="S15" i="47"/>
  <c r="P15" i="47"/>
  <c r="O15" i="47"/>
  <c r="L15" i="47"/>
  <c r="K15" i="47"/>
  <c r="J15" i="47"/>
  <c r="AP24" i="47"/>
  <c r="AL24" i="47"/>
  <c r="Z24" i="47"/>
  <c r="X24" i="47"/>
  <c r="U24" i="47"/>
  <c r="S24" i="47"/>
  <c r="P24" i="47"/>
  <c r="O24" i="47"/>
  <c r="K24" i="47"/>
  <c r="J24" i="47"/>
  <c r="AP14" i="47"/>
  <c r="AL14" i="47"/>
  <c r="Z14" i="47"/>
  <c r="X14" i="47"/>
  <c r="U14" i="47"/>
  <c r="S14" i="47"/>
  <c r="P14" i="47"/>
  <c r="O14" i="47"/>
  <c r="K14" i="47"/>
  <c r="J14" i="47"/>
  <c r="AP23" i="47"/>
  <c r="AL23" i="47"/>
  <c r="Z23" i="47"/>
  <c r="X23" i="47"/>
  <c r="U23" i="47"/>
  <c r="S23" i="47"/>
  <c r="P23" i="47"/>
  <c r="O23" i="47"/>
  <c r="K23" i="47"/>
  <c r="J23" i="47"/>
  <c r="AP21" i="47"/>
  <c r="AL21" i="47"/>
  <c r="Z21" i="47"/>
  <c r="X21" i="47"/>
  <c r="U21" i="47"/>
  <c r="S21" i="47"/>
  <c r="P21" i="47"/>
  <c r="O21" i="47"/>
  <c r="K21" i="47"/>
  <c r="J21" i="47"/>
  <c r="AP20" i="47"/>
  <c r="AL20" i="47"/>
  <c r="Z20" i="47"/>
  <c r="X20" i="47"/>
  <c r="U20" i="47"/>
  <c r="S20" i="47"/>
  <c r="P20" i="47"/>
  <c r="O20" i="47"/>
  <c r="K20" i="47"/>
  <c r="J20" i="47"/>
  <c r="AP6" i="47"/>
  <c r="AL6" i="47"/>
  <c r="Z6" i="47"/>
  <c r="X6" i="47"/>
  <c r="U6" i="47"/>
  <c r="S6" i="47"/>
  <c r="P6" i="47"/>
  <c r="O6" i="47"/>
  <c r="M6" i="47"/>
  <c r="K6" i="47"/>
  <c r="J6" i="47"/>
  <c r="AP13" i="47"/>
  <c r="AL13" i="47"/>
  <c r="Z13" i="47"/>
  <c r="X13" i="47"/>
  <c r="U13" i="47"/>
  <c r="S13" i="47"/>
  <c r="P13" i="47"/>
  <c r="O13" i="47"/>
  <c r="K13" i="47"/>
  <c r="J13" i="47"/>
  <c r="AP7" i="47"/>
  <c r="AL7" i="47"/>
  <c r="AG7" i="47"/>
  <c r="Z7" i="47"/>
  <c r="X7" i="47"/>
  <c r="U7" i="47"/>
  <c r="S7" i="47"/>
  <c r="P7" i="47"/>
  <c r="O7" i="47"/>
  <c r="K7" i="47"/>
  <c r="J7" i="47"/>
  <c r="AP9" i="47"/>
  <c r="AL9" i="47"/>
  <c r="AG9" i="47"/>
  <c r="Z9" i="47"/>
  <c r="X9" i="47"/>
  <c r="U9" i="47"/>
  <c r="S9" i="47"/>
  <c r="P9" i="47"/>
  <c r="O9" i="47"/>
  <c r="K9" i="47"/>
  <c r="J9" i="47"/>
  <c r="AP61" i="46"/>
  <c r="AL61" i="46"/>
  <c r="Z61" i="46"/>
  <c r="X61" i="46"/>
  <c r="U61" i="46"/>
  <c r="S61" i="46"/>
  <c r="P61" i="46"/>
  <c r="O61" i="46"/>
  <c r="K61" i="46"/>
  <c r="J61" i="46"/>
  <c r="AP60" i="46"/>
  <c r="AL60" i="46"/>
  <c r="Z60" i="46"/>
  <c r="X60" i="46"/>
  <c r="U60" i="46"/>
  <c r="S60" i="46"/>
  <c r="P60" i="46"/>
  <c r="O60" i="46"/>
  <c r="K60" i="46"/>
  <c r="J60" i="46"/>
  <c r="AP59" i="46"/>
  <c r="AL59" i="46"/>
  <c r="Z59" i="46"/>
  <c r="X59" i="46"/>
  <c r="U59" i="46"/>
  <c r="S59" i="46"/>
  <c r="P59" i="46"/>
  <c r="O59" i="46"/>
  <c r="K59" i="46"/>
  <c r="J59" i="46"/>
  <c r="AP58" i="46"/>
  <c r="AL58" i="46"/>
  <c r="Z58" i="46"/>
  <c r="X58" i="46"/>
  <c r="U58" i="46"/>
  <c r="S58" i="46"/>
  <c r="P58" i="46"/>
  <c r="O58" i="46"/>
  <c r="K58" i="46"/>
  <c r="J58" i="46"/>
  <c r="AP57" i="46"/>
  <c r="AL57" i="46"/>
  <c r="Z57" i="46"/>
  <c r="X57" i="46"/>
  <c r="U57" i="46"/>
  <c r="S57" i="46"/>
  <c r="P57" i="46"/>
  <c r="O57" i="46"/>
  <c r="K57" i="46"/>
  <c r="J57" i="46"/>
  <c r="AP56" i="46"/>
  <c r="AL56" i="46"/>
  <c r="Z56" i="46"/>
  <c r="X56" i="46"/>
  <c r="U56" i="46"/>
  <c r="S56" i="46"/>
  <c r="P56" i="46"/>
  <c r="O56" i="46"/>
  <c r="K56" i="46"/>
  <c r="J56" i="46"/>
  <c r="AP55" i="46"/>
  <c r="AL55" i="46"/>
  <c r="Z55" i="46"/>
  <c r="X55" i="46"/>
  <c r="U55" i="46"/>
  <c r="S55" i="46"/>
  <c r="P55" i="46"/>
  <c r="O55" i="46"/>
  <c r="K55" i="46"/>
  <c r="J55" i="46"/>
  <c r="AP54" i="46"/>
  <c r="AL54" i="46"/>
  <c r="Z54" i="46"/>
  <c r="X54" i="46"/>
  <c r="U54" i="46"/>
  <c r="S54" i="46"/>
  <c r="P54" i="46"/>
  <c r="O54" i="46"/>
  <c r="K54" i="46"/>
  <c r="J54" i="46"/>
  <c r="AP53" i="46"/>
  <c r="AL53" i="46"/>
  <c r="Z53" i="46"/>
  <c r="X53" i="46"/>
  <c r="U53" i="46"/>
  <c r="S53" i="46"/>
  <c r="P53" i="46"/>
  <c r="O53" i="46"/>
  <c r="K53" i="46"/>
  <c r="J53" i="46"/>
  <c r="AP52" i="46"/>
  <c r="AL52" i="46"/>
  <c r="Z52" i="46"/>
  <c r="X52" i="46"/>
  <c r="U52" i="46"/>
  <c r="S52" i="46"/>
  <c r="P52" i="46"/>
  <c r="O52" i="46"/>
  <c r="K52" i="46"/>
  <c r="J52" i="46"/>
  <c r="AP19" i="46"/>
  <c r="AL19" i="46"/>
  <c r="Z19" i="46"/>
  <c r="X19" i="46"/>
  <c r="U19" i="46"/>
  <c r="S19" i="46"/>
  <c r="P19" i="46"/>
  <c r="O19" i="46"/>
  <c r="K19" i="46"/>
  <c r="J19" i="46"/>
  <c r="AP51" i="46"/>
  <c r="AL51" i="46"/>
  <c r="Z51" i="46"/>
  <c r="X51" i="46"/>
  <c r="U51" i="46"/>
  <c r="S51" i="46"/>
  <c r="P51" i="46"/>
  <c r="O51" i="46"/>
  <c r="K51" i="46"/>
  <c r="J51" i="46"/>
  <c r="AP23" i="46"/>
  <c r="AL23" i="46"/>
  <c r="Z23" i="46"/>
  <c r="X23" i="46"/>
  <c r="U23" i="46"/>
  <c r="S23" i="46"/>
  <c r="P23" i="46"/>
  <c r="O23" i="46"/>
  <c r="K23" i="46"/>
  <c r="J23" i="46"/>
  <c r="AP28" i="46"/>
  <c r="AL28" i="46"/>
  <c r="Z28" i="46"/>
  <c r="X28" i="46"/>
  <c r="U28" i="46"/>
  <c r="S28" i="46"/>
  <c r="P28" i="46"/>
  <c r="O28" i="46"/>
  <c r="K28" i="46"/>
  <c r="J28" i="46"/>
  <c r="AP50" i="46"/>
  <c r="AL50" i="46"/>
  <c r="Z50" i="46"/>
  <c r="X50" i="46"/>
  <c r="U50" i="46"/>
  <c r="S50" i="46"/>
  <c r="P50" i="46"/>
  <c r="O50" i="46"/>
  <c r="K50" i="46"/>
  <c r="J50" i="46"/>
  <c r="AP49" i="46"/>
  <c r="AL49" i="46"/>
  <c r="Z49" i="46"/>
  <c r="X49" i="46"/>
  <c r="U49" i="46"/>
  <c r="S49" i="46"/>
  <c r="P49" i="46"/>
  <c r="O49" i="46"/>
  <c r="K49" i="46"/>
  <c r="J49" i="46"/>
  <c r="AP48" i="46"/>
  <c r="AL48" i="46"/>
  <c r="Z48" i="46"/>
  <c r="X48" i="46"/>
  <c r="U48" i="46"/>
  <c r="S48" i="46"/>
  <c r="P48" i="46"/>
  <c r="O48" i="46"/>
  <c r="K48" i="46"/>
  <c r="J48" i="46"/>
  <c r="AP47" i="46"/>
  <c r="AL47" i="46"/>
  <c r="Z47" i="46"/>
  <c r="X47" i="46"/>
  <c r="U47" i="46"/>
  <c r="S47" i="46"/>
  <c r="P47" i="46"/>
  <c r="O47" i="46"/>
  <c r="K47" i="46"/>
  <c r="J47" i="46"/>
  <c r="AP46" i="46"/>
  <c r="AL46" i="46"/>
  <c r="Z46" i="46"/>
  <c r="X46" i="46"/>
  <c r="U46" i="46"/>
  <c r="S46" i="46"/>
  <c r="P46" i="46"/>
  <c r="O46" i="46"/>
  <c r="K46" i="46"/>
  <c r="J46" i="46"/>
  <c r="AP45" i="46"/>
  <c r="AL45" i="46"/>
  <c r="Z45" i="46"/>
  <c r="X45" i="46"/>
  <c r="U45" i="46"/>
  <c r="S45" i="46"/>
  <c r="P45" i="46"/>
  <c r="O45" i="46"/>
  <c r="K45" i="46"/>
  <c r="J45" i="46"/>
  <c r="AP44" i="46"/>
  <c r="AL44" i="46"/>
  <c r="Z44" i="46"/>
  <c r="X44" i="46"/>
  <c r="U44" i="46"/>
  <c r="S44" i="46"/>
  <c r="P44" i="46"/>
  <c r="O44" i="46"/>
  <c r="K44" i="46"/>
  <c r="J44" i="46"/>
  <c r="AP27" i="46"/>
  <c r="AL27" i="46"/>
  <c r="Z27" i="46"/>
  <c r="X27" i="46"/>
  <c r="U27" i="46"/>
  <c r="S27" i="46"/>
  <c r="P27" i="46"/>
  <c r="O27" i="46"/>
  <c r="K27" i="46"/>
  <c r="J27" i="46"/>
  <c r="AP43" i="46"/>
  <c r="AL43" i="46"/>
  <c r="Z43" i="46"/>
  <c r="X43" i="46"/>
  <c r="U43" i="46"/>
  <c r="S43" i="46"/>
  <c r="P43" i="46"/>
  <c r="O43" i="46"/>
  <c r="K43" i="46"/>
  <c r="J43" i="46"/>
  <c r="AP42" i="46"/>
  <c r="AL42" i="46"/>
  <c r="Z42" i="46"/>
  <c r="X42" i="46"/>
  <c r="U42" i="46"/>
  <c r="S42" i="46"/>
  <c r="P42" i="46"/>
  <c r="O42" i="46"/>
  <c r="K42" i="46"/>
  <c r="J42" i="46"/>
  <c r="AP41" i="46"/>
  <c r="AL41" i="46"/>
  <c r="Z41" i="46"/>
  <c r="X41" i="46"/>
  <c r="U41" i="46"/>
  <c r="S41" i="46"/>
  <c r="P41" i="46"/>
  <c r="O41" i="46"/>
  <c r="K41" i="46"/>
  <c r="J41" i="46"/>
  <c r="AP40" i="46"/>
  <c r="AL40" i="46"/>
  <c r="Z40" i="46"/>
  <c r="X40" i="46"/>
  <c r="U40" i="46"/>
  <c r="S40" i="46"/>
  <c r="P40" i="46"/>
  <c r="O40" i="46"/>
  <c r="K40" i="46"/>
  <c r="J40" i="46"/>
  <c r="AP39" i="46"/>
  <c r="AL39" i="46"/>
  <c r="Z39" i="46"/>
  <c r="X39" i="46"/>
  <c r="U39" i="46"/>
  <c r="S39" i="46"/>
  <c r="P39" i="46"/>
  <c r="O39" i="46"/>
  <c r="K39" i="46"/>
  <c r="J39" i="46"/>
  <c r="AP24" i="46"/>
  <c r="AL24" i="46"/>
  <c r="Z24" i="46"/>
  <c r="X24" i="46"/>
  <c r="U24" i="46"/>
  <c r="S24" i="46"/>
  <c r="P24" i="46"/>
  <c r="O24" i="46"/>
  <c r="K24" i="46"/>
  <c r="J24" i="46"/>
  <c r="AP38" i="46"/>
  <c r="AL38" i="46"/>
  <c r="Z38" i="46"/>
  <c r="X38" i="46"/>
  <c r="U38" i="46"/>
  <c r="S38" i="46"/>
  <c r="P38" i="46"/>
  <c r="O38" i="46"/>
  <c r="K38" i="46"/>
  <c r="J38" i="46"/>
  <c r="AP37" i="46"/>
  <c r="AL37" i="46"/>
  <c r="Z37" i="46"/>
  <c r="X37" i="46"/>
  <c r="U37" i="46"/>
  <c r="S37" i="46"/>
  <c r="P37" i="46"/>
  <c r="O37" i="46"/>
  <c r="K37" i="46"/>
  <c r="J37" i="46"/>
  <c r="AP36" i="46"/>
  <c r="AL36" i="46"/>
  <c r="Z36" i="46"/>
  <c r="X36" i="46"/>
  <c r="U36" i="46"/>
  <c r="S36" i="46"/>
  <c r="P36" i="46"/>
  <c r="O36" i="46"/>
  <c r="K36" i="46"/>
  <c r="J36" i="46"/>
  <c r="AP35" i="46"/>
  <c r="AL35" i="46"/>
  <c r="Z35" i="46"/>
  <c r="X35" i="46"/>
  <c r="U35" i="46"/>
  <c r="S35" i="46"/>
  <c r="P35" i="46"/>
  <c r="O35" i="46"/>
  <c r="K35" i="46"/>
  <c r="J35" i="46"/>
  <c r="AP34" i="46"/>
  <c r="AL34" i="46"/>
  <c r="Z34" i="46"/>
  <c r="X34" i="46"/>
  <c r="U34" i="46"/>
  <c r="S34" i="46"/>
  <c r="P34" i="46"/>
  <c r="O34" i="46"/>
  <c r="K34" i="46"/>
  <c r="J34" i="46"/>
  <c r="AP33" i="46"/>
  <c r="AL33" i="46"/>
  <c r="Z33" i="46"/>
  <c r="X33" i="46"/>
  <c r="U33" i="46"/>
  <c r="S33" i="46"/>
  <c r="P33" i="46"/>
  <c r="O33" i="46"/>
  <c r="K33" i="46"/>
  <c r="J33" i="46"/>
  <c r="AP32" i="46"/>
  <c r="AL32" i="46"/>
  <c r="Z32" i="46"/>
  <c r="X32" i="46"/>
  <c r="U32" i="46"/>
  <c r="S32" i="46"/>
  <c r="P32" i="46"/>
  <c r="O32" i="46"/>
  <c r="K32" i="46"/>
  <c r="J32" i="46"/>
  <c r="AP31" i="46"/>
  <c r="AL31" i="46"/>
  <c r="Z31" i="46"/>
  <c r="X31" i="46"/>
  <c r="U31" i="46"/>
  <c r="S31" i="46"/>
  <c r="P31" i="46"/>
  <c r="O31" i="46"/>
  <c r="K31" i="46"/>
  <c r="J31" i="46"/>
  <c r="AP30" i="46"/>
  <c r="AL30" i="46"/>
  <c r="Z30" i="46"/>
  <c r="X30" i="46"/>
  <c r="U30" i="46"/>
  <c r="S30" i="46"/>
  <c r="P30" i="46"/>
  <c r="O30" i="46"/>
  <c r="K30" i="46"/>
  <c r="J30" i="46"/>
  <c r="AP29" i="46"/>
  <c r="AL29" i="46"/>
  <c r="Z29" i="46"/>
  <c r="X29" i="46"/>
  <c r="U29" i="46"/>
  <c r="S29" i="46"/>
  <c r="P29" i="46"/>
  <c r="O29" i="46"/>
  <c r="K29" i="46"/>
  <c r="J29" i="46"/>
  <c r="AP26" i="46"/>
  <c r="AL26" i="46"/>
  <c r="Z26" i="46"/>
  <c r="X26" i="46"/>
  <c r="U26" i="46"/>
  <c r="S26" i="46"/>
  <c r="P26" i="46"/>
  <c r="O26" i="46"/>
  <c r="L26" i="46"/>
  <c r="K26" i="46"/>
  <c r="J26" i="46"/>
  <c r="AP25" i="46"/>
  <c r="AL25" i="46"/>
  <c r="Z25" i="46"/>
  <c r="X25" i="46"/>
  <c r="U25" i="46"/>
  <c r="S25" i="46"/>
  <c r="P25" i="46"/>
  <c r="O25" i="46"/>
  <c r="K25" i="46"/>
  <c r="J25" i="46"/>
  <c r="AP13" i="46"/>
  <c r="AL13" i="46"/>
  <c r="Z13" i="46"/>
  <c r="X13" i="46"/>
  <c r="U13" i="46"/>
  <c r="S13" i="46"/>
  <c r="P13" i="46"/>
  <c r="O13" i="46"/>
  <c r="L13" i="46"/>
  <c r="K13" i="46"/>
  <c r="J13" i="46"/>
  <c r="AP22" i="46"/>
  <c r="AL22" i="46"/>
  <c r="Z22" i="46"/>
  <c r="X22" i="46"/>
  <c r="U22" i="46"/>
  <c r="S22" i="46"/>
  <c r="P22" i="46"/>
  <c r="O22" i="46"/>
  <c r="K22" i="46"/>
  <c r="J22" i="46"/>
  <c r="AP16" i="46"/>
  <c r="AL16" i="46"/>
  <c r="Z16" i="46"/>
  <c r="X16" i="46"/>
  <c r="U16" i="46"/>
  <c r="S16" i="46"/>
  <c r="P16" i="46"/>
  <c r="O16" i="46"/>
  <c r="K16" i="46"/>
  <c r="J16" i="46"/>
  <c r="AP17" i="46"/>
  <c r="AL17" i="46"/>
  <c r="Z17" i="46"/>
  <c r="X17" i="46"/>
  <c r="U17" i="46"/>
  <c r="S17" i="46"/>
  <c r="P17" i="46"/>
  <c r="O17" i="46"/>
  <c r="K17" i="46"/>
  <c r="J17" i="46"/>
  <c r="AP14" i="46"/>
  <c r="AL14" i="46"/>
  <c r="Z14" i="46"/>
  <c r="X14" i="46"/>
  <c r="U14" i="46"/>
  <c r="S14" i="46"/>
  <c r="P14" i="46"/>
  <c r="O14" i="46"/>
  <c r="K14" i="46"/>
  <c r="J14" i="46"/>
  <c r="AP15" i="46"/>
  <c r="AL15" i="46"/>
  <c r="Z15" i="46"/>
  <c r="X15" i="46"/>
  <c r="U15" i="46"/>
  <c r="S15" i="46"/>
  <c r="P15" i="46"/>
  <c r="O15" i="46"/>
  <c r="K15" i="46"/>
  <c r="J15" i="46"/>
  <c r="AP21" i="46"/>
  <c r="AL21" i="46"/>
  <c r="Z21" i="46"/>
  <c r="X21" i="46"/>
  <c r="U21" i="46"/>
  <c r="S21" i="46"/>
  <c r="P21" i="46"/>
  <c r="O21" i="46"/>
  <c r="N21" i="46"/>
  <c r="K21" i="46"/>
  <c r="J21" i="46"/>
  <c r="AP20" i="46"/>
  <c r="AL20" i="46"/>
  <c r="AG20" i="46"/>
  <c r="Z20" i="46"/>
  <c r="X20" i="46"/>
  <c r="U20" i="46"/>
  <c r="S20" i="46"/>
  <c r="P20" i="46"/>
  <c r="O20" i="46"/>
  <c r="K20" i="46"/>
  <c r="J20" i="46"/>
  <c r="AP18" i="46"/>
  <c r="AL18" i="46"/>
  <c r="AA18" i="46"/>
  <c r="Z18" i="46"/>
  <c r="X18" i="46"/>
  <c r="U18" i="46"/>
  <c r="S18" i="46"/>
  <c r="Q18" i="46"/>
  <c r="P18" i="46"/>
  <c r="O18" i="46"/>
  <c r="K18" i="46"/>
  <c r="J18" i="46"/>
  <c r="AP9" i="46"/>
  <c r="AL9" i="46"/>
  <c r="Z9" i="46"/>
  <c r="X9" i="46"/>
  <c r="W9" i="46"/>
  <c r="U9" i="46"/>
  <c r="S9" i="46"/>
  <c r="P9" i="46"/>
  <c r="O9" i="46"/>
  <c r="M9" i="46"/>
  <c r="K9" i="46"/>
  <c r="J9" i="46"/>
  <c r="AP11" i="46"/>
  <c r="AL11" i="46"/>
  <c r="Z11" i="46"/>
  <c r="X11" i="46"/>
  <c r="W11" i="46"/>
  <c r="U11" i="46"/>
  <c r="S11" i="46"/>
  <c r="P11" i="46"/>
  <c r="O11" i="46"/>
  <c r="K11" i="46"/>
  <c r="J11" i="46"/>
  <c r="AP10" i="46"/>
  <c r="AG10" i="46"/>
  <c r="AA10" i="46"/>
  <c r="Z10" i="46"/>
  <c r="X10" i="46"/>
  <c r="U10" i="46"/>
  <c r="S10" i="46"/>
  <c r="P10" i="46"/>
  <c r="O10" i="46"/>
  <c r="K10" i="46"/>
  <c r="J10" i="46"/>
  <c r="AP8" i="46"/>
  <c r="AL8" i="46"/>
  <c r="Z8" i="46"/>
  <c r="X8" i="46"/>
  <c r="U8" i="46"/>
  <c r="S8" i="46"/>
  <c r="P8" i="46"/>
  <c r="O8" i="46"/>
  <c r="M8" i="46"/>
  <c r="K8" i="46"/>
  <c r="J8" i="46"/>
  <c r="AP7" i="46"/>
  <c r="AL7" i="46"/>
  <c r="AD7" i="46"/>
  <c r="Z7" i="46"/>
  <c r="X7" i="46"/>
  <c r="V7" i="46"/>
  <c r="U7" i="46"/>
  <c r="S7" i="46"/>
  <c r="P7" i="46"/>
  <c r="O7" i="46"/>
  <c r="K7" i="46"/>
  <c r="J7" i="46"/>
  <c r="AP6" i="46"/>
  <c r="AL6" i="46"/>
  <c r="Z6" i="46"/>
  <c r="X6" i="46"/>
  <c r="W6" i="46"/>
  <c r="U6" i="46"/>
  <c r="S6" i="46"/>
  <c r="P6" i="46"/>
  <c r="O6" i="46"/>
  <c r="M6" i="46"/>
  <c r="K6" i="46"/>
  <c r="J6" i="46"/>
  <c r="A98" i="116"/>
  <c r="A97" i="116"/>
  <c r="A96" i="116"/>
  <c r="A95" i="116"/>
  <c r="A94" i="116"/>
  <c r="A93" i="116"/>
  <c r="A92" i="116"/>
  <c r="A91" i="116"/>
  <c r="A90" i="116"/>
  <c r="A89" i="116"/>
  <c r="A88" i="116"/>
  <c r="A87" i="116"/>
  <c r="A86" i="116"/>
  <c r="A85" i="116"/>
  <c r="A84" i="116"/>
  <c r="A83" i="116"/>
  <c r="A82" i="116"/>
  <c r="A81" i="116"/>
  <c r="A80" i="116"/>
  <c r="A79" i="116"/>
  <c r="A78" i="116"/>
  <c r="A77" i="116"/>
  <c r="A76" i="116"/>
  <c r="A75" i="116"/>
  <c r="A74" i="116"/>
  <c r="A73" i="116"/>
  <c r="A72" i="116"/>
  <c r="A71" i="116"/>
  <c r="A70" i="116"/>
  <c r="A69" i="116"/>
  <c r="A68" i="116"/>
  <c r="A67" i="116"/>
  <c r="A66" i="116"/>
  <c r="A65" i="116"/>
  <c r="A64" i="116"/>
  <c r="A63" i="116"/>
  <c r="A62" i="116"/>
  <c r="A61" i="116"/>
  <c r="A60" i="116"/>
  <c r="A59" i="116"/>
  <c r="A58" i="116"/>
  <c r="A57" i="116"/>
  <c r="A56" i="116"/>
  <c r="A55" i="116"/>
  <c r="A54" i="116"/>
  <c r="A53" i="116"/>
  <c r="A52" i="116"/>
  <c r="A51" i="116"/>
  <c r="A50" i="116"/>
  <c r="A49" i="116"/>
  <c r="A48" i="116"/>
  <c r="A47" i="116"/>
  <c r="A46" i="116"/>
  <c r="A45" i="116"/>
  <c r="A44" i="116"/>
  <c r="A43" i="116"/>
  <c r="A42" i="116"/>
  <c r="M41" i="116"/>
  <c r="N41" i="116" s="1"/>
  <c r="A41" i="116"/>
  <c r="M40" i="116"/>
  <c r="N40" i="116" s="1"/>
  <c r="A40" i="116"/>
  <c r="M39" i="116"/>
  <c r="N39" i="116" s="1"/>
  <c r="A39" i="116"/>
  <c r="M38" i="116"/>
  <c r="N38" i="116" s="1"/>
  <c r="A38" i="116"/>
  <c r="M37" i="116"/>
  <c r="N37" i="116" s="1"/>
  <c r="A37" i="116"/>
  <c r="M36" i="116"/>
  <c r="N36" i="116" s="1"/>
  <c r="A36" i="116"/>
  <c r="M35" i="116"/>
  <c r="N35" i="116" s="1"/>
  <c r="A35" i="116"/>
  <c r="M34" i="116"/>
  <c r="N34" i="116" s="1"/>
  <c r="A34" i="116"/>
  <c r="M33" i="116"/>
  <c r="N33" i="116" s="1"/>
  <c r="A33" i="116"/>
  <c r="M32" i="116"/>
  <c r="N32" i="116" s="1"/>
  <c r="A32" i="116"/>
  <c r="M31" i="116"/>
  <c r="N31" i="116" s="1"/>
  <c r="A31" i="116"/>
  <c r="M30" i="116"/>
  <c r="A30" i="116"/>
  <c r="M29" i="116"/>
  <c r="A29" i="116"/>
  <c r="M28" i="116"/>
  <c r="A28" i="116"/>
  <c r="M27" i="116"/>
  <c r="A27" i="116"/>
  <c r="M26" i="116"/>
  <c r="A26" i="116"/>
  <c r="M25" i="116"/>
  <c r="A25" i="116"/>
  <c r="M24" i="116"/>
  <c r="A24" i="116"/>
  <c r="M23" i="116"/>
  <c r="A23" i="116"/>
  <c r="M22" i="116"/>
  <c r="A22" i="116"/>
  <c r="M21" i="116"/>
  <c r="A21" i="116"/>
  <c r="M20" i="116"/>
  <c r="A20" i="116"/>
  <c r="M19" i="116"/>
  <c r="A19" i="116"/>
  <c r="M18" i="116"/>
  <c r="A18" i="116"/>
  <c r="M17" i="116"/>
  <c r="A17" i="116"/>
  <c r="M16" i="116"/>
  <c r="A16" i="116"/>
  <c r="M15" i="116"/>
  <c r="A15" i="116"/>
  <c r="M14" i="116"/>
  <c r="A14" i="116"/>
  <c r="M13" i="116"/>
  <c r="A13" i="116"/>
  <c r="M12" i="116"/>
  <c r="A12" i="116"/>
  <c r="M11" i="116"/>
  <c r="A11" i="116"/>
  <c r="M10" i="116"/>
  <c r="A10" i="116"/>
  <c r="M9" i="116"/>
  <c r="A9" i="116"/>
  <c r="M8" i="116"/>
  <c r="A8" i="116"/>
  <c r="M7" i="116"/>
  <c r="A7" i="116"/>
  <c r="M6" i="116"/>
  <c r="A6" i="116"/>
  <c r="A2" i="116"/>
  <c r="A1" i="116" s="1"/>
  <c r="R57" i="46" l="1"/>
  <c r="R60" i="45"/>
  <c r="N25" i="116"/>
  <c r="N27" i="116"/>
  <c r="N29" i="116"/>
  <c r="N10" i="116"/>
  <c r="N12" i="116"/>
  <c r="N7" i="116"/>
  <c r="N16" i="116"/>
  <c r="N18" i="116"/>
  <c r="N20" i="116"/>
  <c r="N22" i="116"/>
  <c r="N9" i="116"/>
  <c r="N11" i="116"/>
  <c r="N13" i="116"/>
  <c r="N15" i="116"/>
  <c r="N24" i="116"/>
  <c r="N26" i="116"/>
  <c r="N28" i="116"/>
  <c r="N30" i="116"/>
  <c r="N8" i="116"/>
  <c r="N14" i="116"/>
  <c r="N6" i="116"/>
  <c r="N17" i="116"/>
  <c r="R6" i="47" s="1"/>
  <c r="N19" i="116"/>
  <c r="N21" i="116"/>
  <c r="N23" i="116"/>
  <c r="R22" i="45"/>
  <c r="R44" i="45"/>
  <c r="R15" i="46"/>
  <c r="R32" i="46"/>
  <c r="R46" i="46"/>
  <c r="R15" i="45"/>
  <c r="R32" i="45"/>
  <c r="R48" i="45"/>
  <c r="R64" i="45"/>
  <c r="R22" i="46"/>
  <c r="R36" i="46"/>
  <c r="R49" i="46"/>
  <c r="R13" i="45"/>
  <c r="R49" i="48"/>
  <c r="R18" i="47"/>
  <c r="R11" i="47"/>
  <c r="R34" i="47"/>
  <c r="R31" i="47"/>
  <c r="R28" i="47"/>
  <c r="R24" i="47"/>
  <c r="R20" i="47"/>
  <c r="R9" i="47"/>
  <c r="R58" i="46"/>
  <c r="R53" i="46"/>
  <c r="R23" i="46"/>
  <c r="R48" i="46"/>
  <c r="R45" i="46"/>
  <c r="R42" i="46"/>
  <c r="R24" i="46"/>
  <c r="R35" i="46"/>
  <c r="R31" i="46"/>
  <c r="R25" i="46"/>
  <c r="R16" i="46"/>
  <c r="R21" i="46"/>
  <c r="R11" i="46"/>
  <c r="R10" i="46"/>
  <c r="R7" i="46"/>
  <c r="R63" i="45"/>
  <c r="R59" i="45"/>
  <c r="R55" i="45"/>
  <c r="R51" i="45"/>
  <c r="R47" i="45"/>
  <c r="R43" i="45"/>
  <c r="R38" i="45"/>
  <c r="R23" i="45"/>
  <c r="R31" i="45"/>
  <c r="R21" i="45"/>
  <c r="R25" i="45"/>
  <c r="R17" i="45"/>
  <c r="R16" i="45"/>
  <c r="R8" i="45"/>
  <c r="R45" i="48"/>
  <c r="R20" i="48"/>
  <c r="R38" i="48"/>
  <c r="R33" i="48"/>
  <c r="R31" i="48"/>
  <c r="R27" i="48"/>
  <c r="R22" i="48"/>
  <c r="R18" i="48"/>
  <c r="R10" i="48"/>
  <c r="R11" i="48"/>
  <c r="R50" i="47"/>
  <c r="R48" i="47"/>
  <c r="R43" i="47"/>
  <c r="R10" i="47"/>
  <c r="R37" i="47"/>
  <c r="R22" i="47"/>
  <c r="R14" i="47"/>
  <c r="R61" i="46"/>
  <c r="R48" i="48"/>
  <c r="R46" i="48"/>
  <c r="R44" i="48"/>
  <c r="R42" i="48"/>
  <c r="R41" i="48"/>
  <c r="R39" i="48"/>
  <c r="R37" i="48"/>
  <c r="R36" i="48"/>
  <c r="R34" i="48"/>
  <c r="R32" i="48"/>
  <c r="R30" i="48"/>
  <c r="R28" i="48"/>
  <c r="R26" i="48"/>
  <c r="R24" i="48"/>
  <c r="R23" i="48"/>
  <c r="R8" i="48"/>
  <c r="R21" i="48"/>
  <c r="R14" i="48"/>
  <c r="R13" i="48"/>
  <c r="R9" i="48"/>
  <c r="R7" i="48"/>
  <c r="R53" i="47"/>
  <c r="R51" i="47"/>
  <c r="R49" i="47"/>
  <c r="R47" i="47"/>
  <c r="R45" i="47"/>
  <c r="R44" i="47"/>
  <c r="R42" i="47"/>
  <c r="R41" i="47"/>
  <c r="R40" i="47"/>
  <c r="R16" i="47"/>
  <c r="R35" i="47"/>
  <c r="R8" i="47"/>
  <c r="R29" i="47"/>
  <c r="R15" i="47"/>
  <c r="R21" i="47"/>
  <c r="R7" i="47"/>
  <c r="R59" i="46"/>
  <c r="R55" i="46"/>
  <c r="R52" i="46"/>
  <c r="R28" i="46"/>
  <c r="R44" i="46"/>
  <c r="R41" i="46"/>
  <c r="R38" i="46"/>
  <c r="R34" i="46"/>
  <c r="R30" i="46"/>
  <c r="R13" i="46"/>
  <c r="R17" i="46"/>
  <c r="R20" i="46"/>
  <c r="R8" i="46"/>
  <c r="R6" i="46"/>
  <c r="R62" i="45"/>
  <c r="R58" i="45"/>
  <c r="R54" i="45"/>
  <c r="R50" i="45"/>
  <c r="R46" i="45"/>
  <c r="R42" i="45"/>
  <c r="R37" i="45"/>
  <c r="R34" i="45"/>
  <c r="R30" i="45"/>
  <c r="R28" i="45"/>
  <c r="R24" i="45"/>
  <c r="R20" i="45"/>
  <c r="R11" i="45"/>
  <c r="R9" i="45"/>
  <c r="R47" i="48"/>
  <c r="R43" i="48"/>
  <c r="R40" i="48"/>
  <c r="R19" i="48"/>
  <c r="R35" i="48"/>
  <c r="R29" i="48"/>
  <c r="R25" i="48"/>
  <c r="R15" i="48"/>
  <c r="R17" i="48"/>
  <c r="R16" i="48"/>
  <c r="R6" i="48"/>
  <c r="R52" i="47"/>
  <c r="R46" i="47"/>
  <c r="R17" i="47"/>
  <c r="R19" i="47"/>
  <c r="R39" i="47"/>
  <c r="R33" i="47"/>
  <c r="R27" i="47"/>
  <c r="R38" i="47"/>
  <c r="R36" i="47"/>
  <c r="R32" i="47"/>
  <c r="R30" i="47"/>
  <c r="R26" i="47"/>
  <c r="R25" i="47"/>
  <c r="R23" i="47"/>
  <c r="R13" i="47"/>
  <c r="R60" i="46"/>
  <c r="R56" i="46"/>
  <c r="R19" i="46"/>
  <c r="R50" i="46"/>
  <c r="R47" i="46"/>
  <c r="R27" i="46"/>
  <c r="R40" i="46"/>
  <c r="R37" i="46"/>
  <c r="R33" i="46"/>
  <c r="R29" i="46"/>
  <c r="R14" i="46"/>
  <c r="R18" i="46"/>
  <c r="R65" i="45"/>
  <c r="R61" i="45"/>
  <c r="R57" i="45"/>
  <c r="R53" i="45"/>
  <c r="R49" i="45"/>
  <c r="R45" i="45"/>
  <c r="R40" i="45"/>
  <c r="R36" i="45"/>
  <c r="R33" i="45"/>
  <c r="R29" i="45"/>
  <c r="R27" i="45"/>
  <c r="R19" i="45"/>
  <c r="R14" i="45"/>
  <c r="R10" i="45"/>
  <c r="R7" i="45"/>
  <c r="R18" i="45"/>
  <c r="R35" i="45"/>
  <c r="R52" i="45"/>
  <c r="R39" i="46"/>
  <c r="R51" i="46"/>
  <c r="R6" i="45"/>
  <c r="R26" i="45"/>
  <c r="R39" i="45"/>
  <c r="R56" i="45"/>
  <c r="R9" i="46"/>
  <c r="R26" i="46"/>
  <c r="R43" i="46"/>
  <c r="R54" i="46"/>
  <c r="M32" i="115"/>
  <c r="N32" i="115" s="1"/>
  <c r="A32" i="115"/>
  <c r="M31" i="115"/>
  <c r="N31" i="115" s="1"/>
  <c r="A31" i="115"/>
  <c r="A30" i="115"/>
  <c r="A29" i="115"/>
  <c r="A28" i="115"/>
  <c r="A27" i="115"/>
  <c r="A26" i="115"/>
  <c r="A25" i="115"/>
  <c r="A24" i="115"/>
  <c r="A23" i="115"/>
  <c r="A22" i="115"/>
  <c r="A21" i="115"/>
  <c r="A20" i="115"/>
  <c r="A19" i="115"/>
  <c r="A18" i="115"/>
  <c r="A17" i="115"/>
  <c r="A16" i="115"/>
  <c r="A15" i="115"/>
  <c r="A14" i="115"/>
  <c r="A13" i="115"/>
  <c r="A12" i="115"/>
  <c r="A11" i="115"/>
  <c r="A10" i="115"/>
  <c r="A9" i="115"/>
  <c r="A8" i="115"/>
  <c r="A7" i="115"/>
  <c r="A2" i="115"/>
  <c r="A1" i="115" s="1"/>
  <c r="AJ6" i="55" l="1"/>
  <c r="AJ8" i="55"/>
  <c r="AJ7" i="55"/>
  <c r="AK21" i="47"/>
  <c r="AK15" i="47"/>
  <c r="AK28" i="47"/>
  <c r="AK31" i="47"/>
  <c r="AK34" i="47"/>
  <c r="AK11" i="47"/>
  <c r="AK18" i="47"/>
  <c r="AK10" i="47"/>
  <c r="AK17" i="47"/>
  <c r="AK48" i="47"/>
  <c r="AK23" i="47"/>
  <c r="AK25" i="47"/>
  <c r="AK29" i="47"/>
  <c r="AK35" i="47"/>
  <c r="AK16" i="47"/>
  <c r="AK40" i="47"/>
  <c r="AK42" i="47"/>
  <c r="AK45" i="47"/>
  <c r="AK49" i="47"/>
  <c r="AK14" i="47"/>
  <c r="AK26" i="47"/>
  <c r="AK30" i="47"/>
  <c r="AK32" i="47"/>
  <c r="AK36" i="47"/>
  <c r="AK38" i="47"/>
  <c r="AK19" i="47"/>
  <c r="AK43" i="47"/>
  <c r="AK46" i="47"/>
  <c r="AK50" i="47"/>
  <c r="AK20" i="47"/>
  <c r="AK24" i="47"/>
  <c r="AK27" i="47"/>
  <c r="AK22" i="47"/>
  <c r="AK33" i="47"/>
  <c r="AK37" i="47"/>
  <c r="AK39" i="47"/>
  <c r="AK41" i="47"/>
  <c r="AK44" i="47"/>
  <c r="AK47" i="47"/>
  <c r="AK51" i="47"/>
  <c r="AK7" i="47"/>
  <c r="AK9" i="47"/>
  <c r="AK13" i="47"/>
  <c r="AK6" i="47"/>
  <c r="AK6" i="48"/>
  <c r="AK6" i="46"/>
  <c r="AK7" i="45"/>
  <c r="AK19" i="45"/>
  <c r="AK6" i="45"/>
  <c r="AK10" i="50"/>
  <c r="AK19" i="50"/>
  <c r="AK24" i="50"/>
  <c r="AK27" i="50"/>
  <c r="AK31" i="50"/>
  <c r="AK33" i="50"/>
  <c r="AK36" i="50"/>
  <c r="AK40" i="50"/>
  <c r="AK44" i="50"/>
  <c r="AK48" i="50"/>
  <c r="AK51" i="50"/>
  <c r="AK55" i="50"/>
  <c r="AK10" i="49"/>
  <c r="AK16" i="49"/>
  <c r="AK18" i="49"/>
  <c r="AK29" i="49"/>
  <c r="AK21" i="49"/>
  <c r="AK35" i="49"/>
  <c r="AK39" i="49"/>
  <c r="AK42" i="49"/>
  <c r="AK45" i="49"/>
  <c r="AK48" i="49"/>
  <c r="AK52" i="49"/>
  <c r="AK7" i="49"/>
  <c r="AK56" i="49"/>
  <c r="AK10" i="52"/>
  <c r="AK11" i="52"/>
  <c r="AK17" i="52"/>
  <c r="AK21" i="52"/>
  <c r="AK25" i="52"/>
  <c r="AK29" i="52"/>
  <c r="AK33" i="52"/>
  <c r="AK37" i="52"/>
  <c r="AK41" i="52"/>
  <c r="AK45" i="52"/>
  <c r="AK6" i="52"/>
  <c r="AL9" i="53"/>
  <c r="AL17" i="53"/>
  <c r="AL19" i="53"/>
  <c r="AL23" i="53"/>
  <c r="AL27" i="53"/>
  <c r="AL31" i="53"/>
  <c r="AL35" i="53"/>
  <c r="AL39" i="53"/>
  <c r="AL43" i="53"/>
  <c r="AK7" i="54"/>
  <c r="AK11" i="54"/>
  <c r="AK15" i="54"/>
  <c r="AK7" i="51"/>
  <c r="AK8" i="51"/>
  <c r="AK19" i="51"/>
  <c r="AK25" i="51"/>
  <c r="AK29" i="51"/>
  <c r="AK33" i="51"/>
  <c r="AK36" i="51"/>
  <c r="AK40" i="51"/>
  <c r="AK43" i="51"/>
  <c r="AK46" i="51"/>
  <c r="AK50" i="51"/>
  <c r="AK54" i="51"/>
  <c r="AK58" i="51"/>
  <c r="AK24" i="51"/>
  <c r="AK64" i="51"/>
  <c r="AK7" i="48"/>
  <c r="AK13" i="48"/>
  <c r="AK21" i="48"/>
  <c r="AK23" i="48"/>
  <c r="AK26" i="48"/>
  <c r="AK30" i="48"/>
  <c r="AK34" i="48"/>
  <c r="AK37" i="48"/>
  <c r="AK41" i="48"/>
  <c r="AK44" i="48"/>
  <c r="AK48" i="48"/>
  <c r="AK7" i="46"/>
  <c r="AK9" i="46"/>
  <c r="AK15" i="46"/>
  <c r="AK22" i="46"/>
  <c r="AK29" i="46"/>
  <c r="AK33" i="46"/>
  <c r="AK7" i="50"/>
  <c r="AK15" i="50"/>
  <c r="AK21" i="50"/>
  <c r="AK25" i="50"/>
  <c r="AK28" i="50"/>
  <c r="AK32" i="50"/>
  <c r="AK34" i="50"/>
  <c r="AK37" i="50"/>
  <c r="AK41" i="50"/>
  <c r="AK45" i="50"/>
  <c r="AK12" i="50"/>
  <c r="AK52" i="50"/>
  <c r="AK56" i="50"/>
  <c r="AK14" i="49"/>
  <c r="AK17" i="49"/>
  <c r="AK27" i="49"/>
  <c r="AK30" i="49"/>
  <c r="AK15" i="49"/>
  <c r="AK36" i="49"/>
  <c r="AK40" i="49"/>
  <c r="AK26" i="49"/>
  <c r="AK46" i="49"/>
  <c r="AK49" i="49"/>
  <c r="AK13" i="49"/>
  <c r="AK54" i="49"/>
  <c r="AK57" i="49"/>
  <c r="AK7" i="52"/>
  <c r="AK14" i="52"/>
  <c r="AK18" i="52"/>
  <c r="AK15" i="52"/>
  <c r="AK26" i="52"/>
  <c r="AK30" i="52"/>
  <c r="AK34" i="52"/>
  <c r="AK38" i="52"/>
  <c r="AK42" i="52"/>
  <c r="AK46" i="52"/>
  <c r="AL7" i="53"/>
  <c r="AL14" i="53"/>
  <c r="AL18" i="53"/>
  <c r="AL20" i="53"/>
  <c r="AL24" i="53"/>
  <c r="AL28" i="53"/>
  <c r="AL32" i="53"/>
  <c r="AL36" i="53"/>
  <c r="AL40" i="53"/>
  <c r="AL44" i="53"/>
  <c r="AK8" i="54"/>
  <c r="AK12" i="54"/>
  <c r="AK16" i="54"/>
  <c r="AK10" i="51"/>
  <c r="AK15" i="51"/>
  <c r="AK18" i="51"/>
  <c r="AK28" i="51"/>
  <c r="AK27" i="51"/>
  <c r="AK34" i="51"/>
  <c r="AK37" i="51"/>
  <c r="AK9" i="51"/>
  <c r="AK44" i="51"/>
  <c r="AK47" i="51"/>
  <c r="AK51" i="51"/>
  <c r="AK55" i="51"/>
  <c r="AK21" i="51"/>
  <c r="AK62" i="51"/>
  <c r="AK65" i="51"/>
  <c r="AK11" i="48"/>
  <c r="AK16" i="48"/>
  <c r="AK17" i="48"/>
  <c r="AK15" i="48"/>
  <c r="AK27" i="48"/>
  <c r="AK31" i="48"/>
  <c r="AK35" i="48"/>
  <c r="AK38" i="48"/>
  <c r="AK20" i="48"/>
  <c r="AK45" i="48"/>
  <c r="AK49" i="48"/>
  <c r="AK52" i="47"/>
  <c r="AK8" i="46"/>
  <c r="AK18" i="46"/>
  <c r="AK14" i="46"/>
  <c r="AK13" i="46"/>
  <c r="AK30" i="46"/>
  <c r="AK34" i="46"/>
  <c r="AK8" i="50"/>
  <c r="AK22" i="50"/>
  <c r="AK29" i="50"/>
  <c r="AK17" i="50"/>
  <c r="AK42" i="50"/>
  <c r="AK49" i="50"/>
  <c r="AK57" i="50"/>
  <c r="AK9" i="49"/>
  <c r="AK31" i="49"/>
  <c r="AK37" i="49"/>
  <c r="AK43" i="49"/>
  <c r="AK50" i="49"/>
  <c r="AK24" i="49"/>
  <c r="AK9" i="52"/>
  <c r="AK19" i="52"/>
  <c r="AK27" i="52"/>
  <c r="AK35" i="52"/>
  <c r="AK43" i="52"/>
  <c r="AL10" i="53"/>
  <c r="AL8" i="53"/>
  <c r="AL25" i="53"/>
  <c r="AL33" i="53"/>
  <c r="AL41" i="53"/>
  <c r="AK10" i="54"/>
  <c r="AK17" i="54"/>
  <c r="AK20" i="51"/>
  <c r="AK17" i="51"/>
  <c r="AK35" i="51"/>
  <c r="AK41" i="51"/>
  <c r="AK48" i="51"/>
  <c r="AK56" i="51"/>
  <c r="AK63" i="51"/>
  <c r="AK9" i="48"/>
  <c r="AK8" i="48"/>
  <c r="AK28" i="48"/>
  <c r="AK36" i="48"/>
  <c r="AK42" i="48"/>
  <c r="AK53" i="47"/>
  <c r="AK20" i="46"/>
  <c r="AK25" i="46"/>
  <c r="AK35" i="46"/>
  <c r="AK24" i="46"/>
  <c r="AK42" i="46"/>
  <c r="AK45" i="46"/>
  <c r="AK48" i="46"/>
  <c r="AK23" i="46"/>
  <c r="AK53" i="46"/>
  <c r="AK13" i="37"/>
  <c r="AK11" i="37"/>
  <c r="AK18" i="37"/>
  <c r="AK22" i="37"/>
  <c r="AK26" i="37"/>
  <c r="AK29" i="37"/>
  <c r="AK33" i="37"/>
  <c r="AK8" i="45"/>
  <c r="AK16" i="45"/>
  <c r="AK17" i="45"/>
  <c r="AK25" i="45"/>
  <c r="AK21" i="45"/>
  <c r="AK31" i="45"/>
  <c r="AK23" i="45"/>
  <c r="AK38" i="45"/>
  <c r="AK43" i="45"/>
  <c r="AK47" i="45"/>
  <c r="AK51" i="45"/>
  <c r="AK55" i="45"/>
  <c r="AK59" i="45"/>
  <c r="AK63" i="45"/>
  <c r="AK66" i="51"/>
  <c r="AK39" i="48"/>
  <c r="AK31" i="46"/>
  <c r="AK27" i="46"/>
  <c r="AK9" i="50"/>
  <c r="AK23" i="50"/>
  <c r="AK30" i="50"/>
  <c r="AK35" i="50"/>
  <c r="AK43" i="50"/>
  <c r="AK50" i="50"/>
  <c r="AK6" i="50"/>
  <c r="AK20" i="49"/>
  <c r="AK32" i="49"/>
  <c r="AK38" i="49"/>
  <c r="AK44" i="49"/>
  <c r="AK51" i="49"/>
  <c r="AK55" i="49"/>
  <c r="AK13" i="52"/>
  <c r="AK20" i="52"/>
  <c r="AK28" i="52"/>
  <c r="AK36" i="52"/>
  <c r="AK44" i="52"/>
  <c r="AL11" i="53"/>
  <c r="AL12" i="53"/>
  <c r="AL26" i="53"/>
  <c r="AL34" i="53"/>
  <c r="AL42" i="53"/>
  <c r="AK6" i="54"/>
  <c r="AK22" i="51"/>
  <c r="AK30" i="51"/>
  <c r="AK23" i="51"/>
  <c r="AK42" i="51"/>
  <c r="AK49" i="51"/>
  <c r="AK57" i="51"/>
  <c r="AK6" i="51"/>
  <c r="AK10" i="48"/>
  <c r="AK22" i="48"/>
  <c r="AK29" i="48"/>
  <c r="AK19" i="48"/>
  <c r="AK43" i="48"/>
  <c r="AK21" i="46"/>
  <c r="AK26" i="46"/>
  <c r="AK36" i="46"/>
  <c r="AK39" i="46"/>
  <c r="AK43" i="46"/>
  <c r="AK46" i="46"/>
  <c r="AK49" i="46"/>
  <c r="AK51" i="46"/>
  <c r="AK54" i="46"/>
  <c r="AK14" i="37"/>
  <c r="AK15" i="37"/>
  <c r="AK19" i="37"/>
  <c r="AK23" i="37"/>
  <c r="AK10" i="37"/>
  <c r="AK30" i="37"/>
  <c r="AK6" i="37"/>
  <c r="AK13" i="45"/>
  <c r="AK15" i="45"/>
  <c r="AK18" i="45"/>
  <c r="AK26" i="45"/>
  <c r="AK22" i="45"/>
  <c r="AK32" i="45"/>
  <c r="AK35" i="45"/>
  <c r="AK39" i="45"/>
  <c r="AK44" i="45"/>
  <c r="AK48" i="45"/>
  <c r="AK52" i="45"/>
  <c r="AK56" i="45"/>
  <c r="AK60" i="45"/>
  <c r="AK64" i="45"/>
  <c r="AK41" i="49"/>
  <c r="AK23" i="52"/>
  <c r="AK31" i="52"/>
  <c r="AK47" i="52"/>
  <c r="AL21" i="53"/>
  <c r="AL37" i="53"/>
  <c r="AK13" i="54"/>
  <c r="AK14" i="51"/>
  <c r="AK38" i="51"/>
  <c r="AK45" i="51"/>
  <c r="AK59" i="51"/>
  <c r="AK24" i="48"/>
  <c r="AK46" i="48"/>
  <c r="AK10" i="46"/>
  <c r="AK37" i="46"/>
  <c r="AK16" i="50"/>
  <c r="AK14" i="50"/>
  <c r="AK20" i="50"/>
  <c r="AK38" i="50"/>
  <c r="AK46" i="50"/>
  <c r="AK53" i="50"/>
  <c r="AK6" i="49"/>
  <c r="AK22" i="49"/>
  <c r="AK33" i="49"/>
  <c r="AK47" i="49"/>
  <c r="AK53" i="49"/>
  <c r="AK58" i="49"/>
  <c r="AK8" i="52"/>
  <c r="AK39" i="52"/>
  <c r="AL15" i="53"/>
  <c r="AL29" i="53"/>
  <c r="AL45" i="53"/>
  <c r="AK11" i="51"/>
  <c r="AK31" i="51"/>
  <c r="AK52" i="51"/>
  <c r="AK14" i="48"/>
  <c r="AK32" i="48"/>
  <c r="AK17" i="46"/>
  <c r="AK40" i="46"/>
  <c r="AK18" i="50"/>
  <c r="AK47" i="50"/>
  <c r="AK34" i="49"/>
  <c r="AK8" i="49"/>
  <c r="AK40" i="52"/>
  <c r="AL30" i="53"/>
  <c r="AK16" i="51"/>
  <c r="AK26" i="51"/>
  <c r="AK18" i="48"/>
  <c r="AK47" i="48"/>
  <c r="AK11" i="46"/>
  <c r="AK41" i="46"/>
  <c r="AK50" i="46"/>
  <c r="AK16" i="37"/>
  <c r="AK24" i="37"/>
  <c r="AK31" i="37"/>
  <c r="AK10" i="45"/>
  <c r="AK29" i="45"/>
  <c r="AK36" i="45"/>
  <c r="AK45" i="45"/>
  <c r="AK53" i="45"/>
  <c r="AK61" i="45"/>
  <c r="AK28" i="45"/>
  <c r="AK50" i="45"/>
  <c r="AK26" i="50"/>
  <c r="AK54" i="50"/>
  <c r="AK25" i="49"/>
  <c r="AK16" i="52"/>
  <c r="AK48" i="52"/>
  <c r="AL38" i="53"/>
  <c r="AK13" i="51"/>
  <c r="AK53" i="51"/>
  <c r="AK25" i="48"/>
  <c r="AK16" i="46"/>
  <c r="AK44" i="46"/>
  <c r="AK28" i="46"/>
  <c r="AK9" i="37"/>
  <c r="AK17" i="37"/>
  <c r="AK25" i="37"/>
  <c r="AK32" i="37"/>
  <c r="AK11" i="45"/>
  <c r="AK24" i="45"/>
  <c r="AK30" i="45"/>
  <c r="AK37" i="45"/>
  <c r="AK46" i="45"/>
  <c r="AK54" i="45"/>
  <c r="AK62" i="45"/>
  <c r="AK21" i="37"/>
  <c r="AK9" i="45"/>
  <c r="AK34" i="45"/>
  <c r="AK58" i="45"/>
  <c r="AK11" i="50"/>
  <c r="AK11" i="49"/>
  <c r="AK23" i="49"/>
  <c r="AK24" i="52"/>
  <c r="AL16" i="53"/>
  <c r="AL6" i="53"/>
  <c r="AK32" i="51"/>
  <c r="AK60" i="51"/>
  <c r="AK33" i="48"/>
  <c r="AK32" i="46"/>
  <c r="AK47" i="46"/>
  <c r="AK19" i="46"/>
  <c r="AK8" i="37"/>
  <c r="AK20" i="37"/>
  <c r="AK27" i="37"/>
  <c r="AK14" i="45"/>
  <c r="AK27" i="45"/>
  <c r="AK33" i="45"/>
  <c r="AK40" i="45"/>
  <c r="AK49" i="45"/>
  <c r="AK57" i="45"/>
  <c r="AK65" i="45"/>
  <c r="AK39" i="50"/>
  <c r="AK28" i="49"/>
  <c r="AK19" i="49"/>
  <c r="AK32" i="52"/>
  <c r="AL22" i="53"/>
  <c r="AK14" i="54"/>
  <c r="AK39" i="51"/>
  <c r="AK67" i="51"/>
  <c r="AK40" i="48"/>
  <c r="AK38" i="46"/>
  <c r="AK52" i="46"/>
  <c r="AK7" i="37"/>
  <c r="AK28" i="37"/>
  <c r="AK20" i="45"/>
  <c r="AK42" i="45"/>
  <c r="M53" i="101"/>
  <c r="N53" i="101" s="1"/>
  <c r="A53" i="101"/>
  <c r="N52" i="101"/>
  <c r="M52" i="101"/>
  <c r="A52" i="101"/>
  <c r="M51" i="101"/>
  <c r="N51" i="101" s="1"/>
  <c r="A51" i="101"/>
  <c r="N50" i="101"/>
  <c r="M50" i="101"/>
  <c r="A50" i="101"/>
  <c r="M49" i="101"/>
  <c r="N49" i="101" s="1"/>
  <c r="A49" i="101"/>
  <c r="N48" i="101"/>
  <c r="M48" i="101"/>
  <c r="A48" i="101"/>
  <c r="M100" i="101"/>
  <c r="N100" i="101" s="1"/>
  <c r="A100" i="101"/>
  <c r="N99" i="101"/>
  <c r="M99" i="101"/>
  <c r="A99" i="101"/>
  <c r="M98" i="101"/>
  <c r="N98" i="101" s="1"/>
  <c r="A98" i="101"/>
  <c r="M97" i="101"/>
  <c r="A97" i="101"/>
  <c r="M96" i="101"/>
  <c r="N96" i="101" s="1"/>
  <c r="A96" i="101"/>
  <c r="N95" i="101"/>
  <c r="M95" i="101"/>
  <c r="A95" i="101"/>
  <c r="M94" i="101"/>
  <c r="N94" i="101" s="1"/>
  <c r="A94" i="101"/>
  <c r="M93" i="101"/>
  <c r="A93" i="101"/>
  <c r="M92" i="101"/>
  <c r="N92" i="101" s="1"/>
  <c r="A92" i="101"/>
  <c r="N91" i="101"/>
  <c r="M91" i="101"/>
  <c r="A91" i="101"/>
  <c r="M90" i="101"/>
  <c r="N90" i="101" s="1"/>
  <c r="A90" i="101"/>
  <c r="M89" i="101"/>
  <c r="A89" i="101"/>
  <c r="M88" i="101"/>
  <c r="N88" i="101" s="1"/>
  <c r="A88" i="101"/>
  <c r="N87" i="101"/>
  <c r="M87" i="101"/>
  <c r="A87" i="101"/>
  <c r="M86" i="101"/>
  <c r="N86" i="101" s="1"/>
  <c r="A86" i="101"/>
  <c r="M85" i="101"/>
  <c r="A85" i="101"/>
  <c r="M84" i="101"/>
  <c r="N84" i="101" s="1"/>
  <c r="A84" i="101"/>
  <c r="N83" i="101"/>
  <c r="M83" i="101"/>
  <c r="A83" i="101"/>
  <c r="M82" i="101"/>
  <c r="N82" i="101" s="1"/>
  <c r="A82" i="101"/>
  <c r="M81" i="101"/>
  <c r="A81" i="101"/>
  <c r="M80" i="101"/>
  <c r="N80" i="101" s="1"/>
  <c r="A80" i="101"/>
  <c r="N79" i="101"/>
  <c r="M79" i="101"/>
  <c r="A79" i="101"/>
  <c r="M78" i="101"/>
  <c r="N78" i="101" s="1"/>
  <c r="A78" i="101"/>
  <c r="M77" i="101"/>
  <c r="A77" i="101"/>
  <c r="M76" i="101"/>
  <c r="N76" i="101" s="1"/>
  <c r="A76" i="101"/>
  <c r="N75" i="101"/>
  <c r="M75" i="101"/>
  <c r="A75" i="101"/>
  <c r="M74" i="101"/>
  <c r="N74" i="101" s="1"/>
  <c r="A74" i="101"/>
  <c r="M73" i="101"/>
  <c r="A73" i="101"/>
  <c r="M72" i="101"/>
  <c r="N72" i="101" s="1"/>
  <c r="A72" i="101"/>
  <c r="N71" i="101"/>
  <c r="M71" i="101"/>
  <c r="A71" i="101"/>
  <c r="M70" i="101"/>
  <c r="N70" i="101" s="1"/>
  <c r="A70" i="101"/>
  <c r="M69" i="101"/>
  <c r="A69" i="101"/>
  <c r="M68" i="101"/>
  <c r="N68" i="101" s="1"/>
  <c r="A68" i="101"/>
  <c r="N67" i="101"/>
  <c r="M67" i="101"/>
  <c r="A67" i="101"/>
  <c r="M66" i="101"/>
  <c r="N66" i="101" s="1"/>
  <c r="A66" i="101"/>
  <c r="M65" i="101"/>
  <c r="A65" i="101"/>
  <c r="M64" i="101"/>
  <c r="N64" i="101" s="1"/>
  <c r="A64" i="101"/>
  <c r="N63" i="101"/>
  <c r="M63" i="101"/>
  <c r="A63" i="101"/>
  <c r="M62" i="101"/>
  <c r="N62" i="101" s="1"/>
  <c r="A62" i="101"/>
  <c r="M61" i="101"/>
  <c r="A61" i="101"/>
  <c r="M60" i="101"/>
  <c r="N60" i="101" s="1"/>
  <c r="A60" i="101"/>
  <c r="N59" i="101"/>
  <c r="M59" i="101"/>
  <c r="A59" i="101"/>
  <c r="M58" i="101"/>
  <c r="N58" i="101" s="1"/>
  <c r="A58" i="101"/>
  <c r="M57" i="101"/>
  <c r="A57" i="101"/>
  <c r="M56" i="101"/>
  <c r="N56" i="101" s="1"/>
  <c r="A56" i="101"/>
  <c r="N55" i="101"/>
  <c r="M55" i="101"/>
  <c r="A55" i="101"/>
  <c r="M54" i="101"/>
  <c r="N54" i="101" s="1"/>
  <c r="A54" i="101"/>
  <c r="N47" i="101"/>
  <c r="M47" i="101"/>
  <c r="A47" i="101"/>
  <c r="M46" i="101"/>
  <c r="N46" i="101" s="1"/>
  <c r="A46" i="101"/>
  <c r="M45" i="101"/>
  <c r="N45" i="101" s="1"/>
  <c r="A45" i="101"/>
  <c r="M44" i="101"/>
  <c r="N44" i="101" s="1"/>
  <c r="A44" i="101"/>
  <c r="N43" i="101"/>
  <c r="M43" i="101"/>
  <c r="A43" i="101"/>
  <c r="M42" i="101"/>
  <c r="N42" i="101" s="1"/>
  <c r="A42" i="101"/>
  <c r="M41" i="101"/>
  <c r="N41" i="101" s="1"/>
  <c r="A41" i="101"/>
  <c r="M40" i="101"/>
  <c r="A40" i="101"/>
  <c r="N39" i="101"/>
  <c r="M39" i="101"/>
  <c r="A39" i="101"/>
  <c r="M38" i="101"/>
  <c r="N38" i="101" s="1"/>
  <c r="A38" i="101"/>
  <c r="M37" i="101"/>
  <c r="N37" i="101" s="1"/>
  <c r="A37" i="101"/>
  <c r="M36" i="101"/>
  <c r="N36" i="101" s="1"/>
  <c r="A36" i="101"/>
  <c r="N35" i="101"/>
  <c r="M35" i="101"/>
  <c r="A35" i="101"/>
  <c r="M34" i="101"/>
  <c r="N34" i="101" s="1"/>
  <c r="A34" i="101"/>
  <c r="M33" i="101"/>
  <c r="N33" i="101" s="1"/>
  <c r="A33" i="101"/>
  <c r="M32" i="101"/>
  <c r="N32" i="101" s="1"/>
  <c r="A32" i="101"/>
  <c r="N31" i="101"/>
  <c r="M31" i="101"/>
  <c r="A31" i="101"/>
  <c r="M30" i="101"/>
  <c r="N30" i="101" s="1"/>
  <c r="A30" i="101"/>
  <c r="M29" i="101"/>
  <c r="N29" i="101" s="1"/>
  <c r="A29" i="101"/>
  <c r="M28" i="101"/>
  <c r="N28" i="101" s="1"/>
  <c r="A28" i="101"/>
  <c r="N27" i="101"/>
  <c r="M27" i="101"/>
  <c r="A27" i="101"/>
  <c r="M26" i="101"/>
  <c r="N26" i="101" s="1"/>
  <c r="A26" i="101"/>
  <c r="M25" i="101"/>
  <c r="N25" i="101" s="1"/>
  <c r="A25" i="101"/>
  <c r="M24" i="101"/>
  <c r="N24" i="101" s="1"/>
  <c r="A24" i="101"/>
  <c r="N23" i="101"/>
  <c r="M23" i="101"/>
  <c r="A23" i="101"/>
  <c r="M22" i="101"/>
  <c r="N22" i="101" s="1"/>
  <c r="A22" i="101"/>
  <c r="M21" i="101"/>
  <c r="N21" i="101" s="1"/>
  <c r="A21" i="101"/>
  <c r="M20" i="101"/>
  <c r="N20" i="101" s="1"/>
  <c r="A20" i="101"/>
  <c r="N19" i="101"/>
  <c r="M19" i="101"/>
  <c r="A19" i="101"/>
  <c r="M18" i="101"/>
  <c r="N18" i="101" s="1"/>
  <c r="A18" i="101"/>
  <c r="M17" i="101"/>
  <c r="N17" i="101" s="1"/>
  <c r="A17" i="101"/>
  <c r="M16" i="101"/>
  <c r="N16" i="101" s="1"/>
  <c r="A16" i="101"/>
  <c r="N15" i="101"/>
  <c r="M15" i="101"/>
  <c r="A15" i="101"/>
  <c r="M14" i="101"/>
  <c r="N14" i="101" s="1"/>
  <c r="A14" i="101"/>
  <c r="M13" i="101"/>
  <c r="N13" i="101" s="1"/>
  <c r="A13" i="101"/>
  <c r="M12" i="101"/>
  <c r="N12" i="101" s="1"/>
  <c r="A12" i="101"/>
  <c r="N11" i="101"/>
  <c r="M11" i="101"/>
  <c r="A11" i="101"/>
  <c r="M10" i="101"/>
  <c r="N10" i="101" s="1"/>
  <c r="A10" i="101"/>
  <c r="M9" i="101"/>
  <c r="N9" i="101" s="1"/>
  <c r="A9" i="101"/>
  <c r="M8" i="101"/>
  <c r="N8" i="101" s="1"/>
  <c r="A8" i="101"/>
  <c r="N7" i="101"/>
  <c r="M7" i="101"/>
  <c r="A7" i="101"/>
  <c r="M6" i="101"/>
  <c r="N6" i="101" s="1"/>
  <c r="A6" i="101"/>
  <c r="N5" i="101"/>
  <c r="N40" i="101" s="1"/>
  <c r="A2" i="101"/>
  <c r="A1" i="101" s="1"/>
  <c r="AG57" i="49" l="1"/>
  <c r="AG24" i="49"/>
  <c r="AG22" i="49"/>
  <c r="AG6" i="49"/>
  <c r="AG8" i="49"/>
  <c r="AG57" i="50"/>
  <c r="AG16" i="50"/>
  <c r="AG15" i="50"/>
  <c r="AG11" i="48"/>
  <c r="AG24" i="47"/>
  <c r="AG22" i="46"/>
  <c r="AG16" i="46"/>
  <c r="AG17" i="46"/>
  <c r="AG14" i="46"/>
  <c r="AG15" i="46"/>
  <c r="AG21" i="46"/>
  <c r="AG18" i="46"/>
  <c r="AG9" i="46"/>
  <c r="AG11" i="46"/>
  <c r="AG34" i="48"/>
  <c r="AG31" i="48"/>
  <c r="AG29" i="48"/>
  <c r="AG27" i="48"/>
  <c r="AG25" i="48"/>
  <c r="AG15" i="48"/>
  <c r="AG22" i="48"/>
  <c r="AG7" i="48"/>
  <c r="AG23" i="47"/>
  <c r="AG21" i="47"/>
  <c r="AG6" i="47"/>
  <c r="AG51" i="47"/>
  <c r="AG47" i="47"/>
  <c r="AG17" i="47"/>
  <c r="AG10" i="47"/>
  <c r="AG19" i="47"/>
  <c r="AG38" i="47"/>
  <c r="AG11" i="47"/>
  <c r="AG35" i="47"/>
  <c r="AG32" i="47"/>
  <c r="AG22" i="47"/>
  <c r="AG61" i="46"/>
  <c r="AG58" i="46"/>
  <c r="AG55" i="46"/>
  <c r="AG58" i="49"/>
  <c r="AG56" i="49"/>
  <c r="AG55" i="49"/>
  <c r="AG27" i="49"/>
  <c r="AG14" i="49"/>
  <c r="AG10" i="49"/>
  <c r="AG56" i="50"/>
  <c r="AG55" i="50"/>
  <c r="AG54" i="50"/>
  <c r="AG53" i="50"/>
  <c r="AG52" i="50"/>
  <c r="AG51" i="50"/>
  <c r="AG50" i="50"/>
  <c r="AG49" i="50"/>
  <c r="AG12" i="50"/>
  <c r="AG10" i="50"/>
  <c r="AG9" i="50"/>
  <c r="AG7" i="50"/>
  <c r="AG6" i="50"/>
  <c r="AG49" i="48"/>
  <c r="AG48" i="48"/>
  <c r="AG47" i="48"/>
  <c r="AG46" i="48"/>
  <c r="AG45" i="48"/>
  <c r="AG44" i="48"/>
  <c r="AG43" i="48"/>
  <c r="AG42" i="48"/>
  <c r="AG20" i="48"/>
  <c r="AG41" i="48"/>
  <c r="AG40" i="48"/>
  <c r="AG39" i="48"/>
  <c r="AG38" i="48"/>
  <c r="AG37" i="48"/>
  <c r="AG19" i="48"/>
  <c r="AG36" i="48"/>
  <c r="AG35" i="48"/>
  <c r="AG33" i="48"/>
  <c r="AG32" i="48"/>
  <c r="AG30" i="48"/>
  <c r="AG28" i="48"/>
  <c r="AG26" i="48"/>
  <c r="AG24" i="48"/>
  <c r="AG23" i="48"/>
  <c r="AG17" i="48"/>
  <c r="AG14" i="47"/>
  <c r="AG20" i="47"/>
  <c r="AG13" i="47"/>
  <c r="AG6" i="46"/>
  <c r="AG21" i="48"/>
  <c r="AG53" i="47"/>
  <c r="AG50" i="47"/>
  <c r="AG48" i="47"/>
  <c r="AG45" i="47"/>
  <c r="AG44" i="47"/>
  <c r="AG42" i="47"/>
  <c r="AG40" i="47"/>
  <c r="AG39" i="47"/>
  <c r="AG37" i="47"/>
  <c r="AG34" i="47"/>
  <c r="AG8" i="47"/>
  <c r="AG60" i="46"/>
  <c r="AG56" i="46"/>
  <c r="AG54" i="46"/>
  <c r="AG45" i="53"/>
  <c r="AG44" i="53"/>
  <c r="AG43" i="53"/>
  <c r="AG42" i="53"/>
  <c r="AG41" i="53"/>
  <c r="AG40" i="53"/>
  <c r="AG39" i="53"/>
  <c r="AG38" i="53"/>
  <c r="AG37" i="53"/>
  <c r="AG36" i="53"/>
  <c r="AG35" i="53"/>
  <c r="AG34" i="53"/>
  <c r="AG33" i="53"/>
  <c r="AG32" i="53"/>
  <c r="AG31" i="53"/>
  <c r="AG30" i="53"/>
  <c r="AG29" i="53"/>
  <c r="AG28" i="53"/>
  <c r="AG27" i="53"/>
  <c r="AG26" i="53"/>
  <c r="AG25" i="53"/>
  <c r="AG24" i="53"/>
  <c r="AG23" i="53"/>
  <c r="AG22" i="53"/>
  <c r="AG21" i="53"/>
  <c r="AG20" i="53"/>
  <c r="AG19" i="53"/>
  <c r="AG12" i="53"/>
  <c r="AG18" i="53"/>
  <c r="AG17" i="53"/>
  <c r="AG16" i="53"/>
  <c r="AG15" i="53"/>
  <c r="AG14" i="53"/>
  <c r="AG9" i="53"/>
  <c r="AG11" i="53"/>
  <c r="AG19" i="49"/>
  <c r="AG53" i="49"/>
  <c r="AG13" i="49"/>
  <c r="AG18" i="49"/>
  <c r="AG20" i="49"/>
  <c r="AG48" i="50"/>
  <c r="AG47" i="50"/>
  <c r="AG46" i="50"/>
  <c r="AG45" i="50"/>
  <c r="AG44" i="50"/>
  <c r="AG43" i="50"/>
  <c r="AG42" i="50"/>
  <c r="AG41" i="50"/>
  <c r="AG40" i="50"/>
  <c r="AG39" i="50"/>
  <c r="AG38" i="50"/>
  <c r="AG37" i="50"/>
  <c r="AG36" i="50"/>
  <c r="AG35" i="50"/>
  <c r="AG17" i="50"/>
  <c r="AG34" i="50"/>
  <c r="AG33" i="50"/>
  <c r="AG11" i="50"/>
  <c r="AG20" i="50"/>
  <c r="AG32" i="50"/>
  <c r="AG31" i="50"/>
  <c r="AG30" i="50"/>
  <c r="AG29" i="50"/>
  <c r="AG28" i="50"/>
  <c r="AG27" i="50"/>
  <c r="AG26" i="50"/>
  <c r="AG14" i="50"/>
  <c r="AG25" i="50"/>
  <c r="AG24" i="50"/>
  <c r="AG23" i="50"/>
  <c r="AG22" i="50"/>
  <c r="AG21" i="50"/>
  <c r="AG6" i="48"/>
  <c r="AG52" i="47"/>
  <c r="AG49" i="47"/>
  <c r="AG46" i="47"/>
  <c r="AG43" i="47"/>
  <c r="AG41" i="47"/>
  <c r="AG18" i="47"/>
  <c r="AG16" i="47"/>
  <c r="AG36" i="47"/>
  <c r="AG33" i="47"/>
  <c r="AG31" i="47"/>
  <c r="AG59" i="46"/>
  <c r="AG57" i="46"/>
  <c r="AG10" i="53"/>
  <c r="AG7" i="53"/>
  <c r="AG54" i="49"/>
  <c r="AG52" i="49"/>
  <c r="AG51" i="49"/>
  <c r="AG50" i="49"/>
  <c r="AG49" i="49"/>
  <c r="AG48" i="49"/>
  <c r="AG23" i="49"/>
  <c r="AG47" i="49"/>
  <c r="AG46" i="49"/>
  <c r="AG45" i="49"/>
  <c r="AG44" i="49"/>
  <c r="AG43" i="49"/>
  <c r="AG26" i="49"/>
  <c r="AG42" i="49"/>
  <c r="AG25" i="49"/>
  <c r="AG41" i="49"/>
  <c r="AG40" i="49"/>
  <c r="AG39" i="49"/>
  <c r="AG38" i="49"/>
  <c r="AG37" i="49"/>
  <c r="AG36" i="49"/>
  <c r="AG35" i="49"/>
  <c r="AG34" i="49"/>
  <c r="AG33" i="49"/>
  <c r="AG15" i="49"/>
  <c r="AG21" i="49"/>
  <c r="AG32" i="49"/>
  <c r="AG31" i="49"/>
  <c r="AG30" i="49"/>
  <c r="AG29" i="49"/>
  <c r="AG28" i="49"/>
  <c r="AG9" i="49"/>
  <c r="AG19" i="50"/>
  <c r="AG18" i="50"/>
  <c r="AG18" i="48"/>
  <c r="AG14" i="48"/>
  <c r="AG16" i="48"/>
  <c r="AG9" i="48"/>
  <c r="AG30" i="47"/>
  <c r="AG29" i="47"/>
  <c r="AG28" i="47"/>
  <c r="AG27" i="47"/>
  <c r="AG26" i="47"/>
  <c r="AG25" i="47"/>
  <c r="AG25" i="46"/>
  <c r="AG13" i="46"/>
  <c r="AG45" i="46"/>
  <c r="AG43" i="46"/>
  <c r="AG39" i="46"/>
  <c r="AG36" i="46"/>
  <c r="AG33" i="46"/>
  <c r="AG26" i="46"/>
  <c r="AG7" i="46"/>
  <c r="AG50" i="46"/>
  <c r="AG42" i="46"/>
  <c r="AG38" i="46"/>
  <c r="AG34" i="46"/>
  <c r="AG30" i="46"/>
  <c r="AG8" i="46"/>
  <c r="AG19" i="46"/>
  <c r="AG49" i="46"/>
  <c r="AG47" i="46"/>
  <c r="AG44" i="46"/>
  <c r="AG41" i="46"/>
  <c r="AG24" i="46"/>
  <c r="AG35" i="46"/>
  <c r="AG31" i="46"/>
  <c r="AG15" i="47"/>
  <c r="AG53" i="46"/>
  <c r="AG52" i="46"/>
  <c r="AG51" i="46"/>
  <c r="AG23" i="46"/>
  <c r="AG28" i="46"/>
  <c r="AG48" i="46"/>
  <c r="AG46" i="46"/>
  <c r="AG27" i="46"/>
  <c r="AG40" i="46"/>
  <c r="AG37" i="46"/>
  <c r="AG32" i="46"/>
  <c r="AG29" i="46"/>
  <c r="N57" i="101"/>
  <c r="N61" i="101"/>
  <c r="N65" i="101"/>
  <c r="N69" i="101"/>
  <c r="N73" i="101"/>
  <c r="N77" i="101"/>
  <c r="N81" i="101"/>
  <c r="N85" i="101"/>
  <c r="N89" i="101"/>
  <c r="N93" i="101"/>
  <c r="N97" i="101"/>
  <c r="A2" i="114"/>
  <c r="A1" i="114" s="1"/>
  <c r="N22" i="114"/>
  <c r="N23" i="114"/>
  <c r="N24" i="114"/>
  <c r="N25" i="114"/>
  <c r="N26" i="114"/>
  <c r="N27" i="114"/>
  <c r="N28" i="114"/>
  <c r="N29" i="114"/>
  <c r="N30" i="114"/>
  <c r="N31" i="114"/>
  <c r="N32" i="114"/>
  <c r="N33" i="114"/>
  <c r="N34" i="114"/>
  <c r="N35" i="114"/>
  <c r="N36" i="114"/>
  <c r="N37" i="114"/>
  <c r="N38" i="114"/>
  <c r="N39" i="114"/>
  <c r="N40" i="114"/>
  <c r="N41" i="114"/>
  <c r="N42" i="114"/>
  <c r="N43" i="114"/>
  <c r="N44" i="114"/>
  <c r="N45" i="114"/>
  <c r="N46" i="114"/>
  <c r="N47" i="114"/>
  <c r="N48" i="114"/>
  <c r="N49" i="114"/>
  <c r="N50" i="114"/>
  <c r="N51" i="114"/>
  <c r="N52" i="114"/>
  <c r="N53" i="114"/>
  <c r="N54" i="114"/>
  <c r="N55" i="114"/>
  <c r="N56" i="114"/>
  <c r="N57" i="114"/>
  <c r="N58" i="114"/>
  <c r="N59" i="114"/>
  <c r="N60" i="114"/>
  <c r="N61" i="114"/>
  <c r="N62" i="114"/>
  <c r="N63" i="114"/>
  <c r="N64" i="114"/>
  <c r="N65" i="114"/>
  <c r="N66" i="114"/>
  <c r="N67" i="114"/>
  <c r="N68" i="114"/>
  <c r="N69" i="114"/>
  <c r="N70" i="114"/>
  <c r="N71" i="114"/>
  <c r="N72" i="114"/>
  <c r="N73" i="114"/>
  <c r="N74" i="114"/>
  <c r="N75" i="114"/>
  <c r="N76" i="114"/>
  <c r="N77" i="114"/>
  <c r="N78" i="114"/>
  <c r="N79" i="114"/>
  <c r="N80" i="114"/>
  <c r="N81" i="114"/>
  <c r="N82" i="114"/>
  <c r="N83" i="114"/>
  <c r="N84" i="114"/>
  <c r="N85" i="114"/>
  <c r="N21" i="114"/>
  <c r="M25" i="114"/>
  <c r="M26" i="114"/>
  <c r="M27" i="114"/>
  <c r="M28" i="114"/>
  <c r="M29" i="114"/>
  <c r="M30" i="114"/>
  <c r="M31" i="114"/>
  <c r="M32" i="114"/>
  <c r="M33" i="114"/>
  <c r="M34" i="114"/>
  <c r="M35" i="114"/>
  <c r="M36" i="114"/>
  <c r="M37" i="114"/>
  <c r="M38" i="114"/>
  <c r="M39" i="114"/>
  <c r="M40" i="114"/>
  <c r="M41" i="114"/>
  <c r="M42" i="114"/>
  <c r="M43" i="114"/>
  <c r="M44" i="114"/>
  <c r="M45" i="114"/>
  <c r="M46" i="114"/>
  <c r="M47" i="114"/>
  <c r="M48" i="114"/>
  <c r="M49" i="114"/>
  <c r="M50" i="114"/>
  <c r="M51" i="114"/>
  <c r="M52" i="114"/>
  <c r="M53" i="114"/>
  <c r="M54" i="114"/>
  <c r="M55" i="114"/>
  <c r="M56" i="114"/>
  <c r="M57" i="114"/>
  <c r="M58" i="114"/>
  <c r="M59" i="114"/>
  <c r="M60" i="114"/>
  <c r="M61" i="114"/>
  <c r="M62" i="114"/>
  <c r="M63" i="114"/>
  <c r="M64" i="114"/>
  <c r="M65" i="114"/>
  <c r="M66" i="114"/>
  <c r="M67" i="114"/>
  <c r="M68" i="114"/>
  <c r="M69" i="114"/>
  <c r="M70" i="114"/>
  <c r="M71" i="114"/>
  <c r="M72" i="114"/>
  <c r="M73" i="114"/>
  <c r="M74" i="114"/>
  <c r="M75" i="114"/>
  <c r="M76" i="114"/>
  <c r="M77" i="114"/>
  <c r="M78" i="114"/>
  <c r="M79" i="114"/>
  <c r="M80" i="114"/>
  <c r="M81" i="114"/>
  <c r="M82" i="114"/>
  <c r="M83" i="114"/>
  <c r="M84" i="114"/>
  <c r="M85" i="114"/>
  <c r="M24" i="114"/>
  <c r="M23" i="114"/>
  <c r="M22" i="114"/>
  <c r="M21" i="114"/>
  <c r="M11" i="100"/>
  <c r="M12" i="100"/>
  <c r="M13" i="100"/>
  <c r="M14" i="100"/>
  <c r="M15" i="100"/>
  <c r="M16" i="100"/>
  <c r="M17" i="100"/>
  <c r="M18" i="100"/>
  <c r="M19" i="100"/>
  <c r="M20" i="100"/>
  <c r="M21" i="100"/>
  <c r="M22" i="100"/>
  <c r="M23" i="100"/>
  <c r="M24" i="100"/>
  <c r="M25" i="100"/>
  <c r="M26" i="100"/>
  <c r="M27" i="100"/>
  <c r="M28" i="100"/>
  <c r="M29" i="100"/>
  <c r="M30" i="100"/>
  <c r="M31" i="100"/>
  <c r="M32" i="100"/>
  <c r="M10" i="100"/>
  <c r="M9" i="100"/>
  <c r="M8" i="100"/>
  <c r="M7" i="100"/>
  <c r="M6" i="100"/>
  <c r="N5" i="114"/>
  <c r="A71" i="114"/>
  <c r="A57" i="114"/>
  <c r="A11" i="114"/>
  <c r="A48" i="114"/>
  <c r="A33" i="114"/>
  <c r="A34" i="114"/>
  <c r="A79" i="114"/>
  <c r="A12" i="114"/>
  <c r="A35" i="114"/>
  <c r="A51" i="114"/>
  <c r="A63" i="114"/>
  <c r="A13" i="114"/>
  <c r="A36" i="114"/>
  <c r="A37" i="114"/>
  <c r="A38" i="114"/>
  <c r="A80" i="114"/>
  <c r="A39" i="114"/>
  <c r="A49" i="114"/>
  <c r="A14" i="114"/>
  <c r="A40" i="114"/>
  <c r="A41" i="114"/>
  <c r="A42" i="114"/>
  <c r="A43" i="114"/>
  <c r="A15" i="114"/>
  <c r="A44" i="114"/>
  <c r="A52" i="114"/>
  <c r="A64" i="114"/>
  <c r="A58" i="114"/>
  <c r="A45" i="114"/>
  <c r="A46" i="114"/>
  <c r="A16" i="114"/>
  <c r="A17" i="114"/>
  <c r="A72" i="114"/>
  <c r="A18" i="114"/>
  <c r="A65" i="114"/>
  <c r="A53" i="114"/>
  <c r="A59" i="114"/>
  <c r="A81" i="114"/>
  <c r="A73" i="114"/>
  <c r="A82" i="114"/>
  <c r="A74" i="114"/>
  <c r="A66" i="114"/>
  <c r="A50" i="114"/>
  <c r="A19" i="114"/>
  <c r="A75" i="114"/>
  <c r="A67" i="114"/>
  <c r="A54" i="114"/>
  <c r="A83" i="114"/>
  <c r="A60" i="114"/>
  <c r="A84" i="114"/>
  <c r="A68" i="114"/>
  <c r="A85" i="114"/>
  <c r="A76" i="114"/>
  <c r="A20" i="114"/>
  <c r="A61" i="114"/>
  <c r="A32" i="114"/>
  <c r="A78" i="114"/>
  <c r="A70" i="114"/>
  <c r="A69" i="114"/>
  <c r="A31" i="114"/>
  <c r="A30" i="114"/>
  <c r="A10" i="114"/>
  <c r="A77" i="114"/>
  <c r="A9" i="114"/>
  <c r="A29" i="114"/>
  <c r="A8" i="114"/>
  <c r="A7" i="114"/>
  <c r="A28" i="114"/>
  <c r="A27" i="114"/>
  <c r="A6" i="114"/>
  <c r="A47" i="114"/>
  <c r="A26" i="114"/>
  <c r="A56" i="114"/>
  <c r="A25" i="114"/>
  <c r="A24" i="114"/>
  <c r="A62" i="114"/>
  <c r="A23" i="114"/>
  <c r="A22" i="114"/>
  <c r="A21" i="114"/>
  <c r="A55" i="114"/>
  <c r="AE7" i="53" l="1"/>
  <c r="AE14" i="53"/>
  <c r="AE18" i="53"/>
  <c r="AE20" i="53"/>
  <c r="AE6" i="53"/>
  <c r="AE15" i="50"/>
  <c r="AE21" i="50"/>
  <c r="AE25" i="50"/>
  <c r="AE28" i="50"/>
  <c r="AE32" i="50"/>
  <c r="AE34" i="50"/>
  <c r="AE37" i="50"/>
  <c r="AE41" i="50"/>
  <c r="AE45" i="50"/>
  <c r="AE9" i="45"/>
  <c r="AE11" i="45"/>
  <c r="AE24" i="45"/>
  <c r="AE28" i="45"/>
  <c r="AE30" i="45"/>
  <c r="AE34" i="45"/>
  <c r="AE37" i="45"/>
  <c r="AE7" i="45"/>
  <c r="AE19" i="45"/>
  <c r="AE40" i="45"/>
  <c r="AE10" i="53"/>
  <c r="AE15" i="53"/>
  <c r="AE8" i="53"/>
  <c r="AE21" i="53"/>
  <c r="AE8" i="50"/>
  <c r="AE16" i="50"/>
  <c r="AE22" i="50"/>
  <c r="AE14" i="50"/>
  <c r="AE29" i="50"/>
  <c r="AE20" i="50"/>
  <c r="AE17" i="50"/>
  <c r="AE38" i="50"/>
  <c r="AE42" i="50"/>
  <c r="AE46" i="50"/>
  <c r="AE16" i="45"/>
  <c r="AE31" i="45"/>
  <c r="AE38" i="45"/>
  <c r="AE36" i="50"/>
  <c r="AE10" i="45"/>
  <c r="AE29" i="45"/>
  <c r="AE11" i="53"/>
  <c r="AE16" i="53"/>
  <c r="AE12" i="53"/>
  <c r="AE22" i="53"/>
  <c r="AE9" i="50"/>
  <c r="AE18" i="50"/>
  <c r="AE23" i="50"/>
  <c r="AE26" i="50"/>
  <c r="AE30" i="50"/>
  <c r="AE11" i="50"/>
  <c r="AE35" i="50"/>
  <c r="AE39" i="50"/>
  <c r="AE43" i="50"/>
  <c r="AE7" i="50"/>
  <c r="AE13" i="45"/>
  <c r="AE15" i="45"/>
  <c r="AE26" i="45"/>
  <c r="AE22" i="45"/>
  <c r="AE32" i="45"/>
  <c r="AE35" i="45"/>
  <c r="AE39" i="45"/>
  <c r="AE40" i="50"/>
  <c r="AE27" i="45"/>
  <c r="AE33" i="45"/>
  <c r="AE9" i="53"/>
  <c r="AE17" i="53"/>
  <c r="AE19" i="53"/>
  <c r="AE23" i="53"/>
  <c r="AE10" i="50"/>
  <c r="AE19" i="50"/>
  <c r="AE24" i="50"/>
  <c r="AE27" i="50"/>
  <c r="AE31" i="50"/>
  <c r="AE33" i="50"/>
  <c r="AE44" i="50"/>
  <c r="AE14" i="45"/>
  <c r="AE36" i="45"/>
  <c r="AE7" i="47"/>
  <c r="AE20" i="48"/>
  <c r="AE8" i="49"/>
  <c r="AE26" i="51"/>
  <c r="AE47" i="50"/>
  <c r="AE50" i="50"/>
  <c r="AE7" i="51"/>
  <c r="AE8" i="51"/>
  <c r="AE19" i="51"/>
  <c r="AE25" i="51"/>
  <c r="AE33" i="51"/>
  <c r="AE36" i="51"/>
  <c r="AE40" i="51"/>
  <c r="AE43" i="51"/>
  <c r="AE46" i="51"/>
  <c r="AE50" i="51"/>
  <c r="AE54" i="51"/>
  <c r="AE58" i="51"/>
  <c r="AE24" i="51"/>
  <c r="AE20" i="47"/>
  <c r="AE24" i="47"/>
  <c r="AE27" i="47"/>
  <c r="AE22" i="47"/>
  <c r="AE33" i="47"/>
  <c r="AE37" i="47"/>
  <c r="AE39" i="47"/>
  <c r="AE41" i="47"/>
  <c r="AE44" i="47"/>
  <c r="AE47" i="47"/>
  <c r="AE14" i="37"/>
  <c r="AE15" i="37"/>
  <c r="AE19" i="37"/>
  <c r="AE23" i="37"/>
  <c r="AE10" i="37"/>
  <c r="AE6" i="37"/>
  <c r="AE11" i="46"/>
  <c r="AE21" i="46"/>
  <c r="AE26" i="46"/>
  <c r="AE32" i="46"/>
  <c r="AE36" i="46"/>
  <c r="AE39" i="46"/>
  <c r="AE43" i="46"/>
  <c r="AE46" i="46"/>
  <c r="AE49" i="46"/>
  <c r="AE51" i="46"/>
  <c r="AE54" i="46"/>
  <c r="AE9" i="48"/>
  <c r="AE14" i="48"/>
  <c r="AE8" i="48"/>
  <c r="AE24" i="48"/>
  <c r="AE28" i="48"/>
  <c r="AE32" i="48"/>
  <c r="AE36" i="48"/>
  <c r="AE39" i="48"/>
  <c r="AE42" i="48"/>
  <c r="AE46" i="48"/>
  <c r="AE6" i="50"/>
  <c r="AE11" i="49"/>
  <c r="AE20" i="49"/>
  <c r="AE28" i="49"/>
  <c r="AE32" i="49"/>
  <c r="AE34" i="49"/>
  <c r="AE38" i="49"/>
  <c r="AE25" i="49"/>
  <c r="AE44" i="49"/>
  <c r="AE23" i="49"/>
  <c r="AE51" i="49"/>
  <c r="AE19" i="49"/>
  <c r="AE10" i="52"/>
  <c r="AE11" i="52"/>
  <c r="AE17" i="52"/>
  <c r="AE21" i="52"/>
  <c r="AE6" i="52"/>
  <c r="AE7" i="54"/>
  <c r="AE11" i="54"/>
  <c r="AE15" i="54"/>
  <c r="AE48" i="50"/>
  <c r="AE51" i="50"/>
  <c r="AE10" i="51"/>
  <c r="AE15" i="51"/>
  <c r="AE18" i="51"/>
  <c r="AE28" i="51"/>
  <c r="AE27" i="51"/>
  <c r="AE34" i="51"/>
  <c r="AE37" i="51"/>
  <c r="AE9" i="51"/>
  <c r="AE44" i="51"/>
  <c r="AE47" i="51"/>
  <c r="AE51" i="51"/>
  <c r="AE55" i="51"/>
  <c r="AE21" i="51"/>
  <c r="AE21" i="47"/>
  <c r="AE15" i="47"/>
  <c r="AE28" i="47"/>
  <c r="AE31" i="47"/>
  <c r="AE34" i="47"/>
  <c r="AE11" i="47"/>
  <c r="AE18" i="47"/>
  <c r="AE10" i="47"/>
  <c r="AE17" i="47"/>
  <c r="AE9" i="47"/>
  <c r="AE8" i="37"/>
  <c r="AE16" i="37"/>
  <c r="AE20" i="37"/>
  <c r="AE24" i="37"/>
  <c r="AE27" i="37"/>
  <c r="AE7" i="46"/>
  <c r="AE9" i="46"/>
  <c r="AE15" i="46"/>
  <c r="AE22" i="46"/>
  <c r="AE29" i="46"/>
  <c r="AE33" i="46"/>
  <c r="AE37" i="46"/>
  <c r="AE40" i="46"/>
  <c r="AE27" i="46"/>
  <c r="AE47" i="46"/>
  <c r="AE50" i="46"/>
  <c r="AE19" i="46"/>
  <c r="AE6" i="46"/>
  <c r="AE10" i="48"/>
  <c r="AE18" i="48"/>
  <c r="AE22" i="48"/>
  <c r="AE25" i="48"/>
  <c r="AE29" i="48"/>
  <c r="AE33" i="48"/>
  <c r="AE19" i="48"/>
  <c r="AE40" i="48"/>
  <c r="AE43" i="48"/>
  <c r="AE47" i="48"/>
  <c r="AE10" i="49"/>
  <c r="AE16" i="49"/>
  <c r="AE18" i="49"/>
  <c r="AE29" i="49"/>
  <c r="AE21" i="49"/>
  <c r="AE35" i="49"/>
  <c r="AE39" i="49"/>
  <c r="AE42" i="49"/>
  <c r="AE45" i="49"/>
  <c r="AE52" i="49"/>
  <c r="AE7" i="49"/>
  <c r="AE7" i="52"/>
  <c r="AE14" i="52"/>
  <c r="AE18" i="52"/>
  <c r="AE15" i="52"/>
  <c r="AE8" i="54"/>
  <c r="AE12" i="54"/>
  <c r="AE16" i="54"/>
  <c r="AE6" i="55"/>
  <c r="AE12" i="50"/>
  <c r="AE52" i="50"/>
  <c r="AE11" i="51"/>
  <c r="AE20" i="51"/>
  <c r="AE14" i="51"/>
  <c r="AE17" i="51"/>
  <c r="AE31" i="51"/>
  <c r="AE35" i="51"/>
  <c r="AE38" i="51"/>
  <c r="AE41" i="51"/>
  <c r="AE45" i="51"/>
  <c r="AE48" i="51"/>
  <c r="AE52" i="51"/>
  <c r="AE56" i="51"/>
  <c r="AE59" i="51"/>
  <c r="AE13" i="47"/>
  <c r="AE23" i="47"/>
  <c r="AE25" i="47"/>
  <c r="AE29" i="47"/>
  <c r="AE8" i="47"/>
  <c r="AE35" i="47"/>
  <c r="AE16" i="47"/>
  <c r="AE40" i="47"/>
  <c r="AE42" i="47"/>
  <c r="AE45" i="47"/>
  <c r="AE9" i="37"/>
  <c r="AE7" i="37"/>
  <c r="AE17" i="37"/>
  <c r="AE21" i="37"/>
  <c r="AE25" i="37"/>
  <c r="AE28" i="37"/>
  <c r="AE8" i="46"/>
  <c r="AE18" i="46"/>
  <c r="AE14" i="46"/>
  <c r="AE13" i="46"/>
  <c r="AE30" i="46"/>
  <c r="AE34" i="46"/>
  <c r="AE38" i="46"/>
  <c r="AE41" i="46"/>
  <c r="AE44" i="46"/>
  <c r="AE52" i="46"/>
  <c r="AE7" i="48"/>
  <c r="AE13" i="48"/>
  <c r="AE21" i="48"/>
  <c r="AE23" i="48"/>
  <c r="AE26" i="48"/>
  <c r="AE30" i="48"/>
  <c r="AE34" i="48"/>
  <c r="AE37" i="48"/>
  <c r="AE41" i="48"/>
  <c r="AE44" i="48"/>
  <c r="AE6" i="48"/>
  <c r="AE14" i="49"/>
  <c r="AE17" i="49"/>
  <c r="AE27" i="49"/>
  <c r="AE30" i="49"/>
  <c r="AE15" i="49"/>
  <c r="AE36" i="49"/>
  <c r="AE40" i="49"/>
  <c r="AE26" i="49"/>
  <c r="AE46" i="49"/>
  <c r="AE49" i="49"/>
  <c r="AE13" i="49"/>
  <c r="AE54" i="49"/>
  <c r="AE9" i="52"/>
  <c r="AE8" i="52"/>
  <c r="AE19" i="52"/>
  <c r="AE23" i="52"/>
  <c r="AE10" i="54"/>
  <c r="AE13" i="54"/>
  <c r="AE17" i="54"/>
  <c r="AE49" i="50"/>
  <c r="AE53" i="50"/>
  <c r="AE16" i="51"/>
  <c r="AE22" i="51"/>
  <c r="AE30" i="51"/>
  <c r="AE32" i="51"/>
  <c r="AE23" i="51"/>
  <c r="AE39" i="51"/>
  <c r="AE42" i="51"/>
  <c r="AE49" i="51"/>
  <c r="AE53" i="51"/>
  <c r="AE57" i="51"/>
  <c r="AE60" i="51"/>
  <c r="AE6" i="47"/>
  <c r="AE14" i="47"/>
  <c r="AE26" i="47"/>
  <c r="AE30" i="47"/>
  <c r="AE32" i="47"/>
  <c r="AE36" i="47"/>
  <c r="AE38" i="47"/>
  <c r="AE19" i="47"/>
  <c r="AE43" i="47"/>
  <c r="AE46" i="47"/>
  <c r="AE13" i="37"/>
  <c r="AE18" i="37"/>
  <c r="AE22" i="37"/>
  <c r="AE26" i="37"/>
  <c r="AE29" i="37"/>
  <c r="AE10" i="46"/>
  <c r="AE20" i="46"/>
  <c r="AE17" i="46"/>
  <c r="AE25" i="46"/>
  <c r="AE31" i="46"/>
  <c r="AE35" i="46"/>
  <c r="AE24" i="46"/>
  <c r="AE42" i="46"/>
  <c r="AE45" i="46"/>
  <c r="AE48" i="46"/>
  <c r="AE23" i="46"/>
  <c r="AE53" i="46"/>
  <c r="AE11" i="48"/>
  <c r="AE16" i="48"/>
  <c r="AE17" i="48"/>
  <c r="AE15" i="48"/>
  <c r="AE27" i="48"/>
  <c r="AE31" i="48"/>
  <c r="AE35" i="48"/>
  <c r="AE38" i="48"/>
  <c r="AE45" i="48"/>
  <c r="AE6" i="51"/>
  <c r="AE6" i="49"/>
  <c r="AE9" i="49"/>
  <c r="AE22" i="49"/>
  <c r="AE31" i="49"/>
  <c r="AE33" i="49"/>
  <c r="AE37" i="49"/>
  <c r="AE41" i="49"/>
  <c r="AE43" i="49"/>
  <c r="AE47" i="49"/>
  <c r="AE50" i="49"/>
  <c r="AE53" i="49"/>
  <c r="AE13" i="52"/>
  <c r="AE16" i="52"/>
  <c r="AE20" i="52"/>
  <c r="AE24" i="52"/>
  <c r="AE14" i="54"/>
  <c r="AE6" i="54"/>
  <c r="M28" i="99"/>
  <c r="M27" i="99"/>
  <c r="A17" i="112" l="1"/>
  <c r="A18" i="112"/>
  <c r="A19" i="112"/>
  <c r="A20" i="112"/>
  <c r="A21" i="112"/>
  <c r="A22" i="112"/>
  <c r="A23" i="112"/>
  <c r="A24" i="112"/>
  <c r="A25" i="112"/>
  <c r="A26" i="112"/>
  <c r="A27" i="112"/>
  <c r="A28" i="112"/>
  <c r="A29" i="112"/>
  <c r="A30" i="112"/>
  <c r="A31" i="112"/>
  <c r="A32" i="112"/>
  <c r="A33" i="112"/>
  <c r="A34" i="112"/>
  <c r="A35" i="112"/>
  <c r="A36" i="112"/>
  <c r="M36" i="112"/>
  <c r="M35" i="112"/>
  <c r="M34" i="112"/>
  <c r="M33" i="112"/>
  <c r="M32" i="112"/>
  <c r="M31" i="112"/>
  <c r="M30" i="112"/>
  <c r="M29" i="112"/>
  <c r="M28" i="112"/>
  <c r="M27" i="112"/>
  <c r="M26" i="112"/>
  <c r="M25" i="112"/>
  <c r="M24" i="112"/>
  <c r="M23" i="112"/>
  <c r="M22" i="112"/>
  <c r="M21" i="112"/>
  <c r="M20" i="112"/>
  <c r="M19" i="112"/>
  <c r="M18" i="112"/>
  <c r="M17" i="112"/>
  <c r="M16" i="112"/>
  <c r="M15" i="112"/>
  <c r="M14" i="112"/>
  <c r="M13" i="112"/>
  <c r="M12" i="112"/>
  <c r="M11" i="112"/>
  <c r="M10" i="112"/>
  <c r="M9" i="112"/>
  <c r="M8" i="112"/>
  <c r="M7" i="112"/>
  <c r="M6" i="112"/>
  <c r="N5" i="112"/>
  <c r="AK18" i="53" l="1"/>
  <c r="AK8" i="53"/>
  <c r="AK12" i="53"/>
  <c r="AK19" i="53"/>
  <c r="AK17" i="53"/>
  <c r="AK9" i="53"/>
  <c r="AK7" i="53"/>
  <c r="AK10" i="53"/>
  <c r="AK11" i="53"/>
  <c r="AJ6" i="54"/>
  <c r="AK14" i="53"/>
  <c r="AK15" i="53"/>
  <c r="AK16" i="53"/>
  <c r="AJ7" i="45"/>
  <c r="AJ10" i="45"/>
  <c r="AJ14" i="45"/>
  <c r="AJ19" i="45"/>
  <c r="AJ27" i="45"/>
  <c r="AJ29" i="45"/>
  <c r="AJ33" i="45"/>
  <c r="AJ36" i="45"/>
  <c r="AJ40" i="45"/>
  <c r="AJ45" i="45"/>
  <c r="AJ49" i="45"/>
  <c r="AJ53" i="45"/>
  <c r="AJ57" i="45"/>
  <c r="AJ15" i="45"/>
  <c r="AJ32" i="45"/>
  <c r="AJ44" i="45"/>
  <c r="AJ56" i="45"/>
  <c r="AJ9" i="45"/>
  <c r="AJ11" i="45"/>
  <c r="AJ20" i="45"/>
  <c r="AJ24" i="45"/>
  <c r="AJ28" i="45"/>
  <c r="AJ30" i="45"/>
  <c r="AJ34" i="45"/>
  <c r="AJ37" i="45"/>
  <c r="AJ42" i="45"/>
  <c r="AJ46" i="45"/>
  <c r="AJ50" i="45"/>
  <c r="AJ54" i="45"/>
  <c r="AJ6" i="45"/>
  <c r="AJ18" i="45"/>
  <c r="AJ26" i="45"/>
  <c r="AJ35" i="45"/>
  <c r="AJ48" i="45"/>
  <c r="AJ8" i="45"/>
  <c r="AJ16" i="45"/>
  <c r="AJ17" i="45"/>
  <c r="AJ25" i="45"/>
  <c r="AJ21" i="45"/>
  <c r="AJ31" i="45"/>
  <c r="AJ23" i="45"/>
  <c r="AJ38" i="45"/>
  <c r="AJ43" i="45"/>
  <c r="AJ47" i="45"/>
  <c r="AJ51" i="45"/>
  <c r="AJ55" i="45"/>
  <c r="AJ13" i="45"/>
  <c r="AJ22" i="45"/>
  <c r="AJ39" i="45"/>
  <c r="AJ52" i="45"/>
  <c r="AJ7" i="47"/>
  <c r="AJ21" i="47"/>
  <c r="AJ15" i="47"/>
  <c r="AJ28" i="47"/>
  <c r="AJ31" i="47"/>
  <c r="AJ34" i="47"/>
  <c r="AJ11" i="47"/>
  <c r="AJ18" i="47"/>
  <c r="AJ42" i="47"/>
  <c r="AJ45" i="47"/>
  <c r="AJ49" i="47"/>
  <c r="AJ53" i="47"/>
  <c r="AJ8" i="47"/>
  <c r="AJ16" i="47"/>
  <c r="AJ43" i="47"/>
  <c r="AJ50" i="47"/>
  <c r="AJ27" i="47"/>
  <c r="AJ37" i="47"/>
  <c r="AJ10" i="47"/>
  <c r="AJ48" i="47"/>
  <c r="AJ13" i="47"/>
  <c r="AJ23" i="47"/>
  <c r="AJ25" i="47"/>
  <c r="AJ29" i="47"/>
  <c r="AJ35" i="47"/>
  <c r="AJ40" i="47"/>
  <c r="AJ46" i="47"/>
  <c r="AJ9" i="47"/>
  <c r="AJ33" i="47"/>
  <c r="AJ6" i="47"/>
  <c r="AJ14" i="47"/>
  <c r="AJ26" i="47"/>
  <c r="AJ30" i="47"/>
  <c r="AJ32" i="47"/>
  <c r="AJ36" i="47"/>
  <c r="AJ38" i="47"/>
  <c r="AJ41" i="47"/>
  <c r="AJ44" i="47"/>
  <c r="AJ47" i="47"/>
  <c r="AJ51" i="47"/>
  <c r="AJ20" i="47"/>
  <c r="AJ24" i="47"/>
  <c r="AJ22" i="47"/>
  <c r="AJ39" i="47"/>
  <c r="AJ17" i="47"/>
  <c r="AJ52" i="47"/>
  <c r="AJ7" i="54"/>
  <c r="AJ11" i="54"/>
  <c r="AJ15" i="54"/>
  <c r="AJ8" i="54"/>
  <c r="AJ12" i="54"/>
  <c r="AJ16" i="54"/>
  <c r="AJ14" i="54"/>
  <c r="AJ10" i="54"/>
  <c r="AJ13" i="54"/>
  <c r="N6" i="112"/>
  <c r="N23" i="112"/>
  <c r="N24" i="112"/>
  <c r="AJ62" i="51"/>
  <c r="AJ47" i="51"/>
  <c r="AJ34" i="51"/>
  <c r="AJ15" i="51"/>
  <c r="AJ26" i="51"/>
  <c r="AJ59" i="51"/>
  <c r="AJ31" i="51"/>
  <c r="AJ58" i="51"/>
  <c r="AJ43" i="51"/>
  <c r="AJ29" i="51"/>
  <c r="AJ7" i="51"/>
  <c r="AJ23" i="51"/>
  <c r="AJ56" i="51"/>
  <c r="AJ17" i="51"/>
  <c r="AJ9" i="49"/>
  <c r="AJ14" i="49"/>
  <c r="AJ20" i="51"/>
  <c r="AJ8" i="49"/>
  <c r="AJ6" i="49"/>
  <c r="AJ22" i="51"/>
  <c r="AJ46" i="51"/>
  <c r="AJ42" i="51"/>
  <c r="AJ21" i="51"/>
  <c r="AJ44" i="51"/>
  <c r="AJ27" i="51"/>
  <c r="AJ10" i="51"/>
  <c r="AJ39" i="51"/>
  <c r="AJ52" i="51"/>
  <c r="AJ14" i="51"/>
  <c r="AJ54" i="51"/>
  <c r="AJ40" i="51"/>
  <c r="AJ25" i="51"/>
  <c r="AJ57" i="51"/>
  <c r="AJ32" i="51"/>
  <c r="AJ48" i="51"/>
  <c r="AJ29" i="49"/>
  <c r="AJ38" i="51"/>
  <c r="AJ8" i="51"/>
  <c r="AJ35" i="51"/>
  <c r="AJ17" i="49"/>
  <c r="AJ27" i="49"/>
  <c r="AJ55" i="51"/>
  <c r="AJ9" i="51"/>
  <c r="AJ28" i="51"/>
  <c r="AJ60" i="51"/>
  <c r="AJ30" i="51"/>
  <c r="AJ45" i="51"/>
  <c r="AJ11" i="51"/>
  <c r="AJ50" i="51"/>
  <c r="AJ36" i="51"/>
  <c r="AJ19" i="51"/>
  <c r="AJ49" i="51"/>
  <c r="AJ13" i="51"/>
  <c r="AJ41" i="51"/>
  <c r="AJ6" i="51"/>
  <c r="AJ28" i="49"/>
  <c r="AJ18" i="49"/>
  <c r="AJ16" i="49"/>
  <c r="AJ51" i="51"/>
  <c r="AJ37" i="51"/>
  <c r="AJ18" i="51"/>
  <c r="AJ53" i="51"/>
  <c r="AJ24" i="51"/>
  <c r="AJ33" i="51"/>
  <c r="AJ16" i="51"/>
  <c r="AJ20" i="49"/>
  <c r="AJ22" i="49"/>
  <c r="N20" i="112"/>
  <c r="N14" i="112"/>
  <c r="N30" i="112"/>
  <c r="N25" i="112"/>
  <c r="N10" i="112"/>
  <c r="N26" i="112"/>
  <c r="N11" i="112"/>
  <c r="N27" i="112"/>
  <c r="N12" i="112"/>
  <c r="AK6" i="53" s="1"/>
  <c r="N28" i="112"/>
  <c r="N29" i="112"/>
  <c r="N16" i="112"/>
  <c r="N34" i="112"/>
  <c r="AJ11" i="49" s="1"/>
  <c r="N31" i="112"/>
  <c r="N17" i="112"/>
  <c r="N35" i="112"/>
  <c r="N21" i="112"/>
  <c r="N9" i="112"/>
  <c r="N18" i="112"/>
  <c r="N32" i="112"/>
  <c r="N19" i="112"/>
  <c r="N33" i="112"/>
  <c r="AJ10" i="49" s="1"/>
  <c r="N22" i="112"/>
  <c r="N36" i="112"/>
  <c r="N15" i="112"/>
  <c r="N7" i="112"/>
  <c r="N13" i="112"/>
  <c r="N8" i="112"/>
  <c r="A26" i="88"/>
  <c r="A27" i="88"/>
  <c r="A28" i="88"/>
  <c r="A29" i="88"/>
  <c r="A30" i="88"/>
  <c r="A31" i="88"/>
  <c r="A32" i="88"/>
  <c r="A33" i="88"/>
  <c r="A34" i="88"/>
  <c r="A35" i="88"/>
  <c r="A36" i="88"/>
  <c r="A37" i="88"/>
  <c r="A38" i="88"/>
  <c r="A2" i="92"/>
  <c r="A1" i="92" s="1"/>
  <c r="A7" i="92"/>
  <c r="A8" i="92"/>
  <c r="A9" i="92"/>
  <c r="A10" i="92"/>
  <c r="A11" i="92"/>
  <c r="A12" i="92"/>
  <c r="A13" i="92"/>
  <c r="A14" i="92"/>
  <c r="A15" i="92"/>
  <c r="A16" i="92"/>
  <c r="A17" i="92"/>
  <c r="A18" i="92"/>
  <c r="A19" i="92"/>
  <c r="A20" i="92"/>
  <c r="A21" i="92"/>
  <c r="A22" i="92"/>
  <c r="A23" i="92"/>
  <c r="A24" i="92"/>
  <c r="A25" i="92"/>
  <c r="A26" i="92"/>
  <c r="A27" i="92"/>
  <c r="A28" i="92"/>
  <c r="A29" i="92"/>
  <c r="A30" i="92"/>
  <c r="A31" i="92"/>
  <c r="A32" i="92"/>
  <c r="A33" i="92"/>
  <c r="A34" i="92"/>
  <c r="A35" i="92"/>
  <c r="A36" i="92"/>
  <c r="A37" i="92"/>
  <c r="A38" i="92"/>
  <c r="A39" i="92"/>
  <c r="A40" i="92"/>
  <c r="A41" i="92"/>
  <c r="A42" i="92"/>
  <c r="A43" i="92"/>
  <c r="A44" i="92"/>
  <c r="A45" i="92"/>
  <c r="A46" i="92"/>
  <c r="A47" i="92"/>
  <c r="A6" i="92"/>
  <c r="M40" i="92"/>
  <c r="M41" i="92"/>
  <c r="M42" i="92"/>
  <c r="M43" i="92"/>
  <c r="M44" i="92"/>
  <c r="M45" i="92"/>
  <c r="M46" i="92"/>
  <c r="M47" i="92"/>
  <c r="M39" i="92"/>
  <c r="M38" i="92"/>
  <c r="M37" i="92"/>
  <c r="M36" i="92"/>
  <c r="M35" i="92"/>
  <c r="M34" i="92"/>
  <c r="M33" i="92"/>
  <c r="M32" i="92"/>
  <c r="M31" i="92"/>
  <c r="M30" i="92"/>
  <c r="M29" i="92"/>
  <c r="M28" i="92"/>
  <c r="M27" i="92"/>
  <c r="M26" i="92"/>
  <c r="M25" i="92"/>
  <c r="M24" i="92"/>
  <c r="M23" i="92"/>
  <c r="M22" i="92"/>
  <c r="M21" i="92"/>
  <c r="M20" i="92"/>
  <c r="M19" i="92"/>
  <c r="M18" i="92"/>
  <c r="M17" i="92"/>
  <c r="M16" i="92"/>
  <c r="M15" i="92"/>
  <c r="M14" i="92"/>
  <c r="M13" i="92"/>
  <c r="M12" i="92"/>
  <c r="M11" i="92"/>
  <c r="M10" i="92"/>
  <c r="M9" i="92"/>
  <c r="M8" i="92"/>
  <c r="M7" i="92"/>
  <c r="M6" i="92"/>
  <c r="V6" i="37" l="1"/>
  <c r="V42" i="53"/>
  <c r="V38" i="53"/>
  <c r="V34" i="53"/>
  <c r="V30" i="53"/>
  <c r="V26" i="53"/>
  <c r="V22" i="53"/>
  <c r="V12" i="53"/>
  <c r="V16" i="53"/>
  <c r="V57" i="49"/>
  <c r="V24" i="49"/>
  <c r="V53" i="49"/>
  <c r="V50" i="49"/>
  <c r="V47" i="49"/>
  <c r="V43" i="49"/>
  <c r="V41" i="49"/>
  <c r="V37" i="49"/>
  <c r="V33" i="49"/>
  <c r="V31" i="49"/>
  <c r="V9" i="49"/>
  <c r="V54" i="50"/>
  <c r="V50" i="50"/>
  <c r="V47" i="50"/>
  <c r="V43" i="50"/>
  <c r="V39" i="50"/>
  <c r="V35" i="50"/>
  <c r="V11" i="50"/>
  <c r="V30" i="50"/>
  <c r="V26" i="50"/>
  <c r="V23" i="50"/>
  <c r="V18" i="50"/>
  <c r="V9" i="50"/>
  <c r="V49" i="48"/>
  <c r="V45" i="48"/>
  <c r="V20" i="48"/>
  <c r="V38" i="48"/>
  <c r="V35" i="48"/>
  <c r="V31" i="48"/>
  <c r="V27" i="48"/>
  <c r="V15" i="48"/>
  <c r="V16" i="48"/>
  <c r="V11" i="48"/>
  <c r="V52" i="47"/>
  <c r="V48" i="47"/>
  <c r="V17" i="47"/>
  <c r="V10" i="47"/>
  <c r="V22" i="46"/>
  <c r="V17" i="46"/>
  <c r="V15" i="46"/>
  <c r="V20" i="46"/>
  <c r="V9" i="46"/>
  <c r="V26" i="47"/>
  <c r="V52" i="46"/>
  <c r="V28" i="46"/>
  <c r="V44" i="46"/>
  <c r="V41" i="46"/>
  <c r="V39" i="46"/>
  <c r="V36" i="46"/>
  <c r="V32" i="46"/>
  <c r="V26" i="46"/>
  <c r="V8" i="46"/>
  <c r="V30" i="48"/>
  <c r="V47" i="47"/>
  <c r="V50" i="46"/>
  <c r="V45" i="46"/>
  <c r="V42" i="46"/>
  <c r="V35" i="46"/>
  <c r="V25" i="46"/>
  <c r="V43" i="53"/>
  <c r="V39" i="53"/>
  <c r="V35" i="53"/>
  <c r="V31" i="53"/>
  <c r="V27" i="53"/>
  <c r="V23" i="53"/>
  <c r="V19" i="53"/>
  <c r="V17" i="53"/>
  <c r="V9" i="53"/>
  <c r="V55" i="49"/>
  <c r="V19" i="49"/>
  <c r="V51" i="49"/>
  <c r="V23" i="49"/>
  <c r="V44" i="49"/>
  <c r="V25" i="49"/>
  <c r="V38" i="49"/>
  <c r="V34" i="49"/>
  <c r="V32" i="49"/>
  <c r="V20" i="49"/>
  <c r="V11" i="49"/>
  <c r="V55" i="50"/>
  <c r="V51" i="50"/>
  <c r="V48" i="50"/>
  <c r="V44" i="50"/>
  <c r="V40" i="50"/>
  <c r="V36" i="50"/>
  <c r="V33" i="50"/>
  <c r="V31" i="50"/>
  <c r="V27" i="50"/>
  <c r="V24" i="50"/>
  <c r="V19" i="50"/>
  <c r="V10" i="50"/>
  <c r="V6" i="50"/>
  <c r="V46" i="48"/>
  <c r="V42" i="48"/>
  <c r="V39" i="48"/>
  <c r="V36" i="48"/>
  <c r="V32" i="48"/>
  <c r="V28" i="48"/>
  <c r="V24" i="48"/>
  <c r="V8" i="48"/>
  <c r="V14" i="48"/>
  <c r="V53" i="47"/>
  <c r="V49" i="47"/>
  <c r="V45" i="47"/>
  <c r="V42" i="47"/>
  <c r="V40" i="47"/>
  <c r="V18" i="47"/>
  <c r="V39" i="47"/>
  <c r="V38" i="47"/>
  <c r="V16" i="47"/>
  <c r="V11" i="47"/>
  <c r="V37" i="47"/>
  <c r="V36" i="47"/>
  <c r="V35" i="47"/>
  <c r="V34" i="47"/>
  <c r="V33" i="47"/>
  <c r="V32" i="47"/>
  <c r="V8" i="47"/>
  <c r="V31" i="47"/>
  <c r="V22" i="47"/>
  <c r="V30" i="47"/>
  <c r="V29" i="47"/>
  <c r="V28" i="47"/>
  <c r="V27" i="47"/>
  <c r="V54" i="46"/>
  <c r="V51" i="46"/>
  <c r="V49" i="46"/>
  <c r="V46" i="46"/>
  <c r="V43" i="46"/>
  <c r="V38" i="46"/>
  <c r="V34" i="46"/>
  <c r="V30" i="46"/>
  <c r="V13" i="46"/>
  <c r="V37" i="48"/>
  <c r="V44" i="47"/>
  <c r="V23" i="46"/>
  <c r="V47" i="46"/>
  <c r="V24" i="46"/>
  <c r="V31" i="46"/>
  <c r="V10" i="46"/>
  <c r="V44" i="53"/>
  <c r="V40" i="53"/>
  <c r="V36" i="53"/>
  <c r="V32" i="53"/>
  <c r="V28" i="53"/>
  <c r="V24" i="53"/>
  <c r="V20" i="53"/>
  <c r="V18" i="53"/>
  <c r="V14" i="53"/>
  <c r="V56" i="49"/>
  <c r="V7" i="49"/>
  <c r="V52" i="49"/>
  <c r="V48" i="49"/>
  <c r="V45" i="49"/>
  <c r="V42" i="49"/>
  <c r="V39" i="49"/>
  <c r="V35" i="49"/>
  <c r="V21" i="49"/>
  <c r="V29" i="49"/>
  <c r="V18" i="49"/>
  <c r="V16" i="49"/>
  <c r="V10" i="49"/>
  <c r="V56" i="50"/>
  <c r="V52" i="50"/>
  <c r="V12" i="50"/>
  <c r="V45" i="50"/>
  <c r="V41" i="50"/>
  <c r="V37" i="50"/>
  <c r="V34" i="50"/>
  <c r="V32" i="50"/>
  <c r="V28" i="50"/>
  <c r="V25" i="50"/>
  <c r="V21" i="50"/>
  <c r="V15" i="50"/>
  <c r="V7" i="50"/>
  <c r="V47" i="48"/>
  <c r="V43" i="48"/>
  <c r="V40" i="48"/>
  <c r="V19" i="48"/>
  <c r="V33" i="48"/>
  <c r="V29" i="48"/>
  <c r="V25" i="48"/>
  <c r="V22" i="48"/>
  <c r="V18" i="48"/>
  <c r="V10" i="48"/>
  <c r="V6" i="48"/>
  <c r="V50" i="47"/>
  <c r="V46" i="47"/>
  <c r="V43" i="47"/>
  <c r="V19" i="47"/>
  <c r="V25" i="47"/>
  <c r="V15" i="47"/>
  <c r="V24" i="47"/>
  <c r="V14" i="47"/>
  <c r="V23" i="47"/>
  <c r="V21" i="47"/>
  <c r="V20" i="47"/>
  <c r="V6" i="47"/>
  <c r="V13" i="47"/>
  <c r="V7" i="47"/>
  <c r="V9" i="47"/>
  <c r="V61" i="46"/>
  <c r="V60" i="46"/>
  <c r="V59" i="46"/>
  <c r="V58" i="46"/>
  <c r="V57" i="46"/>
  <c r="V56" i="46"/>
  <c r="V55" i="46"/>
  <c r="V16" i="46"/>
  <c r="V14" i="46"/>
  <c r="V21" i="46"/>
  <c r="V18" i="46"/>
  <c r="V11" i="46"/>
  <c r="V8" i="50"/>
  <c r="V44" i="48"/>
  <c r="V34" i="48"/>
  <c r="V23" i="48"/>
  <c r="V51" i="47"/>
  <c r="V53" i="46"/>
  <c r="V48" i="46"/>
  <c r="V40" i="46"/>
  <c r="V33" i="46"/>
  <c r="V6" i="46"/>
  <c r="V45" i="53"/>
  <c r="V41" i="53"/>
  <c r="V37" i="53"/>
  <c r="V33" i="53"/>
  <c r="V29" i="53"/>
  <c r="V25" i="53"/>
  <c r="V21" i="53"/>
  <c r="V8" i="53"/>
  <c r="V15" i="53"/>
  <c r="V10" i="53"/>
  <c r="V58" i="49"/>
  <c r="V54" i="49"/>
  <c r="V49" i="49"/>
  <c r="V46" i="49"/>
  <c r="V26" i="49"/>
  <c r="V40" i="49"/>
  <c r="V36" i="49"/>
  <c r="V15" i="49"/>
  <c r="V30" i="49"/>
  <c r="V17" i="49"/>
  <c r="V14" i="49"/>
  <c r="V57" i="50"/>
  <c r="V53" i="50"/>
  <c r="V49" i="50"/>
  <c r="V46" i="50"/>
  <c r="V42" i="50"/>
  <c r="V38" i="50"/>
  <c r="V17" i="50"/>
  <c r="V20" i="50"/>
  <c r="V29" i="50"/>
  <c r="V14" i="50"/>
  <c r="V22" i="50"/>
  <c r="V16" i="50"/>
  <c r="V48" i="48"/>
  <c r="V41" i="48"/>
  <c r="V26" i="48"/>
  <c r="V13" i="48"/>
  <c r="V41" i="47"/>
  <c r="V19" i="46"/>
  <c r="V27" i="46"/>
  <c r="V37" i="46"/>
  <c r="V29" i="46"/>
  <c r="V9" i="37"/>
  <c r="K14" i="37"/>
  <c r="O14" i="37"/>
  <c r="U14" i="37"/>
  <c r="Z14" i="37"/>
  <c r="AG14" i="37"/>
  <c r="AL14" i="37"/>
  <c r="AP14" i="37"/>
  <c r="L8" i="37"/>
  <c r="O8" i="37"/>
  <c r="U8" i="37"/>
  <c r="Z8" i="37"/>
  <c r="AG8" i="37"/>
  <c r="AL8" i="37"/>
  <c r="AP8" i="37"/>
  <c r="O7" i="37"/>
  <c r="R7" i="37"/>
  <c r="U7" i="37"/>
  <c r="Z7" i="37"/>
  <c r="AG7" i="37"/>
  <c r="AL7" i="37"/>
  <c r="AP7" i="37"/>
  <c r="O11" i="37"/>
  <c r="R11" i="37"/>
  <c r="U11" i="37"/>
  <c r="Z11" i="37"/>
  <c r="AG11" i="37"/>
  <c r="AL11" i="37"/>
  <c r="AP11" i="37"/>
  <c r="O15" i="37"/>
  <c r="U15" i="37"/>
  <c r="Z15" i="37"/>
  <c r="AG15" i="37"/>
  <c r="AL15" i="37"/>
  <c r="AP15" i="37"/>
  <c r="O16" i="37"/>
  <c r="U16" i="37"/>
  <c r="Z16" i="37"/>
  <c r="AG16" i="37"/>
  <c r="AL16" i="37"/>
  <c r="AP16" i="37"/>
  <c r="O17" i="37"/>
  <c r="U17" i="37"/>
  <c r="Z17" i="37"/>
  <c r="AG17" i="37"/>
  <c r="AL17" i="37"/>
  <c r="AP17" i="37"/>
  <c r="O18" i="37"/>
  <c r="U18" i="37"/>
  <c r="Z18" i="37"/>
  <c r="AG18" i="37"/>
  <c r="AL18" i="37"/>
  <c r="AP18" i="37"/>
  <c r="O19" i="37"/>
  <c r="U19" i="37"/>
  <c r="Z19" i="37"/>
  <c r="AG19" i="37"/>
  <c r="AL19" i="37"/>
  <c r="AP19" i="37"/>
  <c r="O20" i="37"/>
  <c r="U20" i="37"/>
  <c r="Z20" i="37"/>
  <c r="AG20" i="37"/>
  <c r="AL20" i="37"/>
  <c r="AP20" i="37"/>
  <c r="O21" i="37"/>
  <c r="U21" i="37"/>
  <c r="Z21" i="37"/>
  <c r="AG21" i="37"/>
  <c r="AL21" i="37"/>
  <c r="AP21" i="37"/>
  <c r="O22" i="37"/>
  <c r="U22" i="37"/>
  <c r="Z22" i="37"/>
  <c r="AG22" i="37"/>
  <c r="AL22" i="37"/>
  <c r="AP22" i="37"/>
  <c r="O23" i="37"/>
  <c r="U23" i="37"/>
  <c r="Z23" i="37"/>
  <c r="AG23" i="37"/>
  <c r="AL23" i="37"/>
  <c r="AP23" i="37"/>
  <c r="O24" i="37"/>
  <c r="U24" i="37"/>
  <c r="Z24" i="37"/>
  <c r="AG24" i="37"/>
  <c r="AL24" i="37"/>
  <c r="AP24" i="37"/>
  <c r="O25" i="37"/>
  <c r="U25" i="37"/>
  <c r="Z25" i="37"/>
  <c r="AG25" i="37"/>
  <c r="AL25" i="37"/>
  <c r="AP25" i="37"/>
  <c r="O13" i="37"/>
  <c r="U13" i="37"/>
  <c r="Z13" i="37"/>
  <c r="AG13" i="37"/>
  <c r="AL13" i="37"/>
  <c r="AP13" i="37"/>
  <c r="O26" i="37"/>
  <c r="U26" i="37"/>
  <c r="Z26" i="37"/>
  <c r="AG26" i="37"/>
  <c r="AL26" i="37"/>
  <c r="AP26" i="37"/>
  <c r="O10" i="37"/>
  <c r="U10" i="37"/>
  <c r="Z10" i="37"/>
  <c r="AG10" i="37"/>
  <c r="AL10" i="37"/>
  <c r="AP10" i="37"/>
  <c r="O27" i="37"/>
  <c r="U27" i="37"/>
  <c r="Z27" i="37"/>
  <c r="AG27" i="37"/>
  <c r="AL27" i="37"/>
  <c r="AP27" i="37"/>
  <c r="O28" i="37"/>
  <c r="U28" i="37"/>
  <c r="Z28" i="37"/>
  <c r="AG28" i="37"/>
  <c r="AL28" i="37"/>
  <c r="AP28" i="37"/>
  <c r="O29" i="37"/>
  <c r="U29" i="37"/>
  <c r="Z29" i="37"/>
  <c r="AG29" i="37"/>
  <c r="AL29" i="37"/>
  <c r="AP29" i="37"/>
  <c r="O30" i="37"/>
  <c r="U30" i="37"/>
  <c r="Z30" i="37"/>
  <c r="AG30" i="37"/>
  <c r="AL30" i="37"/>
  <c r="AP30" i="37"/>
  <c r="O31" i="37"/>
  <c r="U31" i="37"/>
  <c r="Z31" i="37"/>
  <c r="AG31" i="37"/>
  <c r="AL31" i="37"/>
  <c r="AP31" i="37"/>
  <c r="O32" i="37"/>
  <c r="U32" i="37"/>
  <c r="Z32" i="37"/>
  <c r="AG32" i="37"/>
  <c r="AL32" i="37"/>
  <c r="AP32" i="37"/>
  <c r="N29" i="94"/>
  <c r="A29" i="94"/>
  <c r="AD11" i="45"/>
  <c r="AP62" i="51"/>
  <c r="AL62" i="51"/>
  <c r="AG62" i="51"/>
  <c r="Z62" i="51"/>
  <c r="U62" i="51"/>
  <c r="O62" i="51"/>
  <c r="AP24" i="51"/>
  <c r="AL24" i="51"/>
  <c r="AG24" i="51"/>
  <c r="Z24" i="51"/>
  <c r="U24" i="51"/>
  <c r="O24" i="51"/>
  <c r="AP60" i="51"/>
  <c r="AL60" i="51"/>
  <c r="AG60" i="51"/>
  <c r="Z60" i="51"/>
  <c r="U60" i="51"/>
  <c r="O60" i="51"/>
  <c r="AP59" i="51"/>
  <c r="AL59" i="51"/>
  <c r="AG59" i="51"/>
  <c r="Z59" i="51"/>
  <c r="U59" i="51"/>
  <c r="O59" i="51"/>
  <c r="AP64" i="51"/>
  <c r="AL64" i="51"/>
  <c r="AG64" i="51"/>
  <c r="Z64" i="51"/>
  <c r="U64" i="51"/>
  <c r="O64" i="51"/>
  <c r="AP63" i="51"/>
  <c r="AL63" i="51"/>
  <c r="AG63" i="51"/>
  <c r="Z63" i="51"/>
  <c r="U63" i="51"/>
  <c r="O63" i="51"/>
  <c r="A8" i="100"/>
  <c r="A9" i="100"/>
  <c r="A10" i="100"/>
  <c r="A11" i="100"/>
  <c r="A12" i="100"/>
  <c r="A13" i="100"/>
  <c r="A14" i="100"/>
  <c r="A15" i="100"/>
  <c r="A16" i="100"/>
  <c r="A17" i="100"/>
  <c r="A18" i="100"/>
  <c r="A19" i="100"/>
  <c r="AD10" i="51" s="1"/>
  <c r="A20" i="100"/>
  <c r="A21" i="100"/>
  <c r="A22" i="100"/>
  <c r="A23" i="100"/>
  <c r="A24" i="100"/>
  <c r="A25" i="100"/>
  <c r="A26" i="100"/>
  <c r="A27" i="100"/>
  <c r="A28" i="100"/>
  <c r="A29" i="100"/>
  <c r="A30" i="100"/>
  <c r="A31" i="100"/>
  <c r="A32" i="100"/>
  <c r="A7" i="100"/>
  <c r="A6" i="100"/>
  <c r="O9" i="37"/>
  <c r="AJ6" i="53" l="1"/>
  <c r="AJ17" i="54"/>
  <c r="AJ42" i="53"/>
  <c r="AJ38" i="53"/>
  <c r="AJ34" i="53"/>
  <c r="AJ30" i="53"/>
  <c r="AJ26" i="53"/>
  <c r="AJ22" i="53"/>
  <c r="AJ12" i="53"/>
  <c r="AJ16" i="53"/>
  <c r="AJ11" i="53"/>
  <c r="AJ47" i="52"/>
  <c r="AJ43" i="52"/>
  <c r="AJ39" i="52"/>
  <c r="AJ35" i="52"/>
  <c r="AJ31" i="52"/>
  <c r="AJ27" i="52"/>
  <c r="AJ23" i="52"/>
  <c r="AJ19" i="52"/>
  <c r="AJ8" i="52"/>
  <c r="AJ9" i="52"/>
  <c r="AD16" i="49"/>
  <c r="AD55" i="49"/>
  <c r="AD19" i="49"/>
  <c r="AD51" i="49"/>
  <c r="AD23" i="49"/>
  <c r="AD44" i="49"/>
  <c r="AD25" i="49"/>
  <c r="AD38" i="49"/>
  <c r="AD34" i="49"/>
  <c r="AD32" i="49"/>
  <c r="AD28" i="49"/>
  <c r="AD20" i="49"/>
  <c r="AD6" i="49"/>
  <c r="AJ58" i="49"/>
  <c r="AJ24" i="49"/>
  <c r="AJ53" i="49"/>
  <c r="AJ50" i="49"/>
  <c r="AJ47" i="49"/>
  <c r="AJ43" i="49"/>
  <c r="AJ41" i="49"/>
  <c r="AJ37" i="49"/>
  <c r="AJ33" i="49"/>
  <c r="AJ31" i="49"/>
  <c r="AJ55" i="50"/>
  <c r="AJ51" i="50"/>
  <c r="AJ48" i="50"/>
  <c r="AJ44" i="50"/>
  <c r="AJ40" i="50"/>
  <c r="AJ36" i="50"/>
  <c r="AJ33" i="50"/>
  <c r="AJ31" i="50"/>
  <c r="AJ27" i="50"/>
  <c r="AJ24" i="50"/>
  <c r="AJ19" i="50"/>
  <c r="AJ10" i="50"/>
  <c r="AJ6" i="50"/>
  <c r="AJ66" i="51"/>
  <c r="AJ47" i="48"/>
  <c r="AJ43" i="48"/>
  <c r="AJ40" i="48"/>
  <c r="AJ19" i="48"/>
  <c r="AJ33" i="48"/>
  <c r="AJ29" i="48"/>
  <c r="AJ25" i="48"/>
  <c r="AJ22" i="48"/>
  <c r="AJ18" i="48"/>
  <c r="AJ10" i="48"/>
  <c r="AJ6" i="48"/>
  <c r="AJ58" i="46"/>
  <c r="AJ54" i="46"/>
  <c r="AJ51" i="46"/>
  <c r="AJ49" i="46"/>
  <c r="AJ46" i="46"/>
  <c r="AJ43" i="46"/>
  <c r="AJ39" i="46"/>
  <c r="AJ36" i="46"/>
  <c r="AJ32" i="46"/>
  <c r="AJ26" i="46"/>
  <c r="AJ16" i="46"/>
  <c r="AJ21" i="46"/>
  <c r="AJ11" i="46"/>
  <c r="AJ6" i="46"/>
  <c r="AJ45" i="53"/>
  <c r="AJ41" i="53"/>
  <c r="AJ37" i="53"/>
  <c r="AJ33" i="53"/>
  <c r="AJ29" i="53"/>
  <c r="AJ25" i="53"/>
  <c r="AJ21" i="53"/>
  <c r="AJ8" i="53"/>
  <c r="AJ15" i="53"/>
  <c r="AJ10" i="53"/>
  <c r="AJ46" i="52"/>
  <c r="AJ42" i="52"/>
  <c r="AJ38" i="52"/>
  <c r="AJ34" i="52"/>
  <c r="AJ30" i="52"/>
  <c r="AJ26" i="52"/>
  <c r="AJ15" i="52"/>
  <c r="AJ18" i="52"/>
  <c r="AJ14" i="52"/>
  <c r="AJ7" i="52"/>
  <c r="AD58" i="49"/>
  <c r="AD24" i="49"/>
  <c r="AD53" i="49"/>
  <c r="AD50" i="49"/>
  <c r="AD47" i="49"/>
  <c r="AD43" i="49"/>
  <c r="AD41" i="49"/>
  <c r="AD37" i="49"/>
  <c r="AD33" i="49"/>
  <c r="AD31" i="49"/>
  <c r="AD22" i="49"/>
  <c r="AD9" i="49"/>
  <c r="AD14" i="49"/>
  <c r="AJ57" i="49"/>
  <c r="AJ54" i="49"/>
  <c r="AJ13" i="49"/>
  <c r="AJ49" i="49"/>
  <c r="AJ46" i="49"/>
  <c r="AJ26" i="49"/>
  <c r="AJ40" i="49"/>
  <c r="AJ36" i="49"/>
  <c r="AJ15" i="49"/>
  <c r="AJ30" i="49"/>
  <c r="AJ54" i="50"/>
  <c r="AJ50" i="50"/>
  <c r="AJ47" i="50"/>
  <c r="AJ43" i="50"/>
  <c r="AJ39" i="50"/>
  <c r="AJ35" i="50"/>
  <c r="AJ11" i="50"/>
  <c r="AJ30" i="50"/>
  <c r="AJ26" i="50"/>
  <c r="AJ23" i="50"/>
  <c r="AJ18" i="50"/>
  <c r="AJ9" i="50"/>
  <c r="AJ63" i="51"/>
  <c r="AJ67" i="51"/>
  <c r="AJ46" i="48"/>
  <c r="AJ42" i="48"/>
  <c r="AJ39" i="48"/>
  <c r="AJ36" i="48"/>
  <c r="AJ32" i="48"/>
  <c r="AJ28" i="48"/>
  <c r="AJ24" i="48"/>
  <c r="AJ8" i="48"/>
  <c r="AJ14" i="48"/>
  <c r="AJ9" i="48"/>
  <c r="AJ61" i="46"/>
  <c r="AJ57" i="46"/>
  <c r="AJ53" i="46"/>
  <c r="AJ23" i="46"/>
  <c r="AJ48" i="46"/>
  <c r="AJ45" i="46"/>
  <c r="AJ42" i="46"/>
  <c r="AJ24" i="46"/>
  <c r="AJ35" i="46"/>
  <c r="AJ31" i="46"/>
  <c r="AJ25" i="46"/>
  <c r="AJ17" i="46"/>
  <c r="AJ20" i="46"/>
  <c r="AJ10" i="46"/>
  <c r="AJ44" i="53"/>
  <c r="AJ40" i="53"/>
  <c r="AJ36" i="53"/>
  <c r="AJ32" i="53"/>
  <c r="AJ28" i="53"/>
  <c r="AJ24" i="53"/>
  <c r="AJ20" i="53"/>
  <c r="AJ18" i="53"/>
  <c r="AJ14" i="53"/>
  <c r="AJ7" i="53"/>
  <c r="AJ45" i="52"/>
  <c r="AJ41" i="52"/>
  <c r="AJ37" i="52"/>
  <c r="AJ33" i="52"/>
  <c r="AJ29" i="52"/>
  <c r="AJ25" i="52"/>
  <c r="AJ21" i="52"/>
  <c r="AJ17" i="52"/>
  <c r="AJ11" i="52"/>
  <c r="AJ10" i="52"/>
  <c r="AJ43" i="53"/>
  <c r="AJ27" i="53"/>
  <c r="AJ9" i="53"/>
  <c r="AJ36" i="52"/>
  <c r="AJ20" i="52"/>
  <c r="AD57" i="49"/>
  <c r="AD13" i="49"/>
  <c r="AD46" i="49"/>
  <c r="AD40" i="49"/>
  <c r="AD15" i="49"/>
  <c r="AD27" i="49"/>
  <c r="AD10" i="49"/>
  <c r="AJ7" i="49"/>
  <c r="AJ48" i="49"/>
  <c r="AJ42" i="49"/>
  <c r="AJ35" i="49"/>
  <c r="AJ57" i="50"/>
  <c r="AJ49" i="50"/>
  <c r="AJ42" i="50"/>
  <c r="AJ17" i="50"/>
  <c r="AJ29" i="50"/>
  <c r="AJ22" i="50"/>
  <c r="AJ8" i="50"/>
  <c r="AJ49" i="48"/>
  <c r="AJ20" i="48"/>
  <c r="AJ35" i="48"/>
  <c r="AJ27" i="48"/>
  <c r="AJ17" i="48"/>
  <c r="AJ11" i="48"/>
  <c r="AJ56" i="46"/>
  <c r="AJ28" i="46"/>
  <c r="AJ44" i="46"/>
  <c r="AJ38" i="46"/>
  <c r="AJ30" i="46"/>
  <c r="AJ14" i="46"/>
  <c r="AJ8" i="46"/>
  <c r="AJ61" i="45"/>
  <c r="AJ65" i="45"/>
  <c r="AJ31" i="37"/>
  <c r="AJ27" i="37"/>
  <c r="AJ24" i="37"/>
  <c r="AJ20" i="37"/>
  <c r="AJ16" i="37"/>
  <c r="AJ8" i="37"/>
  <c r="AJ30" i="37"/>
  <c r="AJ23" i="37"/>
  <c r="AJ15" i="37"/>
  <c r="AJ32" i="49"/>
  <c r="AJ32" i="50"/>
  <c r="AJ65" i="51"/>
  <c r="AJ30" i="48"/>
  <c r="AJ13" i="48"/>
  <c r="AJ47" i="46"/>
  <c r="AJ22" i="46"/>
  <c r="AJ64" i="45"/>
  <c r="AJ32" i="37"/>
  <c r="AJ21" i="37"/>
  <c r="AJ9" i="37"/>
  <c r="AJ39" i="53"/>
  <c r="AJ23" i="53"/>
  <c r="AJ48" i="52"/>
  <c r="AJ32" i="52"/>
  <c r="AJ16" i="52"/>
  <c r="AD56" i="49"/>
  <c r="AD52" i="49"/>
  <c r="AD45" i="49"/>
  <c r="AD39" i="49"/>
  <c r="AD21" i="49"/>
  <c r="AD18" i="49"/>
  <c r="AD8" i="49"/>
  <c r="AJ19" i="49"/>
  <c r="AJ23" i="49"/>
  <c r="AJ25" i="49"/>
  <c r="AJ34" i="49"/>
  <c r="AJ56" i="50"/>
  <c r="AJ12" i="50"/>
  <c r="AJ41" i="50"/>
  <c r="AJ34" i="50"/>
  <c r="AJ28" i="50"/>
  <c r="AJ21" i="50"/>
  <c r="AJ7" i="50"/>
  <c r="AJ48" i="48"/>
  <c r="AJ41" i="48"/>
  <c r="AJ34" i="48"/>
  <c r="AJ26" i="48"/>
  <c r="AJ21" i="48"/>
  <c r="AJ7" i="48"/>
  <c r="AJ55" i="46"/>
  <c r="AJ50" i="46"/>
  <c r="AJ27" i="46"/>
  <c r="AJ37" i="46"/>
  <c r="AJ29" i="46"/>
  <c r="AJ15" i="46"/>
  <c r="AJ58" i="45"/>
  <c r="AJ62" i="45"/>
  <c r="AJ6" i="37"/>
  <c r="AJ10" i="37"/>
  <c r="AJ19" i="37"/>
  <c r="AJ14" i="37"/>
  <c r="AJ45" i="50"/>
  <c r="AJ15" i="50"/>
  <c r="AJ37" i="48"/>
  <c r="AJ59" i="46"/>
  <c r="AJ40" i="46"/>
  <c r="AJ9" i="46"/>
  <c r="AJ28" i="37"/>
  <c r="AJ17" i="37"/>
  <c r="AJ35" i="53"/>
  <c r="AJ19" i="53"/>
  <c r="AJ44" i="52"/>
  <c r="AJ28" i="52"/>
  <c r="AJ13" i="52"/>
  <c r="AD54" i="49"/>
  <c r="AD49" i="49"/>
  <c r="AD26" i="49"/>
  <c r="AD36" i="49"/>
  <c r="AD30" i="49"/>
  <c r="AD17" i="49"/>
  <c r="AJ56" i="49"/>
  <c r="AJ52" i="49"/>
  <c r="AJ45" i="49"/>
  <c r="AJ39" i="49"/>
  <c r="AJ21" i="49"/>
  <c r="AJ53" i="50"/>
  <c r="AJ46" i="50"/>
  <c r="AJ38" i="50"/>
  <c r="AJ20" i="50"/>
  <c r="AJ14" i="50"/>
  <c r="AJ16" i="50"/>
  <c r="AJ64" i="51"/>
  <c r="AJ45" i="48"/>
  <c r="AJ38" i="48"/>
  <c r="AJ31" i="48"/>
  <c r="AJ15" i="48"/>
  <c r="AJ16" i="48"/>
  <c r="AJ60" i="46"/>
  <c r="AJ52" i="46"/>
  <c r="AJ41" i="46"/>
  <c r="AJ34" i="46"/>
  <c r="AJ13" i="46"/>
  <c r="AJ18" i="46"/>
  <c r="AJ59" i="45"/>
  <c r="AJ63" i="45"/>
  <c r="AJ33" i="37"/>
  <c r="AJ29" i="37"/>
  <c r="AJ26" i="37"/>
  <c r="AJ22" i="37"/>
  <c r="AJ18" i="37"/>
  <c r="AJ11" i="37"/>
  <c r="AJ13" i="37"/>
  <c r="AJ31" i="53"/>
  <c r="AJ17" i="53"/>
  <c r="AJ40" i="52"/>
  <c r="AJ24" i="52"/>
  <c r="AJ6" i="52"/>
  <c r="AD7" i="49"/>
  <c r="AD48" i="49"/>
  <c r="AD42" i="49"/>
  <c r="AD35" i="49"/>
  <c r="AD29" i="49"/>
  <c r="AD11" i="49"/>
  <c r="AJ55" i="49"/>
  <c r="AJ51" i="49"/>
  <c r="AJ44" i="49"/>
  <c r="AJ38" i="49"/>
  <c r="AJ52" i="50"/>
  <c r="AJ37" i="50"/>
  <c r="AJ25" i="50"/>
  <c r="AJ44" i="48"/>
  <c r="AJ23" i="48"/>
  <c r="AJ19" i="46"/>
  <c r="AJ33" i="46"/>
  <c r="AJ60" i="45"/>
  <c r="AJ25" i="37"/>
  <c r="AJ7" i="37"/>
  <c r="AD56" i="50"/>
  <c r="AD52" i="50"/>
  <c r="AD12" i="50"/>
  <c r="AD45" i="50"/>
  <c r="AD41" i="50"/>
  <c r="AD37" i="50"/>
  <c r="AD34" i="50"/>
  <c r="AD32" i="50"/>
  <c r="AD28" i="50"/>
  <c r="AD25" i="50"/>
  <c r="AD21" i="50"/>
  <c r="AD15" i="50"/>
  <c r="AD48" i="48"/>
  <c r="AD46" i="48"/>
  <c r="AD44" i="48"/>
  <c r="AD42" i="48"/>
  <c r="AD41" i="48"/>
  <c r="AD39" i="48"/>
  <c r="AD37" i="48"/>
  <c r="AD36" i="48"/>
  <c r="AD34" i="48"/>
  <c r="AD32" i="48"/>
  <c r="AD30" i="48"/>
  <c r="AD28" i="48"/>
  <c r="AD26" i="48"/>
  <c r="AD24" i="48"/>
  <c r="AD23" i="48"/>
  <c r="AD8" i="48"/>
  <c r="AD21" i="48"/>
  <c r="AD14" i="48"/>
  <c r="AD13" i="48"/>
  <c r="AD9" i="48"/>
  <c r="AD7" i="48"/>
  <c r="AD53" i="47"/>
  <c r="AD51" i="47"/>
  <c r="AD49" i="47"/>
  <c r="AD47" i="47"/>
  <c r="AD45" i="47"/>
  <c r="AD44" i="47"/>
  <c r="AD42" i="47"/>
  <c r="AD41" i="47"/>
  <c r="AD40" i="47"/>
  <c r="AD39" i="47"/>
  <c r="AD16" i="47"/>
  <c r="AD37" i="47"/>
  <c r="AD35" i="47"/>
  <c r="AD33" i="47"/>
  <c r="AD8" i="47"/>
  <c r="AD22" i="47"/>
  <c r="AD29" i="47"/>
  <c r="AD27" i="47"/>
  <c r="AD25" i="47"/>
  <c r="AD17" i="46"/>
  <c r="AD15" i="46"/>
  <c r="AD20" i="46"/>
  <c r="AD9" i="46"/>
  <c r="AD13" i="37"/>
  <c r="AD11" i="37"/>
  <c r="AD18" i="37"/>
  <c r="AD22" i="37"/>
  <c r="AD26" i="37"/>
  <c r="AD29" i="37"/>
  <c r="AD9" i="37"/>
  <c r="AD57" i="50"/>
  <c r="AD46" i="50"/>
  <c r="AD17" i="50"/>
  <c r="AD14" i="50"/>
  <c r="AD55" i="50"/>
  <c r="AD51" i="50"/>
  <c r="AD48" i="50"/>
  <c r="AD44" i="50"/>
  <c r="AD40" i="50"/>
  <c r="AD36" i="50"/>
  <c r="AD33" i="50"/>
  <c r="AD31" i="50"/>
  <c r="AD27" i="50"/>
  <c r="AD24" i="50"/>
  <c r="AD19" i="50"/>
  <c r="AD10" i="50"/>
  <c r="AD7" i="50"/>
  <c r="AD24" i="47"/>
  <c r="AD23" i="47"/>
  <c r="AD20" i="47"/>
  <c r="AD13" i="47"/>
  <c r="AD9" i="47"/>
  <c r="AD60" i="46"/>
  <c r="AD58" i="46"/>
  <c r="AD56" i="46"/>
  <c r="AD54" i="46"/>
  <c r="AD52" i="46"/>
  <c r="AD51" i="46"/>
  <c r="AD28" i="46"/>
  <c r="AD49" i="46"/>
  <c r="AD46" i="46"/>
  <c r="AD44" i="46"/>
  <c r="AD43" i="46"/>
  <c r="AD41" i="46"/>
  <c r="AD39" i="46"/>
  <c r="AD38" i="46"/>
  <c r="AD36" i="46"/>
  <c r="AD34" i="46"/>
  <c r="AD32" i="46"/>
  <c r="AD30" i="46"/>
  <c r="AD26" i="46"/>
  <c r="AD13" i="46"/>
  <c r="AD8" i="46"/>
  <c r="AD14" i="37"/>
  <c r="AD15" i="37"/>
  <c r="AD19" i="37"/>
  <c r="AD23" i="37"/>
  <c r="AD10" i="37"/>
  <c r="AD30" i="37"/>
  <c r="AD27" i="37"/>
  <c r="AD49" i="50"/>
  <c r="AD38" i="50"/>
  <c r="AD29" i="50"/>
  <c r="AD54" i="50"/>
  <c r="AD50" i="50"/>
  <c r="AD47" i="50"/>
  <c r="AD43" i="50"/>
  <c r="AD39" i="50"/>
  <c r="AD35" i="50"/>
  <c r="AD11" i="50"/>
  <c r="AD30" i="50"/>
  <c r="AD26" i="50"/>
  <c r="AD23" i="50"/>
  <c r="AD18" i="50"/>
  <c r="AD9" i="50"/>
  <c r="AD49" i="48"/>
  <c r="AD47" i="48"/>
  <c r="AD45" i="48"/>
  <c r="AD43" i="48"/>
  <c r="AD20" i="48"/>
  <c r="AD40" i="48"/>
  <c r="AD38" i="48"/>
  <c r="AD19" i="48"/>
  <c r="AD35" i="48"/>
  <c r="AD33" i="48"/>
  <c r="AD31" i="48"/>
  <c r="AD29" i="48"/>
  <c r="AD27" i="48"/>
  <c r="AD25" i="48"/>
  <c r="AD15" i="48"/>
  <c r="AD22" i="48"/>
  <c r="AD17" i="48"/>
  <c r="AD18" i="48"/>
  <c r="AD16" i="48"/>
  <c r="AD10" i="48"/>
  <c r="AD11" i="48"/>
  <c r="AD6" i="48"/>
  <c r="AD52" i="47"/>
  <c r="AD50" i="47"/>
  <c r="AD48" i="47"/>
  <c r="AD46" i="47"/>
  <c r="AD17" i="47"/>
  <c r="AD43" i="47"/>
  <c r="AD10" i="47"/>
  <c r="AD19" i="47"/>
  <c r="AD18" i="47"/>
  <c r="AD38" i="47"/>
  <c r="AD11" i="47"/>
  <c r="AD36" i="47"/>
  <c r="AD34" i="47"/>
  <c r="AD32" i="47"/>
  <c r="AD31" i="47"/>
  <c r="AD30" i="47"/>
  <c r="AD28" i="47"/>
  <c r="AD26" i="47"/>
  <c r="AD16" i="46"/>
  <c r="AD14" i="46"/>
  <c r="AD21" i="46"/>
  <c r="AD18" i="46"/>
  <c r="AD11" i="46"/>
  <c r="AD6" i="46"/>
  <c r="AD8" i="37"/>
  <c r="AD16" i="37"/>
  <c r="AD20" i="37"/>
  <c r="AD24" i="37"/>
  <c r="AD31" i="37"/>
  <c r="AD53" i="50"/>
  <c r="AD42" i="50"/>
  <c r="AD20" i="50"/>
  <c r="AD16" i="50"/>
  <c r="AD6" i="50"/>
  <c r="AD15" i="47"/>
  <c r="AD7" i="47"/>
  <c r="AD55" i="46"/>
  <c r="AD50" i="46"/>
  <c r="AD27" i="46"/>
  <c r="AD37" i="46"/>
  <c r="AD29" i="46"/>
  <c r="AD7" i="37"/>
  <c r="AD28" i="37"/>
  <c r="AD35" i="46"/>
  <c r="AD8" i="50"/>
  <c r="AD6" i="47"/>
  <c r="AD57" i="46"/>
  <c r="AD23" i="46"/>
  <c r="AD45" i="46"/>
  <c r="AD24" i="46"/>
  <c r="AD31" i="46"/>
  <c r="AD10" i="46"/>
  <c r="AD17" i="37"/>
  <c r="AD32" i="37"/>
  <c r="AD25" i="46"/>
  <c r="AD21" i="47"/>
  <c r="AD59" i="46"/>
  <c r="AD19" i="46"/>
  <c r="AD47" i="46"/>
  <c r="AD40" i="46"/>
  <c r="AD33" i="46"/>
  <c r="AD22" i="46"/>
  <c r="AD21" i="37"/>
  <c r="AD22" i="50"/>
  <c r="AD14" i="47"/>
  <c r="AD61" i="46"/>
  <c r="AD53" i="46"/>
  <c r="AD48" i="46"/>
  <c r="AD42" i="46"/>
  <c r="AD25" i="37"/>
  <c r="AD18" i="51"/>
  <c r="AD50" i="45"/>
  <c r="AD19" i="45"/>
  <c r="AD24" i="51"/>
  <c r="AD34" i="45"/>
  <c r="AD46" i="51"/>
  <c r="AD33" i="51"/>
  <c r="AD6" i="45"/>
  <c r="AD49" i="45"/>
  <c r="AD33" i="45"/>
  <c r="AD18" i="45"/>
  <c r="AD60" i="51"/>
  <c r="AD26" i="51"/>
  <c r="AD32" i="51"/>
  <c r="AD22" i="51"/>
  <c r="AD64" i="45"/>
  <c r="AD48" i="45"/>
  <c r="AD20" i="45"/>
  <c r="AD17" i="45"/>
  <c r="AD59" i="51"/>
  <c r="AD45" i="51"/>
  <c r="AD31" i="51"/>
  <c r="AD15" i="51"/>
  <c r="AD63" i="45"/>
  <c r="AD47" i="45"/>
  <c r="AD32" i="45"/>
  <c r="AD15" i="45"/>
  <c r="AD21" i="51"/>
  <c r="AD44" i="51"/>
  <c r="AD27" i="51"/>
  <c r="AD11" i="51"/>
  <c r="AD62" i="45"/>
  <c r="AD46" i="45"/>
  <c r="AD31" i="45"/>
  <c r="AD16" i="45"/>
  <c r="AD58" i="51"/>
  <c r="AD43" i="51"/>
  <c r="AD29" i="51"/>
  <c r="AD61" i="45"/>
  <c r="AD45" i="45"/>
  <c r="AD7" i="45"/>
  <c r="AD8" i="45"/>
  <c r="AD57" i="51"/>
  <c r="AD42" i="51"/>
  <c r="AD30" i="51"/>
  <c r="AD60" i="45"/>
  <c r="AD44" i="45"/>
  <c r="AD30" i="45"/>
  <c r="AD9" i="45"/>
  <c r="AD56" i="51"/>
  <c r="AD41" i="51"/>
  <c r="AD17" i="51"/>
  <c r="AD59" i="45"/>
  <c r="AD43" i="45"/>
  <c r="AD29" i="45"/>
  <c r="AD10" i="45"/>
  <c r="AD55" i="51"/>
  <c r="AD9" i="51"/>
  <c r="AD28" i="51"/>
  <c r="AD33" i="37"/>
  <c r="AD58" i="45"/>
  <c r="AD42" i="45"/>
  <c r="AD22" i="45"/>
  <c r="AD13" i="45"/>
  <c r="AD54" i="51"/>
  <c r="AD40" i="51"/>
  <c r="AD25" i="51"/>
  <c r="AD57" i="45"/>
  <c r="AD40" i="45"/>
  <c r="AD21" i="45"/>
  <c r="AD6" i="51"/>
  <c r="AD53" i="51"/>
  <c r="AD39" i="51"/>
  <c r="AD56" i="45"/>
  <c r="AD39" i="45"/>
  <c r="AD28" i="45"/>
  <c r="AD16" i="51"/>
  <c r="AD52" i="51"/>
  <c r="AD38" i="51"/>
  <c r="AD13" i="51"/>
  <c r="AD55" i="45"/>
  <c r="AD38" i="45"/>
  <c r="AD27" i="45"/>
  <c r="AD66" i="51"/>
  <c r="AD51" i="51"/>
  <c r="AD37" i="51"/>
  <c r="AD7" i="51"/>
  <c r="AD54" i="45"/>
  <c r="AD37" i="45"/>
  <c r="AD14" i="45"/>
  <c r="AD65" i="51"/>
  <c r="AD50" i="51"/>
  <c r="AD36" i="51"/>
  <c r="AD14" i="51"/>
  <c r="AD53" i="45"/>
  <c r="AD36" i="45"/>
  <c r="AD26" i="45"/>
  <c r="AD64" i="51"/>
  <c r="AD49" i="51"/>
  <c r="AD23" i="51"/>
  <c r="AD19" i="51"/>
  <c r="AD52" i="45"/>
  <c r="AD35" i="45"/>
  <c r="AD25" i="45"/>
  <c r="AD63" i="51"/>
  <c r="AD48" i="51"/>
  <c r="AD35" i="51"/>
  <c r="AD20" i="51"/>
  <c r="AD51" i="45"/>
  <c r="AD23" i="45"/>
  <c r="AD24" i="45"/>
  <c r="AD62" i="51"/>
  <c r="AD47" i="51"/>
  <c r="AD34" i="51"/>
  <c r="AD8" i="51"/>
  <c r="AD6" i="37"/>
  <c r="M98" i="96" l="1"/>
  <c r="A98" i="96"/>
  <c r="M97" i="96"/>
  <c r="A97" i="96"/>
  <c r="M96" i="96"/>
  <c r="N96" i="96" s="1"/>
  <c r="A96" i="96"/>
  <c r="M95" i="96"/>
  <c r="N95" i="96" s="1"/>
  <c r="A95" i="96"/>
  <c r="M94" i="96"/>
  <c r="A94" i="96"/>
  <c r="M93" i="96"/>
  <c r="A93" i="96"/>
  <c r="M92" i="96"/>
  <c r="N92" i="96" s="1"/>
  <c r="A92" i="96"/>
  <c r="M91" i="96"/>
  <c r="N91" i="96" s="1"/>
  <c r="A91" i="96"/>
  <c r="M90" i="96"/>
  <c r="A90" i="96"/>
  <c r="M89" i="96"/>
  <c r="A89" i="96"/>
  <c r="M88" i="96"/>
  <c r="N88" i="96" s="1"/>
  <c r="A88" i="96"/>
  <c r="M87" i="96"/>
  <c r="N87" i="96" s="1"/>
  <c r="A87" i="96"/>
  <c r="M86" i="96"/>
  <c r="A86" i="96"/>
  <c r="M85" i="96"/>
  <c r="A85" i="96"/>
  <c r="M84" i="96"/>
  <c r="N84" i="96" s="1"/>
  <c r="A84" i="96"/>
  <c r="M83" i="96"/>
  <c r="N83" i="96" s="1"/>
  <c r="A83" i="96"/>
  <c r="M82" i="96"/>
  <c r="A82" i="96"/>
  <c r="M81" i="96"/>
  <c r="A81" i="96"/>
  <c r="M80" i="96"/>
  <c r="N80" i="96" s="1"/>
  <c r="A80" i="96"/>
  <c r="M79" i="96"/>
  <c r="N79" i="96" s="1"/>
  <c r="A79" i="96"/>
  <c r="M78" i="96"/>
  <c r="A78" i="96"/>
  <c r="M77" i="96"/>
  <c r="A77" i="96"/>
  <c r="M76" i="96"/>
  <c r="N76" i="96" s="1"/>
  <c r="A76" i="96"/>
  <c r="M75" i="96"/>
  <c r="N75" i="96" s="1"/>
  <c r="A75" i="96"/>
  <c r="M74" i="96"/>
  <c r="A74" i="96"/>
  <c r="M73" i="96"/>
  <c r="A73" i="96"/>
  <c r="M72" i="96"/>
  <c r="N72" i="96" s="1"/>
  <c r="A72" i="96"/>
  <c r="M71" i="96"/>
  <c r="N71" i="96" s="1"/>
  <c r="A71" i="96"/>
  <c r="M70" i="96"/>
  <c r="A70" i="96"/>
  <c r="M69" i="96"/>
  <c r="A69" i="96"/>
  <c r="M68" i="96"/>
  <c r="N68" i="96" s="1"/>
  <c r="A68" i="96"/>
  <c r="M67" i="96"/>
  <c r="N67" i="96" s="1"/>
  <c r="A67" i="96"/>
  <c r="M66" i="96"/>
  <c r="A66" i="96"/>
  <c r="M65" i="96"/>
  <c r="A65" i="96"/>
  <c r="M64" i="96"/>
  <c r="N64" i="96" s="1"/>
  <c r="A64" i="96"/>
  <c r="M63" i="96"/>
  <c r="N63" i="96" s="1"/>
  <c r="A63" i="96"/>
  <c r="M62" i="96"/>
  <c r="A62" i="96"/>
  <c r="M61" i="96"/>
  <c r="A61" i="96"/>
  <c r="M60" i="96"/>
  <c r="N60" i="96" s="1"/>
  <c r="A60" i="96"/>
  <c r="M59" i="96"/>
  <c r="N59" i="96" s="1"/>
  <c r="A59" i="96"/>
  <c r="M58" i="96"/>
  <c r="A58" i="96"/>
  <c r="M57" i="96"/>
  <c r="A57" i="96"/>
  <c r="M56" i="96"/>
  <c r="N56" i="96" s="1"/>
  <c r="A56" i="96"/>
  <c r="M55" i="96"/>
  <c r="N55" i="96" s="1"/>
  <c r="A55" i="96"/>
  <c r="M54" i="96"/>
  <c r="A54" i="96"/>
  <c r="M53" i="96"/>
  <c r="A53" i="96"/>
  <c r="M52" i="96"/>
  <c r="N52" i="96" s="1"/>
  <c r="A52" i="96"/>
  <c r="M51" i="96"/>
  <c r="N51" i="96" s="1"/>
  <c r="A51" i="96"/>
  <c r="M50" i="96"/>
  <c r="N50" i="96" s="1"/>
  <c r="A50" i="96"/>
  <c r="M49" i="96"/>
  <c r="A49" i="96"/>
  <c r="M48" i="96"/>
  <c r="N48" i="96" s="1"/>
  <c r="A48" i="96"/>
  <c r="M47" i="96"/>
  <c r="N47" i="96" s="1"/>
  <c r="A47" i="96"/>
  <c r="M46" i="96"/>
  <c r="N46" i="96" s="1"/>
  <c r="A46" i="96"/>
  <c r="M45" i="96"/>
  <c r="A45" i="96"/>
  <c r="M44" i="96"/>
  <c r="N44" i="96" s="1"/>
  <c r="A44" i="96"/>
  <c r="M43" i="96"/>
  <c r="N43" i="96" s="1"/>
  <c r="A43" i="96"/>
  <c r="M42" i="96"/>
  <c r="N42" i="96" s="1"/>
  <c r="A42" i="96"/>
  <c r="M41" i="96"/>
  <c r="A41" i="96"/>
  <c r="M40" i="96"/>
  <c r="N40" i="96" s="1"/>
  <c r="A40" i="96"/>
  <c r="M39" i="96"/>
  <c r="N39" i="96" s="1"/>
  <c r="A39" i="96"/>
  <c r="M38" i="96"/>
  <c r="N38" i="96" s="1"/>
  <c r="A38" i="96"/>
  <c r="M37" i="96"/>
  <c r="A37" i="96"/>
  <c r="M36" i="96"/>
  <c r="N36" i="96" s="1"/>
  <c r="A36" i="96"/>
  <c r="M35" i="96"/>
  <c r="N35" i="96" s="1"/>
  <c r="A35" i="96"/>
  <c r="M34" i="96"/>
  <c r="N34" i="96" s="1"/>
  <c r="A34" i="96"/>
  <c r="M33" i="96"/>
  <c r="A33" i="96"/>
  <c r="M32" i="96"/>
  <c r="N32" i="96" s="1"/>
  <c r="A32" i="96"/>
  <c r="M31" i="96"/>
  <c r="N31" i="96" s="1"/>
  <c r="A31" i="96"/>
  <c r="M30" i="96"/>
  <c r="N30" i="96" s="1"/>
  <c r="A30" i="96"/>
  <c r="M29" i="96"/>
  <c r="A29" i="96"/>
  <c r="M28" i="96"/>
  <c r="N28" i="96" s="1"/>
  <c r="A28" i="96"/>
  <c r="M27" i="96"/>
  <c r="N27" i="96" s="1"/>
  <c r="A27" i="96"/>
  <c r="M26" i="96"/>
  <c r="N26" i="96" s="1"/>
  <c r="A26" i="96"/>
  <c r="M25" i="96"/>
  <c r="A25" i="96"/>
  <c r="M24" i="96"/>
  <c r="N24" i="96" s="1"/>
  <c r="A24" i="96"/>
  <c r="M23" i="96"/>
  <c r="N23" i="96" s="1"/>
  <c r="A23" i="96"/>
  <c r="M22" i="96"/>
  <c r="N22" i="96" s="1"/>
  <c r="A22" i="96"/>
  <c r="M21" i="96"/>
  <c r="A21" i="96"/>
  <c r="M20" i="96"/>
  <c r="N20" i="96" s="1"/>
  <c r="A20" i="96"/>
  <c r="M19" i="96"/>
  <c r="N19" i="96" s="1"/>
  <c r="A19" i="96"/>
  <c r="M18" i="96"/>
  <c r="N18" i="96" s="1"/>
  <c r="A18" i="96"/>
  <c r="M17" i="96"/>
  <c r="A17" i="96"/>
  <c r="M16" i="96"/>
  <c r="N16" i="96" s="1"/>
  <c r="A16" i="96"/>
  <c r="M15" i="96"/>
  <c r="N15" i="96" s="1"/>
  <c r="A15" i="96"/>
  <c r="M14" i="96"/>
  <c r="A14" i="96"/>
  <c r="M13" i="96"/>
  <c r="A13" i="96"/>
  <c r="M12" i="96"/>
  <c r="N12" i="96" s="1"/>
  <c r="A12" i="96"/>
  <c r="M11" i="96"/>
  <c r="N11" i="96" s="1"/>
  <c r="A11" i="96"/>
  <c r="M10" i="96"/>
  <c r="N10" i="96" s="1"/>
  <c r="A10" i="96"/>
  <c r="M9" i="96"/>
  <c r="A9" i="96"/>
  <c r="M8" i="96"/>
  <c r="N8" i="96" s="1"/>
  <c r="A8" i="96"/>
  <c r="M7" i="96"/>
  <c r="N7" i="96" s="1"/>
  <c r="A7" i="96"/>
  <c r="M6" i="96"/>
  <c r="N6" i="96" s="1"/>
  <c r="A6" i="96"/>
  <c r="N5" i="96"/>
  <c r="N98" i="96" s="1"/>
  <c r="A2" i="96"/>
  <c r="A1" i="96" s="1"/>
  <c r="AA43" i="53" l="1"/>
  <c r="AA39" i="53"/>
  <c r="AA35" i="53"/>
  <c r="AA31" i="53"/>
  <c r="AA27" i="53"/>
  <c r="AA23" i="53"/>
  <c r="AA19" i="53"/>
  <c r="AA16" i="53"/>
  <c r="AA11" i="53"/>
  <c r="AA10" i="53"/>
  <c r="AA6" i="53"/>
  <c r="AA7" i="49"/>
  <c r="AA51" i="49"/>
  <c r="AA23" i="49"/>
  <c r="AA44" i="49"/>
  <c r="AA25" i="49"/>
  <c r="AA38" i="49"/>
  <c r="AA34" i="49"/>
  <c r="AA32" i="49"/>
  <c r="AA28" i="49"/>
  <c r="AA22" i="49"/>
  <c r="AA27" i="49"/>
  <c r="AA18" i="49"/>
  <c r="AA10" i="49"/>
  <c r="AA57" i="50"/>
  <c r="AA55" i="50"/>
  <c r="AA51" i="50"/>
  <c r="AA47" i="50"/>
  <c r="AA43" i="50"/>
  <c r="AA39" i="50"/>
  <c r="AA35" i="50"/>
  <c r="AA11" i="50"/>
  <c r="AA30" i="50"/>
  <c r="AA26" i="50"/>
  <c r="AA23" i="50"/>
  <c r="AA15" i="50"/>
  <c r="AA10" i="50"/>
  <c r="AA49" i="48"/>
  <c r="AA45" i="48"/>
  <c r="AA20" i="48"/>
  <c r="AA38" i="48"/>
  <c r="AA35" i="48"/>
  <c r="AA31" i="48"/>
  <c r="AA27" i="48"/>
  <c r="AA15" i="48"/>
  <c r="AA14" i="48"/>
  <c r="AA53" i="47"/>
  <c r="AA49" i="47"/>
  <c r="AA45" i="47"/>
  <c r="AA42" i="47"/>
  <c r="AA40" i="47"/>
  <c r="AA16" i="47"/>
  <c r="AA35" i="47"/>
  <c r="AA8" i="47"/>
  <c r="AA28" i="47"/>
  <c r="AA15" i="47"/>
  <c r="AA24" i="47"/>
  <c r="AA20" i="47"/>
  <c r="AA60" i="46"/>
  <c r="AA56" i="46"/>
  <c r="AA52" i="46"/>
  <c r="AA28" i="46"/>
  <c r="AA44" i="46"/>
  <c r="AA41" i="46"/>
  <c r="AA38" i="46"/>
  <c r="AA34" i="46"/>
  <c r="AA30" i="46"/>
  <c r="AA16" i="46"/>
  <c r="AA21" i="46"/>
  <c r="AA20" i="46"/>
  <c r="AA22" i="53"/>
  <c r="AA7" i="53"/>
  <c r="AA19" i="49"/>
  <c r="AA47" i="49"/>
  <c r="AA33" i="49"/>
  <c r="AA20" i="49"/>
  <c r="AA46" i="50"/>
  <c r="AA17" i="50"/>
  <c r="AA44" i="53"/>
  <c r="AA40" i="53"/>
  <c r="AA36" i="53"/>
  <c r="AA32" i="53"/>
  <c r="AA28" i="53"/>
  <c r="AA24" i="53"/>
  <c r="AA20" i="53"/>
  <c r="AA17" i="53"/>
  <c r="AA9" i="53"/>
  <c r="AA55" i="49"/>
  <c r="AA54" i="49"/>
  <c r="AA13" i="49"/>
  <c r="AA52" i="49"/>
  <c r="AA48" i="49"/>
  <c r="AA45" i="49"/>
  <c r="AA42" i="49"/>
  <c r="AA39" i="49"/>
  <c r="AA35" i="49"/>
  <c r="AA21" i="49"/>
  <c r="AA29" i="49"/>
  <c r="AA6" i="49"/>
  <c r="AA14" i="49"/>
  <c r="AA56" i="50"/>
  <c r="AA52" i="50"/>
  <c r="AA12" i="50"/>
  <c r="AA48" i="50"/>
  <c r="AA44" i="50"/>
  <c r="AA40" i="50"/>
  <c r="AA36" i="50"/>
  <c r="AA33" i="50"/>
  <c r="AA31" i="50"/>
  <c r="AA27" i="50"/>
  <c r="AA24" i="50"/>
  <c r="AA18" i="50"/>
  <c r="AA16" i="50"/>
  <c r="AA6" i="50"/>
  <c r="AA46" i="48"/>
  <c r="AA42" i="48"/>
  <c r="AA39" i="48"/>
  <c r="AA36" i="48"/>
  <c r="AA32" i="48"/>
  <c r="AA28" i="48"/>
  <c r="AA24" i="48"/>
  <c r="AA17" i="48"/>
  <c r="AA21" i="48"/>
  <c r="AA18" i="48"/>
  <c r="AA7" i="48"/>
  <c r="AA6" i="48"/>
  <c r="AA50" i="47"/>
  <c r="AA46" i="47"/>
  <c r="AA43" i="47"/>
  <c r="AA19" i="47"/>
  <c r="AA38" i="47"/>
  <c r="AA36" i="47"/>
  <c r="AA32" i="47"/>
  <c r="AA29" i="47"/>
  <c r="AA25" i="47"/>
  <c r="AA21" i="47"/>
  <c r="AA61" i="46"/>
  <c r="AA57" i="46"/>
  <c r="AA53" i="46"/>
  <c r="AA23" i="46"/>
  <c r="AA48" i="46"/>
  <c r="AA45" i="46"/>
  <c r="AA42" i="46"/>
  <c r="AA24" i="46"/>
  <c r="AA35" i="46"/>
  <c r="AA31" i="46"/>
  <c r="AA13" i="46"/>
  <c r="AA22" i="46"/>
  <c r="AA15" i="46"/>
  <c r="AA11" i="46"/>
  <c r="AA38" i="53"/>
  <c r="AA30" i="53"/>
  <c r="AA12" i="53"/>
  <c r="AA15" i="53"/>
  <c r="AA24" i="49"/>
  <c r="AA43" i="49"/>
  <c r="AA37" i="49"/>
  <c r="AA54" i="50"/>
  <c r="AA42" i="50"/>
  <c r="AA29" i="50"/>
  <c r="AA45" i="53"/>
  <c r="AA41" i="53"/>
  <c r="AA37" i="53"/>
  <c r="AA33" i="53"/>
  <c r="AA29" i="53"/>
  <c r="AA25" i="53"/>
  <c r="AA21" i="53"/>
  <c r="AA18" i="53"/>
  <c r="AA14" i="53"/>
  <c r="AA57" i="49"/>
  <c r="AA56" i="49"/>
  <c r="AA53" i="49"/>
  <c r="AA49" i="49"/>
  <c r="AA46" i="49"/>
  <c r="AA26" i="49"/>
  <c r="AA40" i="49"/>
  <c r="AA36" i="49"/>
  <c r="AA15" i="49"/>
  <c r="AA30" i="49"/>
  <c r="AA9" i="49"/>
  <c r="AA17" i="49"/>
  <c r="AA16" i="49"/>
  <c r="AA11" i="49"/>
  <c r="AA8" i="49"/>
  <c r="AA53" i="50"/>
  <c r="AA49" i="50"/>
  <c r="AA45" i="50"/>
  <c r="AA41" i="50"/>
  <c r="AA37" i="50"/>
  <c r="AA34" i="50"/>
  <c r="AA32" i="50"/>
  <c r="AA28" i="50"/>
  <c r="AA25" i="50"/>
  <c r="AA21" i="50"/>
  <c r="AA19" i="50"/>
  <c r="AA7" i="50"/>
  <c r="AA47" i="48"/>
  <c r="AA43" i="48"/>
  <c r="AA40" i="48"/>
  <c r="AA19" i="48"/>
  <c r="AA33" i="48"/>
  <c r="AA29" i="48"/>
  <c r="AA25" i="48"/>
  <c r="AA22" i="48"/>
  <c r="AA8" i="48"/>
  <c r="AA9" i="48"/>
  <c r="AA11" i="48"/>
  <c r="AA51" i="47"/>
  <c r="AA47" i="47"/>
  <c r="AA44" i="47"/>
  <c r="AA41" i="47"/>
  <c r="AA39" i="47"/>
  <c r="AA37" i="47"/>
  <c r="AA33" i="47"/>
  <c r="AA22" i="47"/>
  <c r="AA30" i="47"/>
  <c r="AA26" i="47"/>
  <c r="AA23" i="47"/>
  <c r="AA13" i="47"/>
  <c r="AA7" i="47"/>
  <c r="AA9" i="47"/>
  <c r="AA58" i="46"/>
  <c r="AA54" i="46"/>
  <c r="AA51" i="46"/>
  <c r="AA49" i="46"/>
  <c r="AA46" i="46"/>
  <c r="AA43" i="46"/>
  <c r="AA39" i="46"/>
  <c r="AA36" i="46"/>
  <c r="AA32" i="46"/>
  <c r="AA26" i="46"/>
  <c r="AA25" i="46"/>
  <c r="AA14" i="46"/>
  <c r="AA9" i="46"/>
  <c r="AA42" i="53"/>
  <c r="AA34" i="53"/>
  <c r="AA26" i="53"/>
  <c r="AA8" i="53"/>
  <c r="AA58" i="49"/>
  <c r="AA50" i="49"/>
  <c r="AA41" i="49"/>
  <c r="AA31" i="49"/>
  <c r="AA50" i="50"/>
  <c r="AA38" i="50"/>
  <c r="AA20" i="50"/>
  <c r="AA14" i="50"/>
  <c r="AA48" i="48"/>
  <c r="AA34" i="48"/>
  <c r="AA52" i="47"/>
  <c r="AA18" i="47"/>
  <c r="AA6" i="47"/>
  <c r="AA55" i="46"/>
  <c r="AA27" i="46"/>
  <c r="AA29" i="46"/>
  <c r="AA47" i="46"/>
  <c r="AA22" i="50"/>
  <c r="AA44" i="48"/>
  <c r="AA30" i="48"/>
  <c r="AA16" i="48"/>
  <c r="AA13" i="48"/>
  <c r="AA10" i="48"/>
  <c r="AA48" i="47"/>
  <c r="AA11" i="47"/>
  <c r="AA19" i="46"/>
  <c r="AA40" i="46"/>
  <c r="AA8" i="46"/>
  <c r="AA7" i="46"/>
  <c r="AA6" i="46"/>
  <c r="AA31" i="47"/>
  <c r="AA59" i="46"/>
  <c r="AA41" i="48"/>
  <c r="AA26" i="48"/>
  <c r="AA17" i="47"/>
  <c r="AA34" i="47"/>
  <c r="AA50" i="46"/>
  <c r="AA37" i="46"/>
  <c r="AA9" i="50"/>
  <c r="AA8" i="50"/>
  <c r="AA37" i="48"/>
  <c r="AA23" i="48"/>
  <c r="AA10" i="47"/>
  <c r="AA27" i="47"/>
  <c r="AA14" i="47"/>
  <c r="AA33" i="46"/>
  <c r="AA17" i="46"/>
  <c r="AA23" i="37"/>
  <c r="AA11" i="37"/>
  <c r="AA28" i="37"/>
  <c r="AA21" i="37"/>
  <c r="AA62" i="51"/>
  <c r="AA64" i="51"/>
  <c r="AA8" i="37"/>
  <c r="AA10" i="37"/>
  <c r="AA19" i="37"/>
  <c r="AA13" i="37"/>
  <c r="AA16" i="37"/>
  <c r="AA17" i="37"/>
  <c r="AA31" i="37"/>
  <c r="AA24" i="51"/>
  <c r="AA63" i="51"/>
  <c r="AA24" i="37"/>
  <c r="AA15" i="37"/>
  <c r="AA29" i="37"/>
  <c r="AA22" i="37"/>
  <c r="AA7" i="37"/>
  <c r="AA27" i="37"/>
  <c r="AA60" i="51"/>
  <c r="AA20" i="37"/>
  <c r="AA14" i="37"/>
  <c r="AA26" i="37"/>
  <c r="AA18" i="37"/>
  <c r="AA32" i="37"/>
  <c r="AA25" i="37"/>
  <c r="AA59" i="51"/>
  <c r="AA30" i="37"/>
  <c r="N13" i="96"/>
  <c r="N25" i="96"/>
  <c r="N29" i="96"/>
  <c r="N33" i="96"/>
  <c r="N37" i="96"/>
  <c r="N41" i="96"/>
  <c r="N45" i="96"/>
  <c r="N49" i="96"/>
  <c r="N57" i="96"/>
  <c r="N69" i="96"/>
  <c r="N73" i="96"/>
  <c r="N77" i="96"/>
  <c r="N89" i="96"/>
  <c r="N93" i="96"/>
  <c r="N9" i="96"/>
  <c r="N17" i="96"/>
  <c r="N21" i="96"/>
  <c r="N53" i="96"/>
  <c r="N61" i="96"/>
  <c r="N65" i="96"/>
  <c r="N81" i="96"/>
  <c r="N85" i="96"/>
  <c r="N97" i="96"/>
  <c r="N14" i="96"/>
  <c r="N54" i="96"/>
  <c r="N58" i="96"/>
  <c r="N62" i="96"/>
  <c r="N66" i="96"/>
  <c r="N70" i="96"/>
  <c r="N74" i="96"/>
  <c r="N78" i="96"/>
  <c r="N82" i="96"/>
  <c r="N86" i="96"/>
  <c r="N90" i="96"/>
  <c r="N94" i="96"/>
  <c r="M99" i="97" l="1"/>
  <c r="A99" i="97"/>
  <c r="M98" i="97"/>
  <c r="N98" i="97" s="1"/>
  <c r="A98" i="97"/>
  <c r="M97" i="97"/>
  <c r="A97" i="97"/>
  <c r="M96" i="97"/>
  <c r="A96" i="97"/>
  <c r="M95" i="97"/>
  <c r="A95" i="97"/>
  <c r="M94" i="97"/>
  <c r="N94" i="97" s="1"/>
  <c r="A94" i="97"/>
  <c r="M93" i="97"/>
  <c r="N93" i="97" s="1"/>
  <c r="A93" i="97"/>
  <c r="M92" i="97"/>
  <c r="A92" i="97"/>
  <c r="M91" i="97"/>
  <c r="A91" i="97"/>
  <c r="M90" i="97"/>
  <c r="A90" i="97"/>
  <c r="M89" i="97"/>
  <c r="A89" i="97"/>
  <c r="M88" i="97"/>
  <c r="A88" i="97"/>
  <c r="M87" i="97"/>
  <c r="A87" i="97"/>
  <c r="M86" i="97"/>
  <c r="N86" i="97" s="1"/>
  <c r="A86" i="97"/>
  <c r="M85" i="97"/>
  <c r="A85" i="97"/>
  <c r="M84" i="97"/>
  <c r="N84" i="97" s="1"/>
  <c r="A84" i="97"/>
  <c r="M83" i="97"/>
  <c r="A83" i="97"/>
  <c r="N82" i="97"/>
  <c r="M82" i="97"/>
  <c r="A82" i="97"/>
  <c r="M81" i="97"/>
  <c r="A81" i="97"/>
  <c r="M80" i="97"/>
  <c r="A80" i="97"/>
  <c r="M79" i="97"/>
  <c r="A79" i="97"/>
  <c r="M78" i="97"/>
  <c r="N78" i="97" s="1"/>
  <c r="A78" i="97"/>
  <c r="M77" i="97"/>
  <c r="N77" i="97" s="1"/>
  <c r="A77" i="97"/>
  <c r="M76" i="97"/>
  <c r="A76" i="97"/>
  <c r="M75" i="97"/>
  <c r="A75" i="97"/>
  <c r="M74" i="97"/>
  <c r="A74" i="97"/>
  <c r="M73" i="97"/>
  <c r="A73" i="97"/>
  <c r="M72" i="97"/>
  <c r="A72" i="97"/>
  <c r="M71" i="97"/>
  <c r="A71" i="97"/>
  <c r="M70" i="97"/>
  <c r="N70" i="97" s="1"/>
  <c r="A70" i="97"/>
  <c r="M69" i="97"/>
  <c r="A69" i="97"/>
  <c r="M68" i="97"/>
  <c r="N68" i="97" s="1"/>
  <c r="A68" i="97"/>
  <c r="M67" i="97"/>
  <c r="A67" i="97"/>
  <c r="N66" i="97"/>
  <c r="M66" i="97"/>
  <c r="A66" i="97"/>
  <c r="M65" i="97"/>
  <c r="A65" i="97"/>
  <c r="M64" i="97"/>
  <c r="A64" i="97"/>
  <c r="M63" i="97"/>
  <c r="A63" i="97"/>
  <c r="M62" i="97"/>
  <c r="N62" i="97" s="1"/>
  <c r="A62" i="97"/>
  <c r="M61" i="97"/>
  <c r="N61" i="97" s="1"/>
  <c r="A61" i="97"/>
  <c r="M60" i="97"/>
  <c r="A60" i="97"/>
  <c r="M59" i="97"/>
  <c r="A59" i="97"/>
  <c r="M58" i="97"/>
  <c r="N58" i="97" s="1"/>
  <c r="A58" i="97"/>
  <c r="M57" i="97"/>
  <c r="A57" i="97"/>
  <c r="M56" i="97"/>
  <c r="A56" i="97"/>
  <c r="M55" i="97"/>
  <c r="A55" i="97"/>
  <c r="M54" i="97"/>
  <c r="N54" i="97" s="1"/>
  <c r="A54" i="97"/>
  <c r="M53" i="97"/>
  <c r="A53" i="97"/>
  <c r="M52" i="97"/>
  <c r="N52" i="97" s="1"/>
  <c r="A52" i="97"/>
  <c r="M51" i="97"/>
  <c r="A51" i="97"/>
  <c r="N50" i="97"/>
  <c r="M50" i="97"/>
  <c r="A50" i="97"/>
  <c r="M49" i="97"/>
  <c r="A49" i="97"/>
  <c r="M48" i="97"/>
  <c r="A48" i="97"/>
  <c r="M47" i="97"/>
  <c r="A47" i="97"/>
  <c r="M46" i="97"/>
  <c r="N46" i="97" s="1"/>
  <c r="A46" i="97"/>
  <c r="M45" i="97"/>
  <c r="N45" i="97" s="1"/>
  <c r="A45" i="97"/>
  <c r="M44" i="97"/>
  <c r="A44" i="97"/>
  <c r="M43" i="97"/>
  <c r="A43" i="97"/>
  <c r="M42" i="97"/>
  <c r="N42" i="97" s="1"/>
  <c r="A42" i="97"/>
  <c r="M41" i="97"/>
  <c r="A41" i="97"/>
  <c r="M40" i="97"/>
  <c r="A40" i="97"/>
  <c r="M39" i="97"/>
  <c r="A39" i="97"/>
  <c r="M38" i="97"/>
  <c r="N38" i="97" s="1"/>
  <c r="A38" i="97"/>
  <c r="M37" i="97"/>
  <c r="A37" i="97"/>
  <c r="M36" i="97"/>
  <c r="N36" i="97" s="1"/>
  <c r="A36" i="97"/>
  <c r="M35" i="97"/>
  <c r="A35" i="97"/>
  <c r="N34" i="97"/>
  <c r="M34" i="97"/>
  <c r="A34" i="97"/>
  <c r="M33" i="97"/>
  <c r="A33" i="97"/>
  <c r="M32" i="97"/>
  <c r="A32" i="97"/>
  <c r="M31" i="97"/>
  <c r="A31" i="97"/>
  <c r="M30" i="97"/>
  <c r="N30" i="97" s="1"/>
  <c r="A30" i="97"/>
  <c r="M29" i="97"/>
  <c r="N29" i="97" s="1"/>
  <c r="A29" i="97"/>
  <c r="M28" i="97"/>
  <c r="A28" i="97"/>
  <c r="M27" i="97"/>
  <c r="N27" i="97" s="1"/>
  <c r="A27" i="97"/>
  <c r="M26" i="97"/>
  <c r="N26" i="97" s="1"/>
  <c r="A26" i="97"/>
  <c r="M25" i="97"/>
  <c r="A25" i="97"/>
  <c r="M24" i="97"/>
  <c r="A24" i="97"/>
  <c r="M23" i="97"/>
  <c r="A23" i="97"/>
  <c r="M22" i="97"/>
  <c r="N22" i="97" s="1"/>
  <c r="A22" i="97"/>
  <c r="M21" i="97"/>
  <c r="A21" i="97"/>
  <c r="M20" i="97"/>
  <c r="N20" i="97" s="1"/>
  <c r="A20" i="97"/>
  <c r="M19" i="97"/>
  <c r="A19" i="97"/>
  <c r="N18" i="97"/>
  <c r="M18" i="97"/>
  <c r="A18" i="97"/>
  <c r="M17" i="97"/>
  <c r="A17" i="97"/>
  <c r="M16" i="97"/>
  <c r="A16" i="97"/>
  <c r="M15" i="97"/>
  <c r="A15" i="97"/>
  <c r="M14" i="97"/>
  <c r="N14" i="97" s="1"/>
  <c r="A14" i="97"/>
  <c r="M13" i="97"/>
  <c r="N13" i="97" s="1"/>
  <c r="A13" i="97"/>
  <c r="M12" i="97"/>
  <c r="A12" i="97"/>
  <c r="N11" i="97"/>
  <c r="M11" i="97"/>
  <c r="A11" i="97"/>
  <c r="M10" i="97"/>
  <c r="A10" i="97"/>
  <c r="M9" i="97"/>
  <c r="A9" i="97"/>
  <c r="M8" i="97"/>
  <c r="A8" i="97"/>
  <c r="M7" i="97"/>
  <c r="N7" i="97" s="1"/>
  <c r="A7" i="97"/>
  <c r="M6" i="97"/>
  <c r="N6" i="97" s="1"/>
  <c r="A6" i="97"/>
  <c r="N5" i="97"/>
  <c r="N99" i="97" s="1"/>
  <c r="A2" i="97"/>
  <c r="A1" i="97" s="1"/>
  <c r="AB6" i="47" l="1"/>
  <c r="AB6" i="46"/>
  <c r="N9" i="97"/>
  <c r="N16" i="97"/>
  <c r="N23" i="97"/>
  <c r="N25" i="97"/>
  <c r="N41" i="97"/>
  <c r="N48" i="97"/>
  <c r="N57" i="97"/>
  <c r="N64" i="97"/>
  <c r="N73" i="97"/>
  <c r="N80" i="97"/>
  <c r="N89" i="97"/>
  <c r="N96" i="97"/>
  <c r="N8" i="97"/>
  <c r="N10" i="97"/>
  <c r="N17" i="97"/>
  <c r="N31" i="97"/>
  <c r="N33" i="97"/>
  <c r="N40" i="97"/>
  <c r="N49" i="97"/>
  <c r="N56" i="97"/>
  <c r="N65" i="97"/>
  <c r="N72" i="97"/>
  <c r="N81" i="97"/>
  <c r="N88" i="97"/>
  <c r="N97" i="97"/>
  <c r="N12" i="97"/>
  <c r="AB8" i="46" s="1"/>
  <c r="N19" i="97"/>
  <c r="N21" i="97"/>
  <c r="N37" i="97"/>
  <c r="N44" i="97"/>
  <c r="N53" i="97"/>
  <c r="N60" i="97"/>
  <c r="N69" i="97"/>
  <c r="N74" i="97"/>
  <c r="N76" i="97"/>
  <c r="N85" i="97"/>
  <c r="N90" i="97"/>
  <c r="N92" i="97"/>
  <c r="AB7" i="47"/>
  <c r="AB19" i="47"/>
  <c r="AB30" i="47"/>
  <c r="AB44" i="47"/>
  <c r="AB38" i="47"/>
  <c r="AB33" i="47"/>
  <c r="AB42" i="47"/>
  <c r="AB8" i="47"/>
  <c r="AB13" i="47"/>
  <c r="AB18" i="47"/>
  <c r="AB28" i="47"/>
  <c r="AB50" i="47"/>
  <c r="AB24" i="47"/>
  <c r="AB20" i="47"/>
  <c r="AB25" i="47"/>
  <c r="AB34" i="47"/>
  <c r="AB47" i="47"/>
  <c r="AB39" i="47"/>
  <c r="AB36" i="47"/>
  <c r="AB22" i="47"/>
  <c r="AB49" i="47"/>
  <c r="AB37" i="47"/>
  <c r="AB32" i="47"/>
  <c r="AB27" i="47"/>
  <c r="AB40" i="47"/>
  <c r="AB29" i="47"/>
  <c r="AB48" i="47"/>
  <c r="AB11" i="47"/>
  <c r="AB15" i="47"/>
  <c r="AB14" i="47"/>
  <c r="AB41" i="47"/>
  <c r="AB26" i="47"/>
  <c r="AB16" i="47"/>
  <c r="AB17" i="47"/>
  <c r="AB21" i="47"/>
  <c r="AB46" i="47"/>
  <c r="AB43" i="47"/>
  <c r="AB45" i="47"/>
  <c r="AB35" i="47"/>
  <c r="AB23" i="47"/>
  <c r="AB10" i="47"/>
  <c r="AB31" i="47"/>
  <c r="AB18" i="53"/>
  <c r="AB14" i="53"/>
  <c r="AB58" i="49"/>
  <c r="AB55" i="49"/>
  <c r="AB52" i="49"/>
  <c r="AB50" i="49"/>
  <c r="AB48" i="49"/>
  <c r="AB47" i="49"/>
  <c r="AB45" i="49"/>
  <c r="AB43" i="49"/>
  <c r="AB42" i="49"/>
  <c r="AB41" i="49"/>
  <c r="AB39" i="49"/>
  <c r="AB37" i="49"/>
  <c r="AB35" i="49"/>
  <c r="AB33" i="49"/>
  <c r="AB21" i="49"/>
  <c r="AB31" i="49"/>
  <c r="AB29" i="49"/>
  <c r="AB27" i="49"/>
  <c r="AB10" i="49"/>
  <c r="AB55" i="50"/>
  <c r="AB53" i="50"/>
  <c r="AB51" i="50"/>
  <c r="AB49" i="50"/>
  <c r="AB18" i="50"/>
  <c r="AB10" i="50"/>
  <c r="AB8" i="50"/>
  <c r="AB6" i="50"/>
  <c r="AB48" i="48"/>
  <c r="AB46" i="48"/>
  <c r="AB44" i="48"/>
  <c r="AB42" i="48"/>
  <c r="AB41" i="48"/>
  <c r="AB39" i="48"/>
  <c r="AB37" i="48"/>
  <c r="AB36" i="48"/>
  <c r="AB34" i="48"/>
  <c r="AB32" i="48"/>
  <c r="AB30" i="48"/>
  <c r="AB28" i="48"/>
  <c r="AB26" i="48"/>
  <c r="AB24" i="48"/>
  <c r="AB23" i="48"/>
  <c r="AB8" i="48"/>
  <c r="AB18" i="48"/>
  <c r="AB16" i="48"/>
  <c r="AB10" i="48"/>
  <c r="AB53" i="47"/>
  <c r="AB51" i="47"/>
  <c r="AB61" i="46"/>
  <c r="AB59" i="46"/>
  <c r="AB57" i="46"/>
  <c r="AB55" i="46"/>
  <c r="AB53" i="46"/>
  <c r="AB19" i="46"/>
  <c r="AB23" i="46"/>
  <c r="AB50" i="46"/>
  <c r="AB48" i="46"/>
  <c r="AB47" i="46"/>
  <c r="AB45" i="46"/>
  <c r="AB27" i="46"/>
  <c r="AB42" i="46"/>
  <c r="AB40" i="46"/>
  <c r="AB24" i="46"/>
  <c r="AB37" i="46"/>
  <c r="AB44" i="53"/>
  <c r="AB42" i="53"/>
  <c r="AB40" i="53"/>
  <c r="AB38" i="53"/>
  <c r="AB36" i="53"/>
  <c r="AB34" i="53"/>
  <c r="AB32" i="53"/>
  <c r="AB30" i="53"/>
  <c r="AB28" i="53"/>
  <c r="AB26" i="53"/>
  <c r="AB24" i="53"/>
  <c r="AB22" i="53"/>
  <c r="AB20" i="53"/>
  <c r="AB12" i="53"/>
  <c r="AB17" i="53"/>
  <c r="AB9" i="53"/>
  <c r="AB7" i="53"/>
  <c r="AB57" i="49"/>
  <c r="AB24" i="49"/>
  <c r="AB19" i="49"/>
  <c r="AB13" i="49"/>
  <c r="AB22" i="49"/>
  <c r="AB20" i="49"/>
  <c r="AB17" i="49"/>
  <c r="AB11" i="49"/>
  <c r="AB8" i="49"/>
  <c r="AB48" i="50"/>
  <c r="AB46" i="50"/>
  <c r="AB44" i="50"/>
  <c r="AB42" i="50"/>
  <c r="AB40" i="50"/>
  <c r="AB38" i="50"/>
  <c r="AB36" i="50"/>
  <c r="AB17" i="50"/>
  <c r="AB33" i="50"/>
  <c r="AB20" i="50"/>
  <c r="AB31" i="50"/>
  <c r="AB29" i="50"/>
  <c r="AB27" i="50"/>
  <c r="AB14" i="50"/>
  <c r="AB24" i="50"/>
  <c r="AB22" i="50"/>
  <c r="AB15" i="50"/>
  <c r="AB21" i="48"/>
  <c r="AB11" i="48"/>
  <c r="AB25" i="46"/>
  <c r="AB10" i="46"/>
  <c r="AB56" i="46"/>
  <c r="AB52" i="46"/>
  <c r="AB28" i="46"/>
  <c r="AB44" i="46"/>
  <c r="AB41" i="46"/>
  <c r="AB39" i="46"/>
  <c r="AB36" i="46"/>
  <c r="AB32" i="46"/>
  <c r="AB26" i="46"/>
  <c r="AB17" i="46"/>
  <c r="AB20" i="46"/>
  <c r="AB7" i="46"/>
  <c r="AB16" i="53"/>
  <c r="AB11" i="53"/>
  <c r="AB56" i="49"/>
  <c r="AB54" i="49"/>
  <c r="AB51" i="49"/>
  <c r="AB49" i="49"/>
  <c r="AB23" i="49"/>
  <c r="AB46" i="49"/>
  <c r="AB44" i="49"/>
  <c r="AB26" i="49"/>
  <c r="AB25" i="49"/>
  <c r="AB40" i="49"/>
  <c r="AB38" i="49"/>
  <c r="AB36" i="49"/>
  <c r="AB34" i="49"/>
  <c r="AB15" i="49"/>
  <c r="AB32" i="49"/>
  <c r="AB30" i="49"/>
  <c r="AB28" i="49"/>
  <c r="AB56" i="50"/>
  <c r="AB54" i="50"/>
  <c r="AB52" i="50"/>
  <c r="AB50" i="50"/>
  <c r="AB12" i="50"/>
  <c r="AB19" i="50"/>
  <c r="AB9" i="50"/>
  <c r="AB49" i="48"/>
  <c r="AB47" i="48"/>
  <c r="AB45" i="48"/>
  <c r="AB43" i="48"/>
  <c r="AB20" i="48"/>
  <c r="AB40" i="48"/>
  <c r="AB38" i="48"/>
  <c r="AB19" i="48"/>
  <c r="AB35" i="48"/>
  <c r="AB33" i="48"/>
  <c r="AB31" i="48"/>
  <c r="AB29" i="48"/>
  <c r="AB27" i="48"/>
  <c r="AB25" i="48"/>
  <c r="AB15" i="48"/>
  <c r="AB22" i="48"/>
  <c r="AB17" i="48"/>
  <c r="AB14" i="48"/>
  <c r="AB13" i="48"/>
  <c r="AB9" i="48"/>
  <c r="AB6" i="48"/>
  <c r="AB52" i="47"/>
  <c r="AB9" i="47"/>
  <c r="AB60" i="46"/>
  <c r="AB58" i="46"/>
  <c r="AB54" i="46"/>
  <c r="AB51" i="46"/>
  <c r="AB49" i="46"/>
  <c r="AB46" i="46"/>
  <c r="AB43" i="46"/>
  <c r="AB38" i="46"/>
  <c r="AB34" i="46"/>
  <c r="AB30" i="46"/>
  <c r="AB22" i="46"/>
  <c r="AB15" i="46"/>
  <c r="AB9" i="46"/>
  <c r="AB39" i="53"/>
  <c r="AB31" i="53"/>
  <c r="AB23" i="53"/>
  <c r="AB9" i="49"/>
  <c r="AB45" i="50"/>
  <c r="AB37" i="50"/>
  <c r="AB32" i="50"/>
  <c r="AB25" i="50"/>
  <c r="AB16" i="50"/>
  <c r="AB31" i="46"/>
  <c r="AB13" i="46"/>
  <c r="AB16" i="46"/>
  <c r="AB11" i="46"/>
  <c r="AB47" i="50"/>
  <c r="AB39" i="50"/>
  <c r="AB11" i="50"/>
  <c r="AB26" i="50"/>
  <c r="AB33" i="46"/>
  <c r="AB18" i="46"/>
  <c r="AB41" i="53"/>
  <c r="AB33" i="53"/>
  <c r="AB25" i="53"/>
  <c r="AB8" i="53"/>
  <c r="AB6" i="53"/>
  <c r="AB18" i="49"/>
  <c r="AB43" i="53"/>
  <c r="AB35" i="53"/>
  <c r="AB27" i="53"/>
  <c r="AB19" i="53"/>
  <c r="AB15" i="53"/>
  <c r="AB53" i="49"/>
  <c r="AB6" i="49"/>
  <c r="AB41" i="50"/>
  <c r="AB34" i="50"/>
  <c r="AB28" i="50"/>
  <c r="AB21" i="50"/>
  <c r="AB35" i="46"/>
  <c r="AB21" i="46"/>
  <c r="AB45" i="53"/>
  <c r="AB37" i="53"/>
  <c r="AB29" i="53"/>
  <c r="AB21" i="53"/>
  <c r="AB7" i="49"/>
  <c r="AB16" i="49"/>
  <c r="AB57" i="50"/>
  <c r="AB43" i="50"/>
  <c r="AB35" i="50"/>
  <c r="AB30" i="50"/>
  <c r="AB23" i="50"/>
  <c r="AB29" i="46"/>
  <c r="AB14" i="46"/>
  <c r="AB11" i="37"/>
  <c r="AB18" i="37"/>
  <c r="AB22" i="37"/>
  <c r="AB13" i="37"/>
  <c r="AB28" i="37"/>
  <c r="AB32" i="37"/>
  <c r="AB7" i="37"/>
  <c r="AB17" i="37"/>
  <c r="AB21" i="37"/>
  <c r="AB25" i="37"/>
  <c r="AB27" i="37"/>
  <c r="AB31" i="37"/>
  <c r="AB62" i="51"/>
  <c r="AB24" i="51"/>
  <c r="AB60" i="51"/>
  <c r="AB59" i="51"/>
  <c r="AB64" i="51"/>
  <c r="AB63" i="51"/>
  <c r="AB8" i="37"/>
  <c r="AB16" i="37"/>
  <c r="AB20" i="37"/>
  <c r="AB24" i="37"/>
  <c r="AB10" i="37"/>
  <c r="AB30" i="37"/>
  <c r="AB14" i="37"/>
  <c r="AB15" i="37"/>
  <c r="AB19" i="37"/>
  <c r="AB23" i="37"/>
  <c r="AB26" i="37"/>
  <c r="AB29" i="37"/>
  <c r="N24" i="97"/>
  <c r="AB7" i="50" s="1"/>
  <c r="N28" i="97"/>
  <c r="AB14" i="49" s="1"/>
  <c r="N32" i="97"/>
  <c r="AB10" i="53" s="1"/>
  <c r="N15" i="97"/>
  <c r="AB7" i="48" s="1"/>
  <c r="N35" i="97"/>
  <c r="N39" i="97"/>
  <c r="N43" i="97"/>
  <c r="N47" i="97"/>
  <c r="N51" i="97"/>
  <c r="N55" i="97"/>
  <c r="N59" i="97"/>
  <c r="N63" i="97"/>
  <c r="N67" i="97"/>
  <c r="N71" i="97"/>
  <c r="N75" i="97"/>
  <c r="N79" i="97"/>
  <c r="N83" i="97"/>
  <c r="N87" i="97"/>
  <c r="N91" i="97"/>
  <c r="N95" i="97"/>
  <c r="N39" i="81" l="1"/>
  <c r="N7" i="111"/>
  <c r="N8" i="111"/>
  <c r="N9" i="111"/>
  <c r="N10" i="111"/>
  <c r="N11" i="111"/>
  <c r="N12" i="111"/>
  <c r="N13" i="111"/>
  <c r="N14" i="111"/>
  <c r="N15" i="111"/>
  <c r="N16" i="111"/>
  <c r="N17" i="111"/>
  <c r="N18" i="111"/>
  <c r="N19" i="111"/>
  <c r="N20" i="111"/>
  <c r="N21" i="111"/>
  <c r="N22" i="111"/>
  <c r="N23" i="111"/>
  <c r="N6" i="111"/>
  <c r="N7" i="95"/>
  <c r="N8" i="95"/>
  <c r="N9" i="95"/>
  <c r="N10" i="95"/>
  <c r="N11" i="95"/>
  <c r="N12" i="95"/>
  <c r="N13" i="95"/>
  <c r="N14" i="95"/>
  <c r="N15" i="95"/>
  <c r="N16" i="95"/>
  <c r="N17" i="95"/>
  <c r="N18" i="95"/>
  <c r="N19" i="95"/>
  <c r="N20" i="95"/>
  <c r="N21" i="95"/>
  <c r="N22" i="95"/>
  <c r="N23" i="95"/>
  <c r="N24" i="95"/>
  <c r="N25" i="95"/>
  <c r="N26" i="95"/>
  <c r="N27" i="95"/>
  <c r="N28" i="95"/>
  <c r="N29" i="95"/>
  <c r="N30" i="95"/>
  <c r="N31" i="95"/>
  <c r="N32" i="95"/>
  <c r="N33" i="95"/>
  <c r="N34" i="95"/>
  <c r="N35" i="95"/>
  <c r="N36" i="95"/>
  <c r="N37" i="95"/>
  <c r="N38" i="95"/>
  <c r="N39" i="95"/>
  <c r="N40" i="95"/>
  <c r="N41" i="95"/>
  <c r="N42" i="95"/>
  <c r="N43" i="95"/>
  <c r="N44" i="95"/>
  <c r="N45" i="95"/>
  <c r="N46" i="95"/>
  <c r="N47" i="95"/>
  <c r="N48" i="95"/>
  <c r="N49" i="95"/>
  <c r="N50" i="95"/>
  <c r="N51" i="95"/>
  <c r="N52" i="95"/>
  <c r="N53" i="95"/>
  <c r="N54" i="95"/>
  <c r="N55" i="95"/>
  <c r="N56" i="95"/>
  <c r="N57" i="95"/>
  <c r="N58" i="95"/>
  <c r="N59" i="95"/>
  <c r="N60" i="95"/>
  <c r="N61" i="95"/>
  <c r="N62" i="95"/>
  <c r="N63" i="95"/>
  <c r="N64" i="95"/>
  <c r="N65" i="95"/>
  <c r="N66" i="95"/>
  <c r="N67" i="95"/>
  <c r="N68" i="95"/>
  <c r="N69" i="95"/>
  <c r="N70" i="95"/>
  <c r="N71" i="95"/>
  <c r="N72" i="95"/>
  <c r="N73" i="95"/>
  <c r="N74" i="95"/>
  <c r="N75" i="95"/>
  <c r="N76" i="95"/>
  <c r="N77" i="95"/>
  <c r="N78" i="95"/>
  <c r="N79" i="95"/>
  <c r="N80" i="95"/>
  <c r="N81" i="95"/>
  <c r="N82" i="95"/>
  <c r="N83" i="95"/>
  <c r="N84" i="95"/>
  <c r="N85" i="95"/>
  <c r="N86" i="95"/>
  <c r="N87" i="95"/>
  <c r="N88" i="95"/>
  <c r="N89" i="95"/>
  <c r="N90" i="95"/>
  <c r="N91" i="95"/>
  <c r="N92" i="95"/>
  <c r="N93" i="95"/>
  <c r="N94" i="95"/>
  <c r="N95" i="95"/>
  <c r="N96" i="95"/>
  <c r="N97" i="95"/>
  <c r="N98" i="95"/>
  <c r="N6" i="95"/>
  <c r="M37" i="95" l="1"/>
  <c r="A37" i="95"/>
  <c r="M36" i="95"/>
  <c r="A36" i="95"/>
  <c r="M35" i="95"/>
  <c r="A35" i="95"/>
  <c r="M98" i="95"/>
  <c r="A98" i="95"/>
  <c r="M97" i="95"/>
  <c r="A97" i="95"/>
  <c r="M96" i="95"/>
  <c r="A96" i="95"/>
  <c r="M95" i="95"/>
  <c r="A95" i="95"/>
  <c r="M94" i="95"/>
  <c r="A94" i="95"/>
  <c r="M93" i="95"/>
  <c r="A93" i="95"/>
  <c r="M92" i="95"/>
  <c r="A92" i="95"/>
  <c r="M91" i="95"/>
  <c r="A91" i="95"/>
  <c r="M90" i="95"/>
  <c r="A90" i="95"/>
  <c r="M89" i="95"/>
  <c r="A89" i="95"/>
  <c r="M88" i="95"/>
  <c r="A88" i="95"/>
  <c r="M87" i="95"/>
  <c r="A87" i="95"/>
  <c r="M86" i="95"/>
  <c r="A86" i="95"/>
  <c r="M85" i="95"/>
  <c r="A85" i="95"/>
  <c r="M84" i="95"/>
  <c r="A84" i="95"/>
  <c r="M83" i="95"/>
  <c r="A83" i="95"/>
  <c r="M82" i="95"/>
  <c r="A82" i="95"/>
  <c r="M81" i="95"/>
  <c r="A81" i="95"/>
  <c r="M80" i="95"/>
  <c r="A80" i="95"/>
  <c r="M79" i="95"/>
  <c r="A79" i="95"/>
  <c r="M78" i="95"/>
  <c r="A78" i="95"/>
  <c r="M77" i="95"/>
  <c r="A77" i="95"/>
  <c r="M76" i="95"/>
  <c r="A76" i="95"/>
  <c r="M75" i="95"/>
  <c r="A75" i="95"/>
  <c r="M74" i="95"/>
  <c r="A74" i="95"/>
  <c r="M73" i="95"/>
  <c r="A73" i="95"/>
  <c r="M72" i="95"/>
  <c r="A72" i="95"/>
  <c r="M71" i="95"/>
  <c r="A71" i="95"/>
  <c r="M70" i="95"/>
  <c r="A70" i="95"/>
  <c r="M69" i="95"/>
  <c r="A69" i="95"/>
  <c r="M68" i="95"/>
  <c r="A68" i="95"/>
  <c r="M67" i="95"/>
  <c r="A67" i="95"/>
  <c r="M66" i="95"/>
  <c r="A66" i="95"/>
  <c r="M65" i="95"/>
  <c r="A65" i="95"/>
  <c r="M64" i="95"/>
  <c r="A64" i="95"/>
  <c r="M63" i="95"/>
  <c r="A63" i="95"/>
  <c r="M62" i="95"/>
  <c r="A62" i="95"/>
  <c r="M61" i="95"/>
  <c r="A61" i="95"/>
  <c r="M60" i="95"/>
  <c r="A60" i="95"/>
  <c r="M59" i="95"/>
  <c r="A59" i="95"/>
  <c r="M58" i="95"/>
  <c r="A58" i="95"/>
  <c r="M57" i="95"/>
  <c r="A57" i="95"/>
  <c r="M56" i="95"/>
  <c r="A56" i="95"/>
  <c r="M55" i="95"/>
  <c r="A55" i="95"/>
  <c r="M54" i="95"/>
  <c r="A54" i="95"/>
  <c r="M53" i="95"/>
  <c r="A53" i="95"/>
  <c r="M52" i="95"/>
  <c r="A52" i="95"/>
  <c r="M51" i="95"/>
  <c r="A51" i="95"/>
  <c r="M50" i="95"/>
  <c r="A50" i="95"/>
  <c r="M49" i="95"/>
  <c r="A49" i="95"/>
  <c r="M48" i="95"/>
  <c r="A48" i="95"/>
  <c r="M47" i="95"/>
  <c r="A47" i="95"/>
  <c r="M46" i="95"/>
  <c r="A46" i="95"/>
  <c r="M45" i="95"/>
  <c r="A45" i="95"/>
  <c r="M44" i="95"/>
  <c r="A44" i="95"/>
  <c r="M43" i="95"/>
  <c r="A43" i="95"/>
  <c r="M42" i="95"/>
  <c r="A42" i="95"/>
  <c r="M41" i="95"/>
  <c r="A41" i="95"/>
  <c r="M40" i="95"/>
  <c r="A40" i="95"/>
  <c r="M39" i="95"/>
  <c r="A39" i="95"/>
  <c r="M38" i="95"/>
  <c r="A38" i="95"/>
  <c r="M34" i="95"/>
  <c r="A34" i="95"/>
  <c r="M33" i="95"/>
  <c r="A33" i="95"/>
  <c r="M32" i="95"/>
  <c r="A32" i="95"/>
  <c r="M31" i="95"/>
  <c r="A31" i="95"/>
  <c r="M30" i="95"/>
  <c r="A30" i="95"/>
  <c r="M29" i="95"/>
  <c r="A29" i="95"/>
  <c r="M28" i="95"/>
  <c r="A28" i="95"/>
  <c r="M27" i="95"/>
  <c r="A27" i="95"/>
  <c r="M26" i="95"/>
  <c r="A26" i="95"/>
  <c r="M25" i="95"/>
  <c r="A25" i="95"/>
  <c r="M24" i="95"/>
  <c r="A24" i="95"/>
  <c r="M23" i="95"/>
  <c r="A23" i="95"/>
  <c r="M22" i="95"/>
  <c r="A22" i="95"/>
  <c r="M21" i="95"/>
  <c r="A21" i="95"/>
  <c r="M20" i="95"/>
  <c r="A20" i="95"/>
  <c r="M19" i="95"/>
  <c r="A19" i="95"/>
  <c r="M18" i="95"/>
  <c r="A18" i="95"/>
  <c r="M17" i="95"/>
  <c r="A17" i="95"/>
  <c r="M16" i="95"/>
  <c r="A16" i="95"/>
  <c r="M15" i="95"/>
  <c r="A15" i="95"/>
  <c r="M14" i="95"/>
  <c r="A14" i="95"/>
  <c r="M13" i="95"/>
  <c r="A13" i="95"/>
  <c r="M12" i="95"/>
  <c r="A12" i="95"/>
  <c r="M11" i="95"/>
  <c r="A11" i="95"/>
  <c r="M10" i="95"/>
  <c r="A10" i="95"/>
  <c r="M9" i="95"/>
  <c r="A9" i="95"/>
  <c r="M8" i="95"/>
  <c r="A8" i="95"/>
  <c r="M7" i="95"/>
  <c r="A7" i="95"/>
  <c r="M6" i="95"/>
  <c r="A6" i="95"/>
  <c r="N5" i="95"/>
  <c r="A2" i="95"/>
  <c r="A1" i="95" s="1"/>
  <c r="Y19" i="47" l="1"/>
  <c r="Y25" i="47"/>
  <c r="Y22" i="46"/>
  <c r="Y7" i="46"/>
  <c r="Y43" i="53"/>
  <c r="Y39" i="53"/>
  <c r="Y35" i="53"/>
  <c r="Y31" i="53"/>
  <c r="Y27" i="53"/>
  <c r="Y23" i="53"/>
  <c r="Y19" i="53"/>
  <c r="Y17" i="53"/>
  <c r="Y9" i="53"/>
  <c r="Y6" i="53"/>
  <c r="Y58" i="49"/>
  <c r="Y55" i="49"/>
  <c r="Y54" i="49"/>
  <c r="Y19" i="49"/>
  <c r="Y13" i="49"/>
  <c r="Y51" i="49"/>
  <c r="Y49" i="49"/>
  <c r="Y23" i="49"/>
  <c r="Y46" i="49"/>
  <c r="Y44" i="49"/>
  <c r="Y26" i="49"/>
  <c r="Y25" i="49"/>
  <c r="Y40" i="49"/>
  <c r="Y38" i="49"/>
  <c r="Y36" i="49"/>
  <c r="Y34" i="49"/>
  <c r="Y15" i="49"/>
  <c r="Y32" i="49"/>
  <c r="Y30" i="49"/>
  <c r="Y28" i="49"/>
  <c r="Y27" i="49"/>
  <c r="Y20" i="49"/>
  <c r="Y17" i="49"/>
  <c r="Y11" i="49"/>
  <c r="Y14" i="49"/>
  <c r="Y48" i="48"/>
  <c r="Y44" i="48"/>
  <c r="Y41" i="48"/>
  <c r="Y37" i="48"/>
  <c r="Y34" i="48"/>
  <c r="Y30" i="48"/>
  <c r="Y26" i="48"/>
  <c r="Y23" i="48"/>
  <c r="Y21" i="48"/>
  <c r="Y13" i="48"/>
  <c r="Y7" i="48"/>
  <c r="Y51" i="47"/>
  <c r="Y47" i="47"/>
  <c r="Y44" i="47"/>
  <c r="Y41" i="47"/>
  <c r="Y39" i="47"/>
  <c r="Y37" i="47"/>
  <c r="Y33" i="47"/>
  <c r="Y22" i="47"/>
  <c r="Y27" i="47"/>
  <c r="Y24" i="47"/>
  <c r="Y20" i="47"/>
  <c r="Y9" i="47"/>
  <c r="Y58" i="46"/>
  <c r="Y54" i="46"/>
  <c r="Y51" i="46"/>
  <c r="Y49" i="46"/>
  <c r="Y46" i="46"/>
  <c r="Y43" i="46"/>
  <c r="Y39" i="46"/>
  <c r="Y36" i="46"/>
  <c r="Y32" i="46"/>
  <c r="Y26" i="46"/>
  <c r="Y16" i="46"/>
  <c r="Y21" i="46"/>
  <c r="Y11" i="46"/>
  <c r="Y15" i="46"/>
  <c r="Y9" i="46"/>
  <c r="Y20" i="53"/>
  <c r="Y14" i="53"/>
  <c r="Y55" i="50"/>
  <c r="Y49" i="50"/>
  <c r="Y42" i="50"/>
  <c r="Y36" i="50"/>
  <c r="Y33" i="50"/>
  <c r="Y29" i="50"/>
  <c r="Y22" i="50"/>
  <c r="Y10" i="50"/>
  <c r="Y42" i="53"/>
  <c r="Y38" i="53"/>
  <c r="Y34" i="53"/>
  <c r="Y30" i="53"/>
  <c r="Y26" i="53"/>
  <c r="Y22" i="53"/>
  <c r="Y12" i="53"/>
  <c r="Y16" i="53"/>
  <c r="Y11" i="53"/>
  <c r="Y57" i="49"/>
  <c r="Y8" i="49"/>
  <c r="Y56" i="50"/>
  <c r="Y54" i="50"/>
  <c r="Y52" i="50"/>
  <c r="Y50" i="50"/>
  <c r="Y12" i="50"/>
  <c r="Y47" i="50"/>
  <c r="Y45" i="50"/>
  <c r="Y43" i="50"/>
  <c r="Y41" i="50"/>
  <c r="Y39" i="50"/>
  <c r="Y37" i="50"/>
  <c r="Y35" i="50"/>
  <c r="Y34" i="50"/>
  <c r="Y11" i="50"/>
  <c r="Y32" i="50"/>
  <c r="Y30" i="50"/>
  <c r="Y28" i="50"/>
  <c r="Y26" i="50"/>
  <c r="Y25" i="50"/>
  <c r="Y23" i="50"/>
  <c r="Y21" i="50"/>
  <c r="Y18" i="50"/>
  <c r="Y15" i="50"/>
  <c r="Y9" i="50"/>
  <c r="Y6" i="50"/>
  <c r="Y49" i="48"/>
  <c r="Y45" i="48"/>
  <c r="Y20" i="48"/>
  <c r="Y38" i="48"/>
  <c r="Y35" i="48"/>
  <c r="Y31" i="48"/>
  <c r="Y27" i="48"/>
  <c r="Y15" i="48"/>
  <c r="Y17" i="48"/>
  <c r="Y16" i="48"/>
  <c r="Y11" i="48"/>
  <c r="Y52" i="47"/>
  <c r="Y48" i="47"/>
  <c r="Y17" i="47"/>
  <c r="Y10" i="47"/>
  <c r="Y18" i="47"/>
  <c r="Y11" i="47"/>
  <c r="Y34" i="47"/>
  <c r="Y31" i="47"/>
  <c r="Y28" i="47"/>
  <c r="Y15" i="47"/>
  <c r="Y21" i="47"/>
  <c r="Y7" i="47"/>
  <c r="Y59" i="46"/>
  <c r="Y55" i="46"/>
  <c r="Y19" i="46"/>
  <c r="Y50" i="46"/>
  <c r="Y47" i="46"/>
  <c r="Y27" i="46"/>
  <c r="Y40" i="46"/>
  <c r="Y37" i="46"/>
  <c r="Y33" i="46"/>
  <c r="Y29" i="46"/>
  <c r="Y8" i="46"/>
  <c r="Y24" i="53"/>
  <c r="Y7" i="53"/>
  <c r="Y53" i="50"/>
  <c r="Y48" i="50"/>
  <c r="Y44" i="50"/>
  <c r="Y38" i="50"/>
  <c r="Y20" i="50"/>
  <c r="Y27" i="50"/>
  <c r="Y24" i="50"/>
  <c r="Y16" i="50"/>
  <c r="Y45" i="53"/>
  <c r="Y41" i="53"/>
  <c r="Y37" i="53"/>
  <c r="Y33" i="53"/>
  <c r="Y29" i="53"/>
  <c r="Y25" i="53"/>
  <c r="Y21" i="53"/>
  <c r="Y8" i="53"/>
  <c r="Y15" i="53"/>
  <c r="Y10" i="53"/>
  <c r="Y56" i="49"/>
  <c r="Y24" i="49"/>
  <c r="Y7" i="49"/>
  <c r="Y53" i="49"/>
  <c r="Y52" i="49"/>
  <c r="Y50" i="49"/>
  <c r="Y48" i="49"/>
  <c r="Y47" i="49"/>
  <c r="Y45" i="49"/>
  <c r="Y43" i="49"/>
  <c r="Y42" i="49"/>
  <c r="Y41" i="49"/>
  <c r="Y39" i="49"/>
  <c r="Y37" i="49"/>
  <c r="Y35" i="49"/>
  <c r="Y33" i="49"/>
  <c r="Y21" i="49"/>
  <c r="Y31" i="49"/>
  <c r="Y29" i="49"/>
  <c r="Y22" i="49"/>
  <c r="Y18" i="49"/>
  <c r="Y9" i="49"/>
  <c r="Y16" i="49"/>
  <c r="Y6" i="49"/>
  <c r="Y57" i="50"/>
  <c r="Y7" i="50"/>
  <c r="Y46" i="48"/>
  <c r="Y42" i="48"/>
  <c r="Y39" i="48"/>
  <c r="Y36" i="48"/>
  <c r="Y32" i="48"/>
  <c r="Y28" i="48"/>
  <c r="Y24" i="48"/>
  <c r="Y8" i="48"/>
  <c r="Y14" i="48"/>
  <c r="Y9" i="48"/>
  <c r="Y53" i="47"/>
  <c r="Y49" i="47"/>
  <c r="Y45" i="47"/>
  <c r="Y42" i="47"/>
  <c r="Y40" i="47"/>
  <c r="Y16" i="47"/>
  <c r="Y35" i="47"/>
  <c r="Y8" i="47"/>
  <c r="Y29" i="47"/>
  <c r="Y23" i="47"/>
  <c r="Y13" i="47"/>
  <c r="Y60" i="46"/>
  <c r="Y56" i="46"/>
  <c r="Y52" i="46"/>
  <c r="Y28" i="46"/>
  <c r="Y44" i="46"/>
  <c r="Y41" i="46"/>
  <c r="Y38" i="46"/>
  <c r="Y34" i="46"/>
  <c r="Y30" i="46"/>
  <c r="Y13" i="46"/>
  <c r="Y14" i="46"/>
  <c r="Y18" i="46"/>
  <c r="Y10" i="46"/>
  <c r="Y44" i="53"/>
  <c r="Y40" i="53"/>
  <c r="Y36" i="53"/>
  <c r="Y32" i="53"/>
  <c r="Y28" i="53"/>
  <c r="Y18" i="53"/>
  <c r="Y10" i="49"/>
  <c r="Y51" i="50"/>
  <c r="Y46" i="50"/>
  <c r="Y40" i="50"/>
  <c r="Y17" i="50"/>
  <c r="Y31" i="50"/>
  <c r="Y14" i="50"/>
  <c r="Y19" i="50"/>
  <c r="Y8" i="50"/>
  <c r="Y47" i="48"/>
  <c r="Y33" i="48"/>
  <c r="Y18" i="48"/>
  <c r="Y46" i="47"/>
  <c r="Y36" i="47"/>
  <c r="Y57" i="46"/>
  <c r="Y45" i="46"/>
  <c r="Y31" i="46"/>
  <c r="Y20" i="46"/>
  <c r="Y19" i="48"/>
  <c r="Y50" i="47"/>
  <c r="Y61" i="46"/>
  <c r="Y17" i="46"/>
  <c r="Y6" i="46"/>
  <c r="Y43" i="48"/>
  <c r="Y29" i="48"/>
  <c r="Y10" i="48"/>
  <c r="Y43" i="47"/>
  <c r="Y32" i="47"/>
  <c r="Y14" i="47"/>
  <c r="Y53" i="46"/>
  <c r="Y42" i="46"/>
  <c r="Y25" i="46"/>
  <c r="Y22" i="48"/>
  <c r="Y26" i="47"/>
  <c r="Y35" i="46"/>
  <c r="Y40" i="48"/>
  <c r="Y25" i="48"/>
  <c r="Y6" i="48"/>
  <c r="Y30" i="47"/>
  <c r="Y6" i="47"/>
  <c r="Y23" i="46"/>
  <c r="Y24" i="46"/>
  <c r="Y38" i="47"/>
  <c r="Y48" i="46"/>
  <c r="Y8" i="37"/>
  <c r="Y22" i="37"/>
  <c r="Y13" i="37"/>
  <c r="Y27" i="37"/>
  <c r="Y28" i="37"/>
  <c r="Y32" i="37"/>
  <c r="Y24" i="51"/>
  <c r="Y59" i="51"/>
  <c r="Y7" i="37"/>
  <c r="Y21" i="37"/>
  <c r="Y24" i="37"/>
  <c r="Y26" i="37"/>
  <c r="Y30" i="37"/>
  <c r="Y31" i="37"/>
  <c r="Y14" i="37"/>
  <c r="Y64" i="51"/>
  <c r="Y11" i="37"/>
  <c r="Y15" i="37"/>
  <c r="Y16" i="37"/>
  <c r="Y17" i="37"/>
  <c r="Y18" i="37"/>
  <c r="Y19" i="37"/>
  <c r="Y20" i="37"/>
  <c r="Y23" i="37"/>
  <c r="Y25" i="37"/>
  <c r="Y10" i="37"/>
  <c r="Y29" i="37"/>
  <c r="Y62" i="51"/>
  <c r="Y60" i="51"/>
  <c r="Y63" i="51"/>
  <c r="M65" i="94"/>
  <c r="A65" i="94"/>
  <c r="M64" i="94"/>
  <c r="A64" i="94"/>
  <c r="M63" i="94"/>
  <c r="A63" i="94"/>
  <c r="M62" i="94"/>
  <c r="A62" i="94"/>
  <c r="M61" i="94"/>
  <c r="A61" i="94"/>
  <c r="M60" i="94"/>
  <c r="A60" i="94"/>
  <c r="M59" i="94"/>
  <c r="A59" i="94"/>
  <c r="M58" i="94"/>
  <c r="A58" i="94"/>
  <c r="M57" i="94"/>
  <c r="A57" i="94"/>
  <c r="M56" i="94"/>
  <c r="A56" i="94"/>
  <c r="M55" i="94"/>
  <c r="A55" i="94"/>
  <c r="M54" i="94"/>
  <c r="A54" i="94"/>
  <c r="M53" i="94"/>
  <c r="A53" i="94"/>
  <c r="M52" i="94"/>
  <c r="A52" i="94"/>
  <c r="M98" i="94"/>
  <c r="A98" i="94"/>
  <c r="M97" i="94"/>
  <c r="A97" i="94"/>
  <c r="M96" i="94"/>
  <c r="A96" i="94"/>
  <c r="M95" i="94"/>
  <c r="A95" i="94"/>
  <c r="M94" i="94"/>
  <c r="A94" i="94"/>
  <c r="M93" i="94"/>
  <c r="A93" i="94"/>
  <c r="M92" i="94"/>
  <c r="A92" i="94"/>
  <c r="M91" i="94"/>
  <c r="A91" i="94"/>
  <c r="M90" i="94"/>
  <c r="A90" i="94"/>
  <c r="M89" i="94"/>
  <c r="A89" i="94"/>
  <c r="M88" i="94"/>
  <c r="A88" i="94"/>
  <c r="M87" i="94"/>
  <c r="A87" i="94"/>
  <c r="M86" i="94"/>
  <c r="A86" i="94"/>
  <c r="M85" i="94"/>
  <c r="A85" i="94"/>
  <c r="M84" i="94"/>
  <c r="A84" i="94"/>
  <c r="M83" i="94"/>
  <c r="A83" i="94"/>
  <c r="M82" i="94"/>
  <c r="A82" i="94"/>
  <c r="M81" i="94"/>
  <c r="A81" i="94"/>
  <c r="M80" i="94"/>
  <c r="A80" i="94"/>
  <c r="M79" i="94"/>
  <c r="A79" i="94"/>
  <c r="M78" i="94"/>
  <c r="A78" i="94"/>
  <c r="M77" i="94"/>
  <c r="A77" i="94"/>
  <c r="M76" i="94"/>
  <c r="A76" i="94"/>
  <c r="M75" i="94"/>
  <c r="A75" i="94"/>
  <c r="M74" i="94"/>
  <c r="A74" i="94"/>
  <c r="M73" i="94"/>
  <c r="A73" i="94"/>
  <c r="M72" i="94"/>
  <c r="A72" i="94"/>
  <c r="M71" i="94"/>
  <c r="A71" i="94"/>
  <c r="M70" i="94"/>
  <c r="A70" i="94"/>
  <c r="M69" i="94"/>
  <c r="A69" i="94"/>
  <c r="M68" i="94"/>
  <c r="A68" i="94"/>
  <c r="M67" i="94"/>
  <c r="A67" i="94"/>
  <c r="M66" i="94"/>
  <c r="A66" i="94"/>
  <c r="M51" i="94"/>
  <c r="A51" i="94"/>
  <c r="M50" i="94"/>
  <c r="A50" i="94"/>
  <c r="M49" i="94"/>
  <c r="A49" i="94"/>
  <c r="M48" i="94"/>
  <c r="A48" i="94"/>
  <c r="M47" i="94"/>
  <c r="A47" i="94"/>
  <c r="M46" i="94"/>
  <c r="A46" i="94"/>
  <c r="M45" i="94"/>
  <c r="A45" i="94"/>
  <c r="M44" i="94"/>
  <c r="A44" i="94"/>
  <c r="M43" i="94"/>
  <c r="A43" i="94"/>
  <c r="M42" i="94"/>
  <c r="A42" i="94"/>
  <c r="M41" i="94"/>
  <c r="A41" i="94"/>
  <c r="M40" i="94"/>
  <c r="A40" i="94"/>
  <c r="M39" i="94"/>
  <c r="A39" i="94"/>
  <c r="M38" i="94"/>
  <c r="A38" i="94"/>
  <c r="M37" i="94"/>
  <c r="A37" i="94"/>
  <c r="M36" i="94"/>
  <c r="A36" i="94"/>
  <c r="M35" i="94"/>
  <c r="A35" i="94"/>
  <c r="M34" i="94"/>
  <c r="A34" i="94"/>
  <c r="M33" i="94"/>
  <c r="A33" i="94"/>
  <c r="M32" i="94"/>
  <c r="A32" i="94"/>
  <c r="M31" i="94"/>
  <c r="A31" i="94"/>
  <c r="M30" i="94"/>
  <c r="A30" i="94"/>
  <c r="M29" i="94"/>
  <c r="M28" i="94"/>
  <c r="A28" i="94"/>
  <c r="M27" i="94"/>
  <c r="A27" i="94"/>
  <c r="M26" i="94"/>
  <c r="A26" i="94"/>
  <c r="M25" i="94"/>
  <c r="A25" i="94"/>
  <c r="M24" i="94"/>
  <c r="A24" i="94"/>
  <c r="M23" i="94"/>
  <c r="A23" i="94"/>
  <c r="M22" i="94"/>
  <c r="A22" i="94"/>
  <c r="M21" i="94"/>
  <c r="A21" i="94"/>
  <c r="M20" i="94"/>
  <c r="A20" i="94"/>
  <c r="M19" i="94"/>
  <c r="A19" i="94"/>
  <c r="M18" i="94"/>
  <c r="A18" i="94"/>
  <c r="M17" i="94"/>
  <c r="A17" i="94"/>
  <c r="M16" i="94"/>
  <c r="A16" i="94"/>
  <c r="M15" i="94"/>
  <c r="A15" i="94"/>
  <c r="M14" i="94"/>
  <c r="A14" i="94"/>
  <c r="M13" i="94"/>
  <c r="A13" i="94"/>
  <c r="M12" i="94"/>
  <c r="A12" i="94"/>
  <c r="M11" i="94"/>
  <c r="A11" i="94"/>
  <c r="M10" i="94"/>
  <c r="A10" i="94"/>
  <c r="A9" i="94"/>
  <c r="M8" i="94"/>
  <c r="A8" i="94"/>
  <c r="M7" i="94"/>
  <c r="A7" i="94"/>
  <c r="M6" i="94"/>
  <c r="N6" i="94" s="1"/>
  <c r="A6" i="94"/>
  <c r="N5" i="94"/>
  <c r="A2" i="94"/>
  <c r="A1" i="94" s="1"/>
  <c r="X8" i="37" l="1"/>
  <c r="X10" i="37"/>
  <c r="X19" i="37"/>
  <c r="X13" i="37"/>
  <c r="X17" i="37"/>
  <c r="X31" i="37"/>
  <c r="X24" i="37"/>
  <c r="X15" i="37"/>
  <c r="X29" i="37"/>
  <c r="X22" i="37"/>
  <c r="X7" i="37"/>
  <c r="X27" i="37"/>
  <c r="X20" i="37"/>
  <c r="X14" i="37"/>
  <c r="X26" i="37"/>
  <c r="X21" i="37"/>
  <c r="X18" i="37"/>
  <c r="X32" i="37"/>
  <c r="X25" i="37"/>
  <c r="X16" i="37"/>
  <c r="X30" i="37"/>
  <c r="X23" i="37"/>
  <c r="X11" i="37"/>
  <c r="X28" i="37"/>
  <c r="X59" i="51"/>
  <c r="X62" i="51"/>
  <c r="X64" i="51"/>
  <c r="X24" i="51"/>
  <c r="X60" i="51"/>
  <c r="X63" i="51"/>
  <c r="N45" i="94"/>
  <c r="N93" i="94"/>
  <c r="N22" i="94"/>
  <c r="N24" i="94"/>
  <c r="N26" i="94"/>
  <c r="N28" i="94"/>
  <c r="N49" i="94"/>
  <c r="N69" i="94"/>
  <c r="N73" i="94"/>
  <c r="N77" i="94"/>
  <c r="N60" i="94"/>
  <c r="N8" i="94"/>
  <c r="N13" i="94"/>
  <c r="N17" i="94"/>
  <c r="N21" i="94"/>
  <c r="N25" i="94"/>
  <c r="N70" i="94"/>
  <c r="N72" i="94"/>
  <c r="N74" i="94"/>
  <c r="N76" i="94"/>
  <c r="N97" i="94"/>
  <c r="N52" i="94"/>
  <c r="N12" i="94"/>
  <c r="N33" i="94"/>
  <c r="N37" i="94"/>
  <c r="N41" i="94"/>
  <c r="N86" i="94"/>
  <c r="N88" i="94"/>
  <c r="N90" i="94"/>
  <c r="N92" i="94"/>
  <c r="N62" i="94"/>
  <c r="N64" i="94"/>
  <c r="N53" i="94"/>
  <c r="N55" i="94"/>
  <c r="N57" i="94"/>
  <c r="N59" i="94"/>
  <c r="N38" i="94"/>
  <c r="N40" i="94"/>
  <c r="N42" i="94"/>
  <c r="N44" i="94"/>
  <c r="N81" i="94"/>
  <c r="N85" i="94"/>
  <c r="N89" i="94"/>
  <c r="N10" i="94"/>
  <c r="N14" i="94"/>
  <c r="N16" i="94"/>
  <c r="N30" i="94"/>
  <c r="N32" i="94"/>
  <c r="N46" i="94"/>
  <c r="N48" i="94"/>
  <c r="N78" i="94"/>
  <c r="N80" i="94"/>
  <c r="N94" i="94"/>
  <c r="N96" i="94"/>
  <c r="N54" i="94"/>
  <c r="N61" i="94"/>
  <c r="N63" i="94"/>
  <c r="N9" i="94"/>
  <c r="N18" i="94"/>
  <c r="N20" i="94"/>
  <c r="N34" i="94"/>
  <c r="N36" i="94"/>
  <c r="N50" i="94"/>
  <c r="N66" i="94"/>
  <c r="N68" i="94"/>
  <c r="N82" i="94"/>
  <c r="N84" i="94"/>
  <c r="N98" i="94"/>
  <c r="N56" i="94"/>
  <c r="N58" i="94"/>
  <c r="N65" i="94"/>
  <c r="N11" i="94"/>
  <c r="N15" i="94"/>
  <c r="N19" i="94"/>
  <c r="N23" i="94"/>
  <c r="N27" i="94"/>
  <c r="N31" i="94"/>
  <c r="N35" i="94"/>
  <c r="N39" i="94"/>
  <c r="N43" i="94"/>
  <c r="N47" i="94"/>
  <c r="N51" i="94"/>
  <c r="N67" i="94"/>
  <c r="N71" i="94"/>
  <c r="N75" i="94"/>
  <c r="N79" i="94"/>
  <c r="N83" i="94"/>
  <c r="N87" i="94"/>
  <c r="N91" i="94"/>
  <c r="N95" i="94"/>
  <c r="N7" i="94"/>
  <c r="M64" i="89" l="1"/>
  <c r="A64" i="89"/>
  <c r="M63" i="89"/>
  <c r="A63" i="89"/>
  <c r="M62" i="89"/>
  <c r="A62" i="89"/>
  <c r="M61" i="89"/>
  <c r="A61" i="89"/>
  <c r="M60" i="89"/>
  <c r="A60" i="89"/>
  <c r="M59" i="89"/>
  <c r="A59" i="89"/>
  <c r="M58" i="89"/>
  <c r="A58" i="89"/>
  <c r="M57" i="89"/>
  <c r="A57" i="89"/>
  <c r="A6" i="111" l="1"/>
  <c r="A7" i="111"/>
  <c r="A8" i="111"/>
  <c r="A9" i="111"/>
  <c r="A10" i="111"/>
  <c r="A11" i="111"/>
  <c r="A12" i="111"/>
  <c r="A13" i="111"/>
  <c r="A14" i="111"/>
  <c r="A15" i="111"/>
  <c r="A16" i="111"/>
  <c r="A17" i="111"/>
  <c r="A18" i="111"/>
  <c r="A19" i="111"/>
  <c r="A20" i="111"/>
  <c r="A21" i="111"/>
  <c r="A22" i="111"/>
  <c r="A23" i="111"/>
  <c r="A24" i="111"/>
  <c r="A25" i="111"/>
  <c r="A26" i="111"/>
  <c r="A27" i="111"/>
  <c r="A28" i="111"/>
  <c r="A29" i="111"/>
  <c r="M69" i="111"/>
  <c r="A69" i="111"/>
  <c r="M68" i="111"/>
  <c r="A68" i="111"/>
  <c r="M67" i="111"/>
  <c r="A67" i="111"/>
  <c r="M66" i="111"/>
  <c r="A66" i="111"/>
  <c r="M65" i="111"/>
  <c r="A65" i="111"/>
  <c r="M64" i="111"/>
  <c r="A64" i="111"/>
  <c r="M63" i="111"/>
  <c r="A63" i="111"/>
  <c r="M62" i="111"/>
  <c r="A62" i="111"/>
  <c r="M61" i="111"/>
  <c r="A61" i="111"/>
  <c r="M60" i="111"/>
  <c r="A60" i="111"/>
  <c r="M59" i="111"/>
  <c r="A59" i="111"/>
  <c r="M58" i="111"/>
  <c r="A58" i="111"/>
  <c r="M57" i="111"/>
  <c r="A57" i="111"/>
  <c r="M56" i="111"/>
  <c r="A56" i="111"/>
  <c r="M55" i="111"/>
  <c r="A55" i="111"/>
  <c r="M54" i="111"/>
  <c r="A54" i="111"/>
  <c r="M53" i="111"/>
  <c r="A53" i="111"/>
  <c r="M52" i="111"/>
  <c r="A52" i="111"/>
  <c r="M51" i="111"/>
  <c r="A51" i="111"/>
  <c r="M50" i="111"/>
  <c r="A50" i="111"/>
  <c r="M49" i="111"/>
  <c r="A49" i="111"/>
  <c r="M48" i="111"/>
  <c r="A48" i="111"/>
  <c r="M47" i="111"/>
  <c r="A47" i="111"/>
  <c r="M46" i="111"/>
  <c r="A46" i="111"/>
  <c r="M45" i="111"/>
  <c r="A45" i="111"/>
  <c r="M44" i="111"/>
  <c r="A44" i="111"/>
  <c r="M43" i="111"/>
  <c r="A43" i="111"/>
  <c r="M42" i="111"/>
  <c r="A42" i="111"/>
  <c r="M41" i="111"/>
  <c r="A41" i="111"/>
  <c r="M40" i="111"/>
  <c r="A40" i="111"/>
  <c r="M39" i="111"/>
  <c r="A39" i="111"/>
  <c r="M38" i="111"/>
  <c r="A38" i="111"/>
  <c r="M37" i="111"/>
  <c r="A37" i="111"/>
  <c r="M36" i="111"/>
  <c r="A36" i="111"/>
  <c r="M35" i="111"/>
  <c r="A35" i="111"/>
  <c r="M34" i="111"/>
  <c r="A34" i="111"/>
  <c r="M33" i="111"/>
  <c r="A33" i="111"/>
  <c r="M32" i="111"/>
  <c r="A32" i="111"/>
  <c r="M31" i="111"/>
  <c r="A31" i="111"/>
  <c r="M30" i="111"/>
  <c r="A30" i="111"/>
  <c r="M29" i="111"/>
  <c r="M28" i="111"/>
  <c r="M27" i="111"/>
  <c r="M26" i="111"/>
  <c r="M25" i="111"/>
  <c r="M24" i="111"/>
  <c r="M22" i="111"/>
  <c r="M21" i="111"/>
  <c r="M20" i="111"/>
  <c r="M19" i="111"/>
  <c r="M18" i="111"/>
  <c r="M17" i="111"/>
  <c r="M16" i="111"/>
  <c r="M14" i="111"/>
  <c r="M13" i="111"/>
  <c r="M12" i="111"/>
  <c r="M11" i="111"/>
  <c r="M10" i="111"/>
  <c r="M9" i="111"/>
  <c r="M8" i="111"/>
  <c r="M6" i="111"/>
  <c r="N5" i="111"/>
  <c r="A2" i="111"/>
  <c r="A1" i="111" s="1"/>
  <c r="Z39" i="45"/>
  <c r="Z6" i="54" l="1"/>
  <c r="Z65" i="45"/>
  <c r="Z30" i="45"/>
  <c r="Z8" i="45"/>
  <c r="Z57" i="51"/>
  <c r="Z11" i="45"/>
  <c r="Z61" i="45"/>
  <c r="Z35" i="45"/>
  <c r="Z25" i="52"/>
  <c r="Z25" i="45"/>
  <c r="Z57" i="45"/>
  <c r="Z42" i="45"/>
  <c r="Z41" i="52"/>
  <c r="Z13" i="45"/>
  <c r="Z45" i="45"/>
  <c r="Z53" i="45"/>
  <c r="Z32" i="45"/>
  <c r="Z20" i="51"/>
  <c r="Z43" i="51"/>
  <c r="Z9" i="52"/>
  <c r="Z15" i="54"/>
  <c r="Z6" i="37"/>
  <c r="Z6" i="45"/>
  <c r="Z17" i="45"/>
  <c r="Z26" i="45"/>
  <c r="Z64" i="45"/>
  <c r="Z56" i="45"/>
  <c r="Z49" i="45"/>
  <c r="Z31" i="45"/>
  <c r="Z18" i="51"/>
  <c r="Z40" i="51"/>
  <c r="Z29" i="52"/>
  <c r="Z9" i="37"/>
  <c r="Z9" i="45"/>
  <c r="Z10" i="45"/>
  <c r="Z18" i="45"/>
  <c r="Z15" i="45"/>
  <c r="Z14" i="45"/>
  <c r="Z28" i="45"/>
  <c r="Z63" i="45"/>
  <c r="Z59" i="45"/>
  <c r="Z55" i="45"/>
  <c r="Z51" i="45"/>
  <c r="Z37" i="45"/>
  <c r="Z23" i="45"/>
  <c r="Z20" i="45"/>
  <c r="Z46" i="45"/>
  <c r="Z22" i="45"/>
  <c r="Z16" i="51"/>
  <c r="Z33" i="51"/>
  <c r="Z50" i="51"/>
  <c r="Z36" i="51"/>
  <c r="Z17" i="52"/>
  <c r="Z33" i="52"/>
  <c r="Z7" i="54"/>
  <c r="Z48" i="52"/>
  <c r="Z44" i="52"/>
  <c r="Z40" i="52"/>
  <c r="Z36" i="52"/>
  <c r="Z32" i="52"/>
  <c r="Z28" i="52"/>
  <c r="Z24" i="52"/>
  <c r="Z20" i="52"/>
  <c r="Z16" i="52"/>
  <c r="Z14" i="52"/>
  <c r="Z6" i="52"/>
  <c r="Z37" i="51"/>
  <c r="Z9" i="51"/>
  <c r="Z44" i="51"/>
  <c r="Z47" i="51"/>
  <c r="Z51" i="51"/>
  <c r="Z55" i="51"/>
  <c r="Z58" i="51"/>
  <c r="Z67" i="51"/>
  <c r="Z32" i="51"/>
  <c r="Z29" i="51"/>
  <c r="Z13" i="51"/>
  <c r="Z22" i="51"/>
  <c r="Z15" i="51"/>
  <c r="Y9" i="55"/>
  <c r="Z17" i="54"/>
  <c r="Z13" i="54"/>
  <c r="Z10" i="54"/>
  <c r="Z47" i="52"/>
  <c r="Z43" i="52"/>
  <c r="Z39" i="52"/>
  <c r="Z35" i="52"/>
  <c r="Z31" i="52"/>
  <c r="Z27" i="52"/>
  <c r="Z23" i="52"/>
  <c r="Z19" i="52"/>
  <c r="Z7" i="52"/>
  <c r="Z11" i="52"/>
  <c r="Z35" i="51"/>
  <c r="Z38" i="51"/>
  <c r="Z41" i="51"/>
  <c r="Z45" i="51"/>
  <c r="Z48" i="51"/>
  <c r="Z52" i="51"/>
  <c r="Z28" i="51"/>
  <c r="Z21" i="51"/>
  <c r="Z34" i="51"/>
  <c r="Z31" i="51"/>
  <c r="Z30" i="51"/>
  <c r="Z7" i="51"/>
  <c r="Z19" i="51"/>
  <c r="Z11" i="51"/>
  <c r="Z12" i="54"/>
  <c r="Z8" i="54"/>
  <c r="Z46" i="52"/>
  <c r="Z42" i="52"/>
  <c r="Z38" i="52"/>
  <c r="Z34" i="52"/>
  <c r="Z30" i="52"/>
  <c r="Z26" i="52"/>
  <c r="Z15" i="52"/>
  <c r="Z18" i="52"/>
  <c r="Z8" i="52"/>
  <c r="Z13" i="52"/>
  <c r="Z23" i="51"/>
  <c r="Z39" i="51"/>
  <c r="Z42" i="51"/>
  <c r="Z26" i="51"/>
  <c r="Z49" i="51"/>
  <c r="Z53" i="51"/>
  <c r="Z56" i="51"/>
  <c r="Z65" i="51"/>
  <c r="Z25" i="51"/>
  <c r="Z27" i="51"/>
  <c r="Z17" i="51"/>
  <c r="Z14" i="51"/>
  <c r="Z8" i="51"/>
  <c r="Z6" i="51"/>
  <c r="Z34" i="45"/>
  <c r="Z24" i="45"/>
  <c r="Z27" i="45"/>
  <c r="Z60" i="45"/>
  <c r="Z52" i="45"/>
  <c r="Z38" i="45"/>
  <c r="Z48" i="45"/>
  <c r="Z29" i="45"/>
  <c r="Z54" i="51"/>
  <c r="Z10" i="52"/>
  <c r="Z45" i="52"/>
  <c r="Z11" i="54"/>
  <c r="Z33" i="37"/>
  <c r="Z16" i="45"/>
  <c r="Z40" i="45"/>
  <c r="Z19" i="45"/>
  <c r="Z43" i="45"/>
  <c r="Z44" i="45"/>
  <c r="Z21" i="45"/>
  <c r="Z62" i="45"/>
  <c r="Z58" i="45"/>
  <c r="Z54" i="45"/>
  <c r="Z50" i="45"/>
  <c r="Z36" i="45"/>
  <c r="Z33" i="45"/>
  <c r="Z47" i="45"/>
  <c r="Z7" i="45"/>
  <c r="Z10" i="51"/>
  <c r="Z66" i="51"/>
  <c r="Z46" i="51"/>
  <c r="Z21" i="52"/>
  <c r="Z37" i="52"/>
  <c r="Z16" i="54"/>
  <c r="Z14" i="54"/>
  <c r="T9" i="55"/>
  <c r="M8" i="110"/>
  <c r="M9" i="110"/>
  <c r="M10" i="110"/>
  <c r="M11" i="110"/>
  <c r="M12" i="110"/>
  <c r="M13" i="110"/>
  <c r="M14" i="110"/>
  <c r="M15" i="110"/>
  <c r="M16" i="110"/>
  <c r="M17" i="110"/>
  <c r="M18" i="110"/>
  <c r="M19" i="110"/>
  <c r="M20" i="110"/>
  <c r="M21" i="110"/>
  <c r="M22" i="110"/>
  <c r="M23" i="110"/>
  <c r="A23" i="110"/>
  <c r="A22" i="110"/>
  <c r="A21" i="110"/>
  <c r="A20" i="110"/>
  <c r="A19" i="110"/>
  <c r="A18" i="110"/>
  <c r="A17" i="110"/>
  <c r="A16" i="110"/>
  <c r="A15" i="110"/>
  <c r="A14" i="110"/>
  <c r="A13" i="110"/>
  <c r="A12" i="110"/>
  <c r="A11" i="110"/>
  <c r="A10" i="110"/>
  <c r="A9" i="110"/>
  <c r="A8" i="110"/>
  <c r="M7" i="110"/>
  <c r="A7" i="110"/>
  <c r="M6" i="110"/>
  <c r="A6" i="110"/>
  <c r="T20" i="49" l="1"/>
  <c r="T11" i="49"/>
  <c r="T24" i="47"/>
  <c r="T11" i="48"/>
  <c r="T13" i="47"/>
  <c r="T7" i="53"/>
  <c r="T14" i="53"/>
  <c r="T18" i="53"/>
  <c r="T16" i="53"/>
  <c r="T17" i="53"/>
  <c r="T10" i="53"/>
  <c r="T15" i="53"/>
  <c r="T8" i="53"/>
  <c r="T11" i="53"/>
  <c r="T9" i="53"/>
  <c r="T45" i="53"/>
  <c r="T41" i="53"/>
  <c r="T37" i="53"/>
  <c r="T33" i="53"/>
  <c r="T29" i="53"/>
  <c r="T25" i="53"/>
  <c r="T21" i="53"/>
  <c r="T57" i="49"/>
  <c r="T19" i="49"/>
  <c r="T52" i="49"/>
  <c r="T48" i="49"/>
  <c r="T45" i="49"/>
  <c r="T42" i="49"/>
  <c r="T39" i="49"/>
  <c r="T35" i="49"/>
  <c r="T21" i="49"/>
  <c r="T29" i="49"/>
  <c r="T22" i="49"/>
  <c r="T10" i="49"/>
  <c r="T55" i="50"/>
  <c r="T51" i="50"/>
  <c r="T45" i="50"/>
  <c r="T41" i="50"/>
  <c r="T37" i="50"/>
  <c r="T34" i="50"/>
  <c r="T32" i="50"/>
  <c r="T28" i="50"/>
  <c r="T25" i="50"/>
  <c r="T21" i="50"/>
  <c r="T10" i="50"/>
  <c r="T6" i="50"/>
  <c r="T46" i="48"/>
  <c r="T42" i="48"/>
  <c r="T39" i="48"/>
  <c r="T36" i="48"/>
  <c r="T32" i="48"/>
  <c r="T28" i="48"/>
  <c r="T24" i="48"/>
  <c r="T8" i="48"/>
  <c r="T21" i="48"/>
  <c r="T13" i="48"/>
  <c r="T53" i="47"/>
  <c r="T49" i="47"/>
  <c r="T45" i="47"/>
  <c r="T42" i="47"/>
  <c r="T40" i="47"/>
  <c r="T16" i="47"/>
  <c r="T35" i="47"/>
  <c r="T8" i="47"/>
  <c r="T30" i="47"/>
  <c r="T26" i="47"/>
  <c r="T20" i="47"/>
  <c r="T9" i="47"/>
  <c r="T58" i="46"/>
  <c r="T54" i="46"/>
  <c r="T51" i="46"/>
  <c r="T49" i="46"/>
  <c r="T46" i="46"/>
  <c r="T43" i="46"/>
  <c r="T39" i="46"/>
  <c r="T36" i="46"/>
  <c r="T32" i="46"/>
  <c r="T26" i="46"/>
  <c r="T14" i="46"/>
  <c r="T18" i="46"/>
  <c r="T42" i="53"/>
  <c r="T30" i="53"/>
  <c r="T12" i="53"/>
  <c r="T24" i="49"/>
  <c r="T13" i="49"/>
  <c r="T49" i="49"/>
  <c r="T26" i="49"/>
  <c r="T15" i="49"/>
  <c r="T30" i="49"/>
  <c r="T14" i="49"/>
  <c r="T52" i="50"/>
  <c r="T12" i="50"/>
  <c r="T38" i="50"/>
  <c r="T14" i="50"/>
  <c r="T7" i="50"/>
  <c r="T43" i="48"/>
  <c r="T33" i="48"/>
  <c r="T22" i="48"/>
  <c r="T6" i="48"/>
  <c r="T43" i="47"/>
  <c r="T44" i="53"/>
  <c r="T40" i="53"/>
  <c r="T36" i="53"/>
  <c r="T32" i="53"/>
  <c r="T28" i="53"/>
  <c r="T24" i="53"/>
  <c r="T20" i="53"/>
  <c r="T58" i="49"/>
  <c r="T53" i="49"/>
  <c r="T51" i="49"/>
  <c r="T23" i="49"/>
  <c r="T44" i="49"/>
  <c r="T25" i="49"/>
  <c r="T38" i="49"/>
  <c r="T34" i="49"/>
  <c r="T32" i="49"/>
  <c r="T9" i="49"/>
  <c r="T8" i="49"/>
  <c r="T54" i="50"/>
  <c r="T50" i="50"/>
  <c r="T48" i="50"/>
  <c r="T44" i="50"/>
  <c r="T40" i="50"/>
  <c r="T36" i="50"/>
  <c r="T33" i="50"/>
  <c r="T31" i="50"/>
  <c r="T27" i="50"/>
  <c r="T24" i="50"/>
  <c r="T16" i="50"/>
  <c r="T9" i="50"/>
  <c r="T49" i="48"/>
  <c r="T45" i="48"/>
  <c r="T20" i="48"/>
  <c r="T38" i="48"/>
  <c r="T35" i="48"/>
  <c r="T31" i="48"/>
  <c r="T27" i="48"/>
  <c r="T15" i="48"/>
  <c r="T18" i="48"/>
  <c r="T10" i="48"/>
  <c r="T52" i="47"/>
  <c r="T48" i="47"/>
  <c r="T17" i="47"/>
  <c r="T10" i="47"/>
  <c r="T18" i="47"/>
  <c r="T11" i="47"/>
  <c r="T34" i="47"/>
  <c r="T31" i="47"/>
  <c r="T29" i="47"/>
  <c r="T25" i="47"/>
  <c r="T14" i="47"/>
  <c r="T6" i="47"/>
  <c r="T61" i="46"/>
  <c r="T57" i="46"/>
  <c r="T53" i="46"/>
  <c r="T23" i="46"/>
  <c r="T48" i="46"/>
  <c r="T45" i="46"/>
  <c r="T42" i="46"/>
  <c r="T24" i="46"/>
  <c r="T35" i="46"/>
  <c r="T31" i="46"/>
  <c r="T22" i="46"/>
  <c r="T15" i="46"/>
  <c r="T9" i="46"/>
  <c r="T7" i="46"/>
  <c r="T34" i="53"/>
  <c r="T26" i="53"/>
  <c r="T6" i="53"/>
  <c r="T7" i="49"/>
  <c r="T46" i="49"/>
  <c r="T40" i="49"/>
  <c r="T36" i="49"/>
  <c r="T18" i="49"/>
  <c r="T16" i="49"/>
  <c r="T56" i="50"/>
  <c r="T46" i="50"/>
  <c r="T17" i="50"/>
  <c r="T20" i="50"/>
  <c r="T22" i="50"/>
  <c r="T47" i="48"/>
  <c r="T19" i="48"/>
  <c r="T25" i="48"/>
  <c r="T9" i="48"/>
  <c r="T46" i="47"/>
  <c r="T43" i="53"/>
  <c r="T39" i="53"/>
  <c r="T35" i="53"/>
  <c r="T31" i="53"/>
  <c r="T27" i="53"/>
  <c r="T23" i="53"/>
  <c r="T19" i="53"/>
  <c r="T56" i="49"/>
  <c r="T50" i="49"/>
  <c r="T47" i="49"/>
  <c r="T43" i="49"/>
  <c r="T41" i="49"/>
  <c r="T37" i="49"/>
  <c r="T33" i="49"/>
  <c r="T31" i="49"/>
  <c r="T28" i="49"/>
  <c r="T27" i="49"/>
  <c r="T17" i="49"/>
  <c r="T6" i="49"/>
  <c r="T57" i="50"/>
  <c r="T53" i="50"/>
  <c r="T49" i="50"/>
  <c r="T47" i="50"/>
  <c r="T43" i="50"/>
  <c r="T39" i="50"/>
  <c r="T35" i="50"/>
  <c r="T11" i="50"/>
  <c r="T30" i="50"/>
  <c r="T26" i="50"/>
  <c r="T23" i="50"/>
  <c r="T19" i="50"/>
  <c r="T15" i="50"/>
  <c r="T8" i="50"/>
  <c r="T48" i="48"/>
  <c r="T44" i="48"/>
  <c r="T41" i="48"/>
  <c r="T37" i="48"/>
  <c r="T34" i="48"/>
  <c r="T30" i="48"/>
  <c r="T26" i="48"/>
  <c r="T23" i="48"/>
  <c r="T17" i="48"/>
  <c r="T14" i="48"/>
  <c r="T7" i="48"/>
  <c r="T51" i="47"/>
  <c r="T47" i="47"/>
  <c r="T44" i="47"/>
  <c r="T41" i="47"/>
  <c r="T39" i="47"/>
  <c r="T37" i="47"/>
  <c r="T33" i="47"/>
  <c r="T22" i="47"/>
  <c r="T28" i="47"/>
  <c r="T15" i="47"/>
  <c r="T23" i="47"/>
  <c r="T60" i="46"/>
  <c r="T56" i="46"/>
  <c r="T52" i="46"/>
  <c r="T28" i="46"/>
  <c r="T44" i="46"/>
  <c r="T41" i="46"/>
  <c r="T38" i="46"/>
  <c r="T34" i="46"/>
  <c r="T30" i="46"/>
  <c r="T25" i="46"/>
  <c r="T16" i="46"/>
  <c r="T21" i="46"/>
  <c r="T11" i="46"/>
  <c r="T10" i="46"/>
  <c r="T38" i="53"/>
  <c r="T22" i="53"/>
  <c r="T55" i="49"/>
  <c r="T54" i="49"/>
  <c r="T42" i="50"/>
  <c r="T29" i="50"/>
  <c r="T18" i="50"/>
  <c r="T40" i="48"/>
  <c r="T29" i="48"/>
  <c r="T16" i="48"/>
  <c r="T50" i="47"/>
  <c r="T19" i="47"/>
  <c r="T38" i="47"/>
  <c r="T27" i="47"/>
  <c r="T19" i="46"/>
  <c r="T40" i="46"/>
  <c r="T20" i="46"/>
  <c r="T8" i="46"/>
  <c r="T36" i="47"/>
  <c r="T7" i="47"/>
  <c r="T50" i="46"/>
  <c r="T37" i="46"/>
  <c r="T13" i="46"/>
  <c r="T59" i="46"/>
  <c r="T47" i="46"/>
  <c r="T33" i="46"/>
  <c r="T55" i="46"/>
  <c r="T29" i="46"/>
  <c r="T6" i="46"/>
  <c r="T32" i="47"/>
  <c r="T21" i="47"/>
  <c r="T27" i="46"/>
  <c r="T17" i="46"/>
  <c r="T17" i="37"/>
  <c r="T21" i="37"/>
  <c r="T25" i="37"/>
  <c r="T27" i="37"/>
  <c r="T31" i="37"/>
  <c r="T62" i="51"/>
  <c r="T24" i="51"/>
  <c r="T60" i="51"/>
  <c r="T59" i="51"/>
  <c r="T7" i="37"/>
  <c r="T24" i="37"/>
  <c r="T8" i="37"/>
  <c r="T11" i="37"/>
  <c r="T18" i="37"/>
  <c r="T22" i="37"/>
  <c r="T13" i="37"/>
  <c r="T28" i="37"/>
  <c r="T32" i="37"/>
  <c r="T64" i="51"/>
  <c r="T63" i="51"/>
  <c r="T10" i="37"/>
  <c r="T30" i="37"/>
  <c r="T15" i="37"/>
  <c r="T19" i="37"/>
  <c r="T23" i="37"/>
  <c r="T26" i="37"/>
  <c r="T29" i="37"/>
  <c r="T14" i="37"/>
  <c r="T16" i="37"/>
  <c r="T20" i="37"/>
  <c r="T46" i="52"/>
  <c r="T44" i="52"/>
  <c r="T32" i="52"/>
  <c r="T28" i="52"/>
  <c r="T16" i="52"/>
  <c r="T14" i="52"/>
  <c r="T52" i="51"/>
  <c r="T28" i="51"/>
  <c r="T25" i="51"/>
  <c r="T36" i="51"/>
  <c r="T46" i="51"/>
  <c r="T30" i="51"/>
  <c r="T11" i="51"/>
  <c r="T42" i="45"/>
  <c r="T35" i="45"/>
  <c r="T57" i="45"/>
  <c r="T61" i="45"/>
  <c r="T10" i="54"/>
  <c r="T43" i="52"/>
  <c r="T39" i="52"/>
  <c r="T27" i="52"/>
  <c r="T23" i="52"/>
  <c r="T11" i="52"/>
  <c r="T17" i="45"/>
  <c r="T34" i="45"/>
  <c r="T44" i="45"/>
  <c r="T43" i="45"/>
  <c r="T65" i="45"/>
  <c r="T47" i="45"/>
  <c r="T8" i="51"/>
  <c r="T44" i="51"/>
  <c r="T49" i="51"/>
  <c r="T37" i="51"/>
  <c r="N5" i="110"/>
  <c r="A2" i="110"/>
  <c r="A1" i="110" s="1"/>
  <c r="N14" i="110" l="1"/>
  <c r="N10" i="110"/>
  <c r="N18" i="110"/>
  <c r="N12" i="110"/>
  <c r="N19" i="110"/>
  <c r="N8" i="110"/>
  <c r="N20" i="110"/>
  <c r="N6" i="110"/>
  <c r="N21" i="110"/>
  <c r="N17" i="110"/>
  <c r="N16" i="110"/>
  <c r="N7" i="110"/>
  <c r="N9" i="110"/>
  <c r="N15" i="110"/>
  <c r="T49" i="45"/>
  <c r="T55" i="51"/>
  <c r="T45" i="52"/>
  <c r="T41" i="51"/>
  <c r="T15" i="52"/>
  <c r="T11" i="45"/>
  <c r="T36" i="45"/>
  <c r="T53" i="51"/>
  <c r="T50" i="45"/>
  <c r="T30" i="45"/>
  <c r="T64" i="45"/>
  <c r="T65" i="51"/>
  <c r="T28" i="45"/>
  <c r="T6" i="45"/>
  <c r="T40" i="45"/>
  <c r="T45" i="45"/>
  <c r="T16" i="45"/>
  <c r="T10" i="45"/>
  <c r="T33" i="45"/>
  <c r="T16" i="54"/>
  <c r="T34" i="52"/>
  <c r="T18" i="52"/>
  <c r="T50" i="51"/>
  <c r="T32" i="51"/>
  <c r="T45" i="51"/>
  <c r="T16" i="51"/>
  <c r="T20" i="45"/>
  <c r="T55" i="45"/>
  <c r="S9" i="55"/>
  <c r="T6" i="54"/>
  <c r="T41" i="52"/>
  <c r="T25" i="52"/>
  <c r="T9" i="52"/>
  <c r="T58" i="51"/>
  <c r="T39" i="51"/>
  <c r="T9" i="37"/>
  <c r="T14" i="45"/>
  <c r="T14" i="51"/>
  <c r="T29" i="45"/>
  <c r="T58" i="45"/>
  <c r="T47" i="51"/>
  <c r="T27" i="45"/>
  <c r="T22" i="45"/>
  <c r="T12" i="54"/>
  <c r="T48" i="52"/>
  <c r="T30" i="52"/>
  <c r="T8" i="52"/>
  <c r="T54" i="51"/>
  <c r="T35" i="51"/>
  <c r="T18" i="51"/>
  <c r="T23" i="45"/>
  <c r="T59" i="45"/>
  <c r="T37" i="52"/>
  <c r="T21" i="52"/>
  <c r="T6" i="51"/>
  <c r="T67" i="51"/>
  <c r="T42" i="51"/>
  <c r="T22" i="51"/>
  <c r="T8" i="45"/>
  <c r="T15" i="45"/>
  <c r="T9" i="51"/>
  <c r="T26" i="45"/>
  <c r="T18" i="45"/>
  <c r="T34" i="51"/>
  <c r="T6" i="37"/>
  <c r="T24" i="45"/>
  <c r="T17" i="51"/>
  <c r="T25" i="45"/>
  <c r="T8" i="54"/>
  <c r="T42" i="52"/>
  <c r="T26" i="52"/>
  <c r="T13" i="52"/>
  <c r="T57" i="51"/>
  <c r="T38" i="51"/>
  <c r="T20" i="51"/>
  <c r="T37" i="45"/>
  <c r="T63" i="45"/>
  <c r="T15" i="54"/>
  <c r="T33" i="52"/>
  <c r="T17" i="52"/>
  <c r="T51" i="51"/>
  <c r="T33" i="51"/>
  <c r="T26" i="51"/>
  <c r="T15" i="51"/>
  <c r="T48" i="45"/>
  <c r="T56" i="45"/>
  <c r="T31" i="51"/>
  <c r="T54" i="45"/>
  <c r="T21" i="45"/>
  <c r="T7" i="52"/>
  <c r="T31" i="52"/>
  <c r="T47" i="52"/>
  <c r="T13" i="54"/>
  <c r="T53" i="45"/>
  <c r="T32" i="45"/>
  <c r="T19" i="51"/>
  <c r="T43" i="51"/>
  <c r="T27" i="51"/>
  <c r="T48" i="51"/>
  <c r="T20" i="52"/>
  <c r="T36" i="52"/>
  <c r="T60" i="45"/>
  <c r="T31" i="45"/>
  <c r="T13" i="51"/>
  <c r="T51" i="45"/>
  <c r="T66" i="51"/>
  <c r="T38" i="52"/>
  <c r="T19" i="45"/>
  <c r="T62" i="45"/>
  <c r="T7" i="45"/>
  <c r="T19" i="52"/>
  <c r="T35" i="52"/>
  <c r="T17" i="54"/>
  <c r="T39" i="45"/>
  <c r="T7" i="51"/>
  <c r="T40" i="51"/>
  <c r="T21" i="51"/>
  <c r="T6" i="52"/>
  <c r="T24" i="52"/>
  <c r="T40" i="52"/>
  <c r="T7" i="54"/>
  <c r="T52" i="45"/>
  <c r="T29" i="51"/>
  <c r="T10" i="52"/>
  <c r="T46" i="45"/>
  <c r="N11" i="110"/>
  <c r="T13" i="45"/>
  <c r="T9" i="45"/>
  <c r="T14" i="54"/>
  <c r="T38" i="45"/>
  <c r="T23" i="51"/>
  <c r="T29" i="52"/>
  <c r="T11" i="54"/>
  <c r="T10" i="51"/>
  <c r="T56" i="51"/>
  <c r="N13" i="110"/>
  <c r="T33" i="37"/>
  <c r="N22" i="110"/>
  <c r="N23" i="110"/>
  <c r="A10" i="84" l="1"/>
  <c r="A11" i="84"/>
  <c r="A12" i="84"/>
  <c r="A13" i="84"/>
  <c r="A14" i="84"/>
  <c r="A15" i="84"/>
  <c r="A16" i="84"/>
  <c r="A17" i="84"/>
  <c r="A18" i="84"/>
  <c r="A19" i="84"/>
  <c r="A20" i="84"/>
  <c r="A21" i="84"/>
  <c r="A22" i="84"/>
  <c r="A23" i="84"/>
  <c r="A24" i="84"/>
  <c r="A25" i="84"/>
  <c r="A26" i="84"/>
  <c r="A27" i="84"/>
  <c r="A28" i="84"/>
  <c r="A29" i="84"/>
  <c r="A30" i="84"/>
  <c r="A31" i="84"/>
  <c r="A32" i="84"/>
  <c r="A33" i="84"/>
  <c r="A34" i="84"/>
  <c r="A35" i="84"/>
  <c r="A36" i="84"/>
  <c r="A37" i="84"/>
  <c r="A38" i="84"/>
  <c r="A39" i="84"/>
  <c r="A40" i="84"/>
  <c r="A41" i="84"/>
  <c r="A42" i="84"/>
  <c r="A43" i="84"/>
  <c r="A44" i="84"/>
  <c r="A45" i="84"/>
  <c r="A46" i="84"/>
  <c r="A47" i="84"/>
  <c r="A48" i="84"/>
  <c r="A49" i="84"/>
  <c r="A50" i="84"/>
  <c r="A51" i="84"/>
  <c r="A52" i="84"/>
  <c r="A53" i="84"/>
  <c r="A54" i="84"/>
  <c r="A55" i="84"/>
  <c r="A56" i="84"/>
  <c r="A57" i="84"/>
  <c r="A58" i="84"/>
  <c r="A59" i="84"/>
  <c r="A60" i="84"/>
  <c r="A61" i="84"/>
  <c r="A62" i="84"/>
  <c r="A63" i="84"/>
  <c r="A64" i="84"/>
  <c r="A65" i="84"/>
  <c r="A66" i="84"/>
  <c r="A67" i="84"/>
  <c r="A68" i="84"/>
  <c r="A69" i="84"/>
  <c r="A70" i="84"/>
  <c r="A71" i="84"/>
  <c r="A72" i="84"/>
  <c r="A73" i="84"/>
  <c r="A74" i="84"/>
  <c r="A75" i="84"/>
  <c r="A76" i="84"/>
  <c r="A77" i="84"/>
  <c r="A78" i="84"/>
  <c r="A79" i="84"/>
  <c r="A80" i="84"/>
  <c r="A81" i="84"/>
  <c r="A82" i="84"/>
  <c r="A83" i="84"/>
  <c r="A84" i="84"/>
  <c r="A85" i="84"/>
  <c r="A86" i="84"/>
  <c r="A87" i="84"/>
  <c r="A88" i="84"/>
  <c r="A89" i="84"/>
  <c r="A90" i="84"/>
  <c r="A91" i="84"/>
  <c r="A92" i="84"/>
  <c r="A93" i="84"/>
  <c r="A94" i="84"/>
  <c r="A95" i="84"/>
  <c r="A96" i="84"/>
  <c r="A97" i="84"/>
  <c r="A98" i="84"/>
  <c r="A99" i="84"/>
  <c r="A100" i="84"/>
  <c r="A9" i="84"/>
  <c r="M20" i="93"/>
  <c r="A20" i="93"/>
  <c r="M19" i="93"/>
  <c r="A19" i="93"/>
  <c r="A18" i="93"/>
  <c r="M17" i="93"/>
  <c r="A17" i="93"/>
  <c r="M16" i="93"/>
  <c r="A16" i="93"/>
  <c r="M15" i="93"/>
  <c r="A15" i="93"/>
  <c r="M14" i="93"/>
  <c r="A14" i="93"/>
  <c r="M13" i="93"/>
  <c r="A13" i="93"/>
  <c r="M12" i="93"/>
  <c r="A12" i="93"/>
  <c r="M11" i="93"/>
  <c r="A11" i="93"/>
  <c r="M10" i="93"/>
  <c r="A10" i="93"/>
  <c r="A9" i="93"/>
  <c r="M8" i="93"/>
  <c r="A8" i="93"/>
  <c r="M7" i="93"/>
  <c r="A7" i="93"/>
  <c r="M6" i="93"/>
  <c r="A6" i="93"/>
  <c r="W42" i="53" l="1"/>
  <c r="W38" i="53"/>
  <c r="W34" i="53"/>
  <c r="W30" i="53"/>
  <c r="W26" i="53"/>
  <c r="W22" i="53"/>
  <c r="W12" i="53"/>
  <c r="W8" i="53"/>
  <c r="W15" i="53"/>
  <c r="W7" i="53"/>
  <c r="W58" i="49"/>
  <c r="W24" i="49"/>
  <c r="W19" i="49"/>
  <c r="W50" i="49"/>
  <c r="W47" i="49"/>
  <c r="W43" i="49"/>
  <c r="W41" i="49"/>
  <c r="W37" i="49"/>
  <c r="W33" i="49"/>
  <c r="W31" i="49"/>
  <c r="W9" i="49"/>
  <c r="W17" i="49"/>
  <c r="W16" i="49"/>
  <c r="W11" i="49"/>
  <c r="W57" i="50"/>
  <c r="W55" i="50"/>
  <c r="W51" i="50"/>
  <c r="W47" i="50"/>
  <c r="W43" i="50"/>
  <c r="W39" i="50"/>
  <c r="W35" i="50"/>
  <c r="W11" i="50"/>
  <c r="W30" i="50"/>
  <c r="W26" i="50"/>
  <c r="W23" i="50"/>
  <c r="W15" i="50"/>
  <c r="W10" i="50"/>
  <c r="W47" i="48"/>
  <c r="W43" i="48"/>
  <c r="W40" i="48"/>
  <c r="W19" i="48"/>
  <c r="W33" i="48"/>
  <c r="W29" i="48"/>
  <c r="W25" i="48"/>
  <c r="W22" i="48"/>
  <c r="W8" i="48"/>
  <c r="W7" i="48"/>
  <c r="W6" i="48"/>
  <c r="W53" i="47"/>
  <c r="W49" i="47"/>
  <c r="W45" i="47"/>
  <c r="W42" i="47"/>
  <c r="W40" i="47"/>
  <c r="W16" i="47"/>
  <c r="W35" i="47"/>
  <c r="W8" i="47"/>
  <c r="W28" i="47"/>
  <c r="W15" i="47"/>
  <c r="W24" i="47"/>
  <c r="W20" i="47"/>
  <c r="W59" i="46"/>
  <c r="W55" i="46"/>
  <c r="W19" i="46"/>
  <c r="W50" i="46"/>
  <c r="W47" i="46"/>
  <c r="W27" i="46"/>
  <c r="W40" i="46"/>
  <c r="W37" i="46"/>
  <c r="W33" i="46"/>
  <c r="W29" i="46"/>
  <c r="W17" i="46"/>
  <c r="W10" i="46"/>
  <c r="W7" i="46"/>
  <c r="W37" i="53"/>
  <c r="W33" i="53"/>
  <c r="W14" i="53"/>
  <c r="W56" i="49"/>
  <c r="W40" i="49"/>
  <c r="W30" i="49"/>
  <c r="W6" i="49"/>
  <c r="W50" i="50"/>
  <c r="W38" i="50"/>
  <c r="W14" i="50"/>
  <c r="W46" i="48"/>
  <c r="W36" i="48"/>
  <c r="W43" i="53"/>
  <c r="W39" i="53"/>
  <c r="W35" i="53"/>
  <c r="W31" i="53"/>
  <c r="W27" i="53"/>
  <c r="W23" i="53"/>
  <c r="W19" i="53"/>
  <c r="W16" i="53"/>
  <c r="W11" i="53"/>
  <c r="W10" i="53"/>
  <c r="W6" i="53"/>
  <c r="W7" i="49"/>
  <c r="W51" i="49"/>
  <c r="W23" i="49"/>
  <c r="W44" i="49"/>
  <c r="W25" i="49"/>
  <c r="W38" i="49"/>
  <c r="W34" i="49"/>
  <c r="W32" i="49"/>
  <c r="W28" i="49"/>
  <c r="W22" i="49"/>
  <c r="W27" i="49"/>
  <c r="W18" i="49"/>
  <c r="W20" i="49"/>
  <c r="W56" i="50"/>
  <c r="W52" i="50"/>
  <c r="W12" i="50"/>
  <c r="W48" i="50"/>
  <c r="W44" i="50"/>
  <c r="W40" i="50"/>
  <c r="W36" i="50"/>
  <c r="W33" i="50"/>
  <c r="W31" i="50"/>
  <c r="W27" i="50"/>
  <c r="W24" i="50"/>
  <c r="W18" i="50"/>
  <c r="W16" i="50"/>
  <c r="W48" i="48"/>
  <c r="W44" i="48"/>
  <c r="W41" i="48"/>
  <c r="W37" i="48"/>
  <c r="W34" i="48"/>
  <c r="W30" i="48"/>
  <c r="W26" i="48"/>
  <c r="W23" i="48"/>
  <c r="W16" i="48"/>
  <c r="W9" i="48"/>
  <c r="W11" i="48"/>
  <c r="W50" i="47"/>
  <c r="W46" i="47"/>
  <c r="W43" i="47"/>
  <c r="W19" i="47"/>
  <c r="W38" i="47"/>
  <c r="W36" i="47"/>
  <c r="W32" i="47"/>
  <c r="W29" i="47"/>
  <c r="W25" i="47"/>
  <c r="W21" i="47"/>
  <c r="W60" i="46"/>
  <c r="W56" i="46"/>
  <c r="W52" i="46"/>
  <c r="W28" i="46"/>
  <c r="W44" i="46"/>
  <c r="W41" i="46"/>
  <c r="W38" i="46"/>
  <c r="W34" i="46"/>
  <c r="W30" i="46"/>
  <c r="W16" i="46"/>
  <c r="W21" i="46"/>
  <c r="W8" i="46"/>
  <c r="W41" i="53"/>
  <c r="W25" i="53"/>
  <c r="W21" i="53"/>
  <c r="W57" i="49"/>
  <c r="W49" i="49"/>
  <c r="W26" i="49"/>
  <c r="W15" i="49"/>
  <c r="W10" i="49"/>
  <c r="W46" i="50"/>
  <c r="W20" i="50"/>
  <c r="W29" i="50"/>
  <c r="W8" i="50"/>
  <c r="W39" i="48"/>
  <c r="W32" i="48"/>
  <c r="W44" i="53"/>
  <c r="W40" i="53"/>
  <c r="W36" i="53"/>
  <c r="W32" i="53"/>
  <c r="W28" i="53"/>
  <c r="W24" i="53"/>
  <c r="W20" i="53"/>
  <c r="W17" i="53"/>
  <c r="W9" i="53"/>
  <c r="W55" i="49"/>
  <c r="W54" i="49"/>
  <c r="W13" i="49"/>
  <c r="W52" i="49"/>
  <c r="W48" i="49"/>
  <c r="W45" i="49"/>
  <c r="W42" i="49"/>
  <c r="W39" i="49"/>
  <c r="W35" i="49"/>
  <c r="W21" i="49"/>
  <c r="W29" i="49"/>
  <c r="W8" i="49"/>
  <c r="W53" i="50"/>
  <c r="W49" i="50"/>
  <c r="W45" i="50"/>
  <c r="W41" i="50"/>
  <c r="W37" i="50"/>
  <c r="W34" i="50"/>
  <c r="W32" i="50"/>
  <c r="W28" i="50"/>
  <c r="W25" i="50"/>
  <c r="W21" i="50"/>
  <c r="W19" i="50"/>
  <c r="W7" i="50"/>
  <c r="W6" i="50"/>
  <c r="W49" i="48"/>
  <c r="W45" i="48"/>
  <c r="W20" i="48"/>
  <c r="W38" i="48"/>
  <c r="W35" i="48"/>
  <c r="W31" i="48"/>
  <c r="W27" i="48"/>
  <c r="W15" i="48"/>
  <c r="W14" i="48"/>
  <c r="W13" i="48"/>
  <c r="W10" i="48"/>
  <c r="W51" i="47"/>
  <c r="W47" i="47"/>
  <c r="W44" i="47"/>
  <c r="W41" i="47"/>
  <c r="W39" i="47"/>
  <c r="W37" i="47"/>
  <c r="W33" i="47"/>
  <c r="W22" i="47"/>
  <c r="W30" i="47"/>
  <c r="W26" i="47"/>
  <c r="W23" i="47"/>
  <c r="W61" i="46"/>
  <c r="W57" i="46"/>
  <c r="W53" i="46"/>
  <c r="W23" i="46"/>
  <c r="W48" i="46"/>
  <c r="W45" i="46"/>
  <c r="W42" i="46"/>
  <c r="W24" i="46"/>
  <c r="W35" i="46"/>
  <c r="W31" i="46"/>
  <c r="W13" i="46"/>
  <c r="W22" i="46"/>
  <c r="W15" i="46"/>
  <c r="W20" i="46"/>
  <c r="W18" i="46"/>
  <c r="W45" i="53"/>
  <c r="W29" i="53"/>
  <c r="W18" i="53"/>
  <c r="W53" i="49"/>
  <c r="W46" i="49"/>
  <c r="W36" i="49"/>
  <c r="W14" i="49"/>
  <c r="W54" i="50"/>
  <c r="W42" i="50"/>
  <c r="W17" i="50"/>
  <c r="W22" i="50"/>
  <c r="W9" i="50"/>
  <c r="W42" i="48"/>
  <c r="W28" i="48"/>
  <c r="W10" i="47"/>
  <c r="W31" i="47"/>
  <c r="W27" i="47"/>
  <c r="W14" i="47"/>
  <c r="W51" i="46"/>
  <c r="W39" i="46"/>
  <c r="W36" i="46"/>
  <c r="W17" i="48"/>
  <c r="W21" i="48"/>
  <c r="W48" i="47"/>
  <c r="W46" i="46"/>
  <c r="W34" i="47"/>
  <c r="W26" i="46"/>
  <c r="W52" i="47"/>
  <c r="W18" i="47"/>
  <c r="W6" i="47"/>
  <c r="W13" i="47"/>
  <c r="W7" i="47"/>
  <c r="W9" i="47"/>
  <c r="W49" i="46"/>
  <c r="W24" i="48"/>
  <c r="W18" i="48"/>
  <c r="W11" i="47"/>
  <c r="W58" i="46"/>
  <c r="W32" i="46"/>
  <c r="W17" i="47"/>
  <c r="W43" i="46"/>
  <c r="W25" i="46"/>
  <c r="W14" i="46"/>
  <c r="W54" i="46"/>
  <c r="W17" i="37"/>
  <c r="W21" i="37"/>
  <c r="W25" i="37"/>
  <c r="W27" i="37"/>
  <c r="W31" i="37"/>
  <c r="W8" i="37"/>
  <c r="W18" i="37"/>
  <c r="W13" i="37"/>
  <c r="W32" i="37"/>
  <c r="W16" i="37"/>
  <c r="W20" i="37"/>
  <c r="W24" i="37"/>
  <c r="W10" i="37"/>
  <c r="W30" i="37"/>
  <c r="W14" i="37"/>
  <c r="W15" i="37"/>
  <c r="W19" i="37"/>
  <c r="W23" i="37"/>
  <c r="W26" i="37"/>
  <c r="W29" i="37"/>
  <c r="W7" i="37"/>
  <c r="W11" i="37"/>
  <c r="W22" i="37"/>
  <c r="W28" i="37"/>
  <c r="W64" i="51"/>
  <c r="V9" i="55"/>
  <c r="L27" i="45"/>
  <c r="L45" i="53"/>
  <c r="L41" i="53"/>
  <c r="L37" i="53"/>
  <c r="L33" i="53"/>
  <c r="L29" i="53"/>
  <c r="L25" i="53"/>
  <c r="L21" i="53"/>
  <c r="L10" i="53"/>
  <c r="L57" i="49"/>
  <c r="L56" i="49"/>
  <c r="L7" i="49"/>
  <c r="L51" i="49"/>
  <c r="L23" i="49"/>
  <c r="L44" i="49"/>
  <c r="L25" i="49"/>
  <c r="L38" i="49"/>
  <c r="L34" i="49"/>
  <c r="L32" i="49"/>
  <c r="L18" i="49"/>
  <c r="L16" i="49"/>
  <c r="L8" i="49"/>
  <c r="L54" i="50"/>
  <c r="L50" i="50"/>
  <c r="L47" i="50"/>
  <c r="L43" i="50"/>
  <c r="L39" i="50"/>
  <c r="L35" i="50"/>
  <c r="L11" i="50"/>
  <c r="L30" i="50"/>
  <c r="L26" i="50"/>
  <c r="L23" i="50"/>
  <c r="L9" i="50"/>
  <c r="L49" i="48"/>
  <c r="L45" i="48"/>
  <c r="L20" i="48"/>
  <c r="L38" i="48"/>
  <c r="L35" i="48"/>
  <c r="L31" i="48"/>
  <c r="L27" i="48"/>
  <c r="L15" i="48"/>
  <c r="L18" i="48"/>
  <c r="L10" i="48"/>
  <c r="L9" i="48"/>
  <c r="L52" i="47"/>
  <c r="L48" i="47"/>
  <c r="L17" i="47"/>
  <c r="L10" i="47"/>
  <c r="L18" i="47"/>
  <c r="L11" i="47"/>
  <c r="L34" i="47"/>
  <c r="L31" i="47"/>
  <c r="L28" i="47"/>
  <c r="L21" i="47"/>
  <c r="L7" i="47"/>
  <c r="L59" i="46"/>
  <c r="L55" i="46"/>
  <c r="L19" i="46"/>
  <c r="L50" i="46"/>
  <c r="L47" i="46"/>
  <c r="L27" i="46"/>
  <c r="L40" i="46"/>
  <c r="L37" i="46"/>
  <c r="L33" i="46"/>
  <c r="L29" i="46"/>
  <c r="L22" i="46"/>
  <c r="L15" i="46"/>
  <c r="L9" i="46"/>
  <c r="L8" i="46"/>
  <c r="L6" i="46"/>
  <c r="L8" i="53"/>
  <c r="L7" i="53"/>
  <c r="L19" i="49"/>
  <c r="L43" i="49"/>
  <c r="L33" i="49"/>
  <c r="L11" i="49"/>
  <c r="L46" i="50"/>
  <c r="L17" i="50"/>
  <c r="L42" i="53"/>
  <c r="L38" i="53"/>
  <c r="L34" i="53"/>
  <c r="L30" i="53"/>
  <c r="L26" i="53"/>
  <c r="L22" i="53"/>
  <c r="L12" i="53"/>
  <c r="L18" i="53"/>
  <c r="L16" i="53"/>
  <c r="L14" i="53"/>
  <c r="L58" i="49"/>
  <c r="L54" i="49"/>
  <c r="L52" i="49"/>
  <c r="L48" i="49"/>
  <c r="L45" i="49"/>
  <c r="L42" i="49"/>
  <c r="L39" i="49"/>
  <c r="L35" i="49"/>
  <c r="L21" i="49"/>
  <c r="L29" i="49"/>
  <c r="L28" i="49"/>
  <c r="L22" i="49"/>
  <c r="L27" i="49"/>
  <c r="L17" i="49"/>
  <c r="L10" i="49"/>
  <c r="L57" i="50"/>
  <c r="L55" i="50"/>
  <c r="L51" i="50"/>
  <c r="L48" i="50"/>
  <c r="L44" i="50"/>
  <c r="L40" i="50"/>
  <c r="L36" i="50"/>
  <c r="L33" i="50"/>
  <c r="L31" i="50"/>
  <c r="L27" i="50"/>
  <c r="L24" i="50"/>
  <c r="L19" i="50"/>
  <c r="L10" i="50"/>
  <c r="L6" i="50"/>
  <c r="L46" i="48"/>
  <c r="L42" i="48"/>
  <c r="L39" i="48"/>
  <c r="L36" i="48"/>
  <c r="L32" i="48"/>
  <c r="L28" i="48"/>
  <c r="L24" i="48"/>
  <c r="L8" i="48"/>
  <c r="L17" i="48"/>
  <c r="L21" i="48"/>
  <c r="L13" i="48"/>
  <c r="L53" i="47"/>
  <c r="L49" i="47"/>
  <c r="L45" i="47"/>
  <c r="L42" i="47"/>
  <c r="L40" i="47"/>
  <c r="L16" i="47"/>
  <c r="L35" i="47"/>
  <c r="L8" i="47"/>
  <c r="L29" i="47"/>
  <c r="L25" i="47"/>
  <c r="L23" i="47"/>
  <c r="L13" i="47"/>
  <c r="L60" i="46"/>
  <c r="L56" i="46"/>
  <c r="L52" i="46"/>
  <c r="L28" i="46"/>
  <c r="L44" i="46"/>
  <c r="L41" i="46"/>
  <c r="L38" i="46"/>
  <c r="L34" i="46"/>
  <c r="L30" i="46"/>
  <c r="L14" i="46"/>
  <c r="L18" i="46"/>
  <c r="L10" i="46"/>
  <c r="L7" i="46"/>
  <c r="L28" i="53"/>
  <c r="L20" i="53"/>
  <c r="L15" i="53"/>
  <c r="L55" i="49"/>
  <c r="L47" i="49"/>
  <c r="L37" i="49"/>
  <c r="L20" i="49"/>
  <c r="L53" i="50"/>
  <c r="L42" i="50"/>
  <c r="L43" i="53"/>
  <c r="L39" i="53"/>
  <c r="L35" i="53"/>
  <c r="L31" i="53"/>
  <c r="L27" i="53"/>
  <c r="L23" i="53"/>
  <c r="L19" i="53"/>
  <c r="L11" i="53"/>
  <c r="L24" i="49"/>
  <c r="L53" i="49"/>
  <c r="L13" i="49"/>
  <c r="L49" i="49"/>
  <c r="L46" i="49"/>
  <c r="L26" i="49"/>
  <c r="L40" i="49"/>
  <c r="L36" i="49"/>
  <c r="L15" i="49"/>
  <c r="L30" i="49"/>
  <c r="L9" i="49"/>
  <c r="L14" i="49"/>
  <c r="L56" i="50"/>
  <c r="L52" i="50"/>
  <c r="L45" i="50"/>
  <c r="L41" i="50"/>
  <c r="L37" i="50"/>
  <c r="L34" i="50"/>
  <c r="L32" i="50"/>
  <c r="L28" i="50"/>
  <c r="L25" i="50"/>
  <c r="L7" i="50"/>
  <c r="L47" i="48"/>
  <c r="L43" i="48"/>
  <c r="L40" i="48"/>
  <c r="L19" i="48"/>
  <c r="L33" i="48"/>
  <c r="L29" i="48"/>
  <c r="L25" i="48"/>
  <c r="L22" i="48"/>
  <c r="L16" i="48"/>
  <c r="L6" i="48"/>
  <c r="L50" i="47"/>
  <c r="L46" i="47"/>
  <c r="L43" i="47"/>
  <c r="L19" i="47"/>
  <c r="L38" i="47"/>
  <c r="L36" i="47"/>
  <c r="L32" i="47"/>
  <c r="L30" i="47"/>
  <c r="L26" i="47"/>
  <c r="L14" i="47"/>
  <c r="L6" i="47"/>
  <c r="L61" i="46"/>
  <c r="L57" i="46"/>
  <c r="L53" i="46"/>
  <c r="L23" i="46"/>
  <c r="L48" i="46"/>
  <c r="L45" i="46"/>
  <c r="L42" i="46"/>
  <c r="L24" i="46"/>
  <c r="L35" i="46"/>
  <c r="L31" i="46"/>
  <c r="L25" i="46"/>
  <c r="L17" i="46"/>
  <c r="L20" i="46"/>
  <c r="L44" i="53"/>
  <c r="L40" i="53"/>
  <c r="L36" i="53"/>
  <c r="L32" i="53"/>
  <c r="L24" i="53"/>
  <c r="L17" i="53"/>
  <c r="L9" i="53"/>
  <c r="L6" i="53"/>
  <c r="L50" i="49"/>
  <c r="L41" i="49"/>
  <c r="L31" i="49"/>
  <c r="L6" i="49"/>
  <c r="L49" i="50"/>
  <c r="L38" i="50"/>
  <c r="L22" i="50"/>
  <c r="L41" i="48"/>
  <c r="L26" i="48"/>
  <c r="L14" i="48"/>
  <c r="L11" i="48"/>
  <c r="L7" i="48"/>
  <c r="L41" i="47"/>
  <c r="L20" i="47"/>
  <c r="L51" i="46"/>
  <c r="L39" i="46"/>
  <c r="L14" i="50"/>
  <c r="L30" i="48"/>
  <c r="L24" i="47"/>
  <c r="L43" i="46"/>
  <c r="L20" i="50"/>
  <c r="L8" i="50"/>
  <c r="L37" i="48"/>
  <c r="L23" i="48"/>
  <c r="L51" i="47"/>
  <c r="L39" i="47"/>
  <c r="L27" i="47"/>
  <c r="L9" i="47"/>
  <c r="L49" i="46"/>
  <c r="L36" i="46"/>
  <c r="L16" i="46"/>
  <c r="L44" i="48"/>
  <c r="L33" i="47"/>
  <c r="L29" i="50"/>
  <c r="L48" i="48"/>
  <c r="L34" i="48"/>
  <c r="L47" i="47"/>
  <c r="L37" i="47"/>
  <c r="L58" i="46"/>
  <c r="L46" i="46"/>
  <c r="L32" i="46"/>
  <c r="L21" i="46"/>
  <c r="L16" i="50"/>
  <c r="L44" i="47"/>
  <c r="L54" i="46"/>
  <c r="L11" i="46"/>
  <c r="L20" i="37"/>
  <c r="L24" i="51"/>
  <c r="L63" i="51"/>
  <c r="L14" i="37"/>
  <c r="L26" i="37"/>
  <c r="L18" i="37"/>
  <c r="L32" i="37"/>
  <c r="L25" i="37"/>
  <c r="L16" i="37"/>
  <c r="L30" i="37"/>
  <c r="L60" i="51"/>
  <c r="L23" i="37"/>
  <c r="L11" i="37"/>
  <c r="L28" i="37"/>
  <c r="L21" i="37"/>
  <c r="L10" i="37"/>
  <c r="L59" i="51"/>
  <c r="L19" i="37"/>
  <c r="L13" i="37"/>
  <c r="L17" i="37"/>
  <c r="L31" i="37"/>
  <c r="L24" i="37"/>
  <c r="L62" i="51"/>
  <c r="L64" i="51"/>
  <c r="L15" i="37"/>
  <c r="L29" i="37"/>
  <c r="L22" i="37"/>
  <c r="L7" i="37"/>
  <c r="L27" i="37"/>
  <c r="A2" i="91"/>
  <c r="A2" i="88"/>
  <c r="A2" i="81"/>
  <c r="L34" i="45"/>
  <c r="O34" i="45"/>
  <c r="U34" i="45"/>
  <c r="W34" i="45"/>
  <c r="X34" i="45"/>
  <c r="Y34" i="45"/>
  <c r="AA34" i="45"/>
  <c r="AB34" i="45"/>
  <c r="AG34" i="45"/>
  <c r="AL34" i="45"/>
  <c r="AP34" i="45"/>
  <c r="L48" i="45"/>
  <c r="O48" i="45"/>
  <c r="U48" i="45"/>
  <c r="W48" i="45"/>
  <c r="X48" i="45"/>
  <c r="Y48" i="45"/>
  <c r="AA48" i="45"/>
  <c r="AB48" i="45"/>
  <c r="AG48" i="45"/>
  <c r="AL48" i="45"/>
  <c r="AP48" i="45"/>
  <c r="L39" i="45"/>
  <c r="O39" i="45"/>
  <c r="U39" i="45"/>
  <c r="W39" i="45"/>
  <c r="X39" i="45"/>
  <c r="Y39" i="45"/>
  <c r="AA39" i="45"/>
  <c r="AB39" i="45"/>
  <c r="AG39" i="45"/>
  <c r="AL39" i="45"/>
  <c r="AP39" i="45"/>
  <c r="L33" i="45"/>
  <c r="O33" i="45"/>
  <c r="U33" i="45"/>
  <c r="W33" i="45"/>
  <c r="X33" i="45"/>
  <c r="Y33" i="45"/>
  <c r="AA33" i="45"/>
  <c r="AB33" i="45"/>
  <c r="AG33" i="45"/>
  <c r="AL33" i="45"/>
  <c r="AP33" i="45"/>
  <c r="L52" i="45"/>
  <c r="O52" i="45"/>
  <c r="U52" i="45"/>
  <c r="W52" i="45"/>
  <c r="X52" i="45"/>
  <c r="Y52" i="45"/>
  <c r="AA52" i="45"/>
  <c r="AB52" i="45"/>
  <c r="AG52" i="45"/>
  <c r="AL52" i="45"/>
  <c r="AP52" i="45"/>
  <c r="L26" i="45"/>
  <c r="O26" i="45"/>
  <c r="U26" i="45"/>
  <c r="W26" i="45"/>
  <c r="X26" i="45"/>
  <c r="Y26" i="45"/>
  <c r="AA26" i="45"/>
  <c r="AB26" i="45"/>
  <c r="AG26" i="45"/>
  <c r="AL26" i="45"/>
  <c r="AP26" i="45"/>
  <c r="L38" i="45"/>
  <c r="O38" i="45"/>
  <c r="U38" i="45"/>
  <c r="W38" i="45"/>
  <c r="X38" i="45"/>
  <c r="Y38" i="45"/>
  <c r="AA38" i="45"/>
  <c r="AB38" i="45"/>
  <c r="AG38" i="45"/>
  <c r="AL38" i="45"/>
  <c r="AP38" i="45"/>
  <c r="L21" i="45"/>
  <c r="O21" i="45"/>
  <c r="U21" i="45"/>
  <c r="W21" i="45"/>
  <c r="X21" i="45"/>
  <c r="Y21" i="45"/>
  <c r="AA21" i="45"/>
  <c r="AB21" i="45"/>
  <c r="AG21" i="45"/>
  <c r="AL21" i="45"/>
  <c r="AP21" i="45"/>
  <c r="L17" i="45"/>
  <c r="O17" i="45"/>
  <c r="U17" i="45"/>
  <c r="W17" i="45"/>
  <c r="X17" i="45"/>
  <c r="Y17" i="45"/>
  <c r="AA17" i="45"/>
  <c r="AB17" i="45"/>
  <c r="AG17" i="45"/>
  <c r="AL17" i="45"/>
  <c r="AP17" i="45"/>
  <c r="L60" i="45"/>
  <c r="O60" i="45"/>
  <c r="U60" i="45"/>
  <c r="W60" i="45"/>
  <c r="X60" i="45"/>
  <c r="Y60" i="45"/>
  <c r="AA60" i="45"/>
  <c r="AB60" i="45"/>
  <c r="AG60" i="45"/>
  <c r="AL60" i="45"/>
  <c r="AP60" i="45"/>
  <c r="L7" i="45"/>
  <c r="O7" i="45"/>
  <c r="U7" i="45"/>
  <c r="X7" i="45"/>
  <c r="Y7" i="45"/>
  <c r="AA7" i="45"/>
  <c r="AB7" i="45"/>
  <c r="AG7" i="45"/>
  <c r="AL7" i="45"/>
  <c r="AP7" i="45"/>
  <c r="L22" i="45"/>
  <c r="O22" i="45"/>
  <c r="U22" i="45"/>
  <c r="W22" i="45"/>
  <c r="X22" i="45"/>
  <c r="Y22" i="45"/>
  <c r="AA22" i="45"/>
  <c r="AB22" i="45"/>
  <c r="AG22" i="45"/>
  <c r="AL22" i="45"/>
  <c r="AP22" i="45"/>
  <c r="L23" i="45"/>
  <c r="O23" i="45"/>
  <c r="U23" i="45"/>
  <c r="W23" i="45"/>
  <c r="X23" i="45"/>
  <c r="Y23" i="45"/>
  <c r="AA23" i="45"/>
  <c r="AB23" i="45"/>
  <c r="AG23" i="45"/>
  <c r="AL23" i="45"/>
  <c r="AP23" i="45"/>
  <c r="L59" i="45"/>
  <c r="O59" i="45"/>
  <c r="U59" i="45"/>
  <c r="W59" i="45"/>
  <c r="X59" i="45"/>
  <c r="Y59" i="45"/>
  <c r="AA59" i="45"/>
  <c r="AB59" i="45"/>
  <c r="AG59" i="45"/>
  <c r="AL59" i="45"/>
  <c r="AP59" i="45"/>
  <c r="L49" i="45"/>
  <c r="O49" i="45"/>
  <c r="U49" i="45"/>
  <c r="W49" i="45"/>
  <c r="X49" i="45"/>
  <c r="Y49" i="45"/>
  <c r="AA49" i="45"/>
  <c r="AB49" i="45"/>
  <c r="AG49" i="45"/>
  <c r="AL49" i="45"/>
  <c r="AP49" i="45"/>
  <c r="L30" i="45"/>
  <c r="O30" i="45"/>
  <c r="U30" i="45"/>
  <c r="W30" i="45"/>
  <c r="X30" i="45"/>
  <c r="Y30" i="45"/>
  <c r="AA30" i="45"/>
  <c r="AB30" i="45"/>
  <c r="AG30" i="45"/>
  <c r="AL30" i="45"/>
  <c r="AP30" i="45"/>
  <c r="L57" i="45"/>
  <c r="O57" i="45"/>
  <c r="U57" i="45"/>
  <c r="W57" i="45"/>
  <c r="X57" i="45"/>
  <c r="Y57" i="45"/>
  <c r="AA57" i="45"/>
  <c r="AB57" i="45"/>
  <c r="AG57" i="45"/>
  <c r="AL57" i="45"/>
  <c r="AP57" i="45"/>
  <c r="L36" i="45"/>
  <c r="O36" i="45"/>
  <c r="U36" i="45"/>
  <c r="W36" i="45"/>
  <c r="X36" i="45"/>
  <c r="Y36" i="45"/>
  <c r="AA36" i="45"/>
  <c r="AB36" i="45"/>
  <c r="AG36" i="45"/>
  <c r="AL36" i="45"/>
  <c r="AP36" i="45"/>
  <c r="L61" i="45"/>
  <c r="O61" i="45"/>
  <c r="U61" i="45"/>
  <c r="W61" i="45"/>
  <c r="X61" i="45"/>
  <c r="Y61" i="45"/>
  <c r="AA61" i="45"/>
  <c r="AB61" i="45"/>
  <c r="AG61" i="45"/>
  <c r="AL61" i="45"/>
  <c r="AP61" i="45"/>
  <c r="L62" i="45"/>
  <c r="O62" i="45"/>
  <c r="U62" i="45"/>
  <c r="W62" i="45"/>
  <c r="X62" i="45"/>
  <c r="Y62" i="45"/>
  <c r="AA62" i="45"/>
  <c r="AB62" i="45"/>
  <c r="AG62" i="45"/>
  <c r="AL62" i="45"/>
  <c r="AP62" i="45"/>
  <c r="L63" i="45"/>
  <c r="O63" i="45"/>
  <c r="U63" i="45"/>
  <c r="W63" i="45"/>
  <c r="X63" i="45"/>
  <c r="Y63" i="45"/>
  <c r="AA63" i="45"/>
  <c r="AB63" i="45"/>
  <c r="AG63" i="45"/>
  <c r="AL63" i="45"/>
  <c r="AP63" i="45"/>
  <c r="L50" i="51"/>
  <c r="O50" i="51"/>
  <c r="U50" i="51"/>
  <c r="X50" i="51"/>
  <c r="Y50" i="51"/>
  <c r="AA50" i="51"/>
  <c r="AB50" i="51"/>
  <c r="AG50" i="51"/>
  <c r="AL50" i="51"/>
  <c r="AP50" i="51"/>
  <c r="L51" i="51"/>
  <c r="O51" i="51"/>
  <c r="U51" i="51"/>
  <c r="X51" i="51"/>
  <c r="Y51" i="51"/>
  <c r="AA51" i="51"/>
  <c r="AB51" i="51"/>
  <c r="AG51" i="51"/>
  <c r="AL51" i="51"/>
  <c r="AP51" i="51"/>
  <c r="L52" i="51"/>
  <c r="O52" i="51"/>
  <c r="U52" i="51"/>
  <c r="X52" i="51"/>
  <c r="Y52" i="51"/>
  <c r="AA52" i="51"/>
  <c r="AB52" i="51"/>
  <c r="AG52" i="51"/>
  <c r="AL52" i="51"/>
  <c r="AP52" i="51"/>
  <c r="L53" i="51"/>
  <c r="O53" i="51"/>
  <c r="U53" i="51"/>
  <c r="X53" i="51"/>
  <c r="Y53" i="51"/>
  <c r="AA53" i="51"/>
  <c r="AB53" i="51"/>
  <c r="AG53" i="51"/>
  <c r="AL53" i="51"/>
  <c r="AP53" i="51"/>
  <c r="L54" i="51"/>
  <c r="O54" i="51"/>
  <c r="U54" i="51"/>
  <c r="X54" i="51"/>
  <c r="Y54" i="51"/>
  <c r="AA54" i="51"/>
  <c r="AB54" i="51"/>
  <c r="AG54" i="51"/>
  <c r="AL54" i="51"/>
  <c r="AP54" i="51"/>
  <c r="L7" i="51"/>
  <c r="O7" i="51"/>
  <c r="U7" i="51"/>
  <c r="X7" i="51"/>
  <c r="Y7" i="51"/>
  <c r="AA7" i="51"/>
  <c r="AB7" i="51"/>
  <c r="AG7" i="51"/>
  <c r="AL7" i="51"/>
  <c r="AP7" i="51"/>
  <c r="L55" i="51"/>
  <c r="O55" i="51"/>
  <c r="U55" i="51"/>
  <c r="X55" i="51"/>
  <c r="Y55" i="51"/>
  <c r="AA55" i="51"/>
  <c r="AB55" i="51"/>
  <c r="AG55" i="51"/>
  <c r="AL55" i="51"/>
  <c r="AP55" i="51"/>
  <c r="L8" i="51"/>
  <c r="M8" i="51"/>
  <c r="O8" i="51"/>
  <c r="U8" i="51"/>
  <c r="X8" i="51"/>
  <c r="Y8" i="51"/>
  <c r="AA8" i="51"/>
  <c r="AB8" i="51"/>
  <c r="AG8" i="51"/>
  <c r="AL8" i="51"/>
  <c r="AP8" i="51"/>
  <c r="L28" i="51"/>
  <c r="O28" i="51"/>
  <c r="U28" i="51"/>
  <c r="X28" i="51"/>
  <c r="Y28" i="51"/>
  <c r="AA28" i="51"/>
  <c r="AB28" i="51"/>
  <c r="AG28" i="51"/>
  <c r="AL28" i="51"/>
  <c r="AP28" i="51"/>
  <c r="L56" i="51"/>
  <c r="O56" i="51"/>
  <c r="U56" i="51"/>
  <c r="X56" i="51"/>
  <c r="Y56" i="51"/>
  <c r="AA56" i="51"/>
  <c r="AB56" i="51"/>
  <c r="AG56" i="51"/>
  <c r="AL56" i="51"/>
  <c r="AP56" i="51"/>
  <c r="L57" i="51"/>
  <c r="O57" i="51"/>
  <c r="U57" i="51"/>
  <c r="X57" i="51"/>
  <c r="Y57" i="51"/>
  <c r="AA57" i="51"/>
  <c r="AB57" i="51"/>
  <c r="AG57" i="51"/>
  <c r="AL57" i="51"/>
  <c r="AP57" i="51"/>
  <c r="L58" i="51"/>
  <c r="O58" i="51"/>
  <c r="U58" i="51"/>
  <c r="X58" i="51"/>
  <c r="Y58" i="51"/>
  <c r="AA58" i="51"/>
  <c r="AB58" i="51"/>
  <c r="AG58" i="51"/>
  <c r="AL58" i="51"/>
  <c r="AP58" i="51"/>
  <c r="L21" i="51"/>
  <c r="O21" i="51"/>
  <c r="U21" i="51"/>
  <c r="X21" i="51"/>
  <c r="Y21" i="51"/>
  <c r="AA21" i="51"/>
  <c r="AB21" i="51"/>
  <c r="AG21" i="51"/>
  <c r="AL21" i="51"/>
  <c r="AP21" i="51"/>
  <c r="L65" i="51"/>
  <c r="O65" i="51"/>
  <c r="U65" i="51"/>
  <c r="W65" i="51"/>
  <c r="X65" i="51"/>
  <c r="Y65" i="51"/>
  <c r="AA65" i="51"/>
  <c r="AB65" i="51"/>
  <c r="AG65" i="51"/>
  <c r="AL65" i="51"/>
  <c r="AP65" i="51"/>
  <c r="AP17" i="54"/>
  <c r="AL17" i="54"/>
  <c r="AG17" i="54"/>
  <c r="AB17" i="54"/>
  <c r="AA17" i="54"/>
  <c r="Y17" i="54"/>
  <c r="X17" i="54"/>
  <c r="W17" i="54"/>
  <c r="U17" i="54"/>
  <c r="O17" i="54"/>
  <c r="L17" i="54"/>
  <c r="AP16" i="54"/>
  <c r="AL16" i="54"/>
  <c r="AG16" i="54"/>
  <c r="AB16" i="54"/>
  <c r="AA16" i="54"/>
  <c r="Y16" i="54"/>
  <c r="X16" i="54"/>
  <c r="W16" i="54"/>
  <c r="U16" i="54"/>
  <c r="O16" i="54"/>
  <c r="L16" i="54"/>
  <c r="AP15" i="54"/>
  <c r="AL15" i="54"/>
  <c r="AG15" i="54"/>
  <c r="AB15" i="54"/>
  <c r="AA15" i="54"/>
  <c r="Y15" i="54"/>
  <c r="X15" i="54"/>
  <c r="W15" i="54"/>
  <c r="U15" i="54"/>
  <c r="O15" i="54"/>
  <c r="L15" i="54"/>
  <c r="AP14" i="54"/>
  <c r="AL14" i="54"/>
  <c r="AG14" i="54"/>
  <c r="AB14" i="54"/>
  <c r="AA14" i="54"/>
  <c r="Y14" i="54"/>
  <c r="X14" i="54"/>
  <c r="W14" i="54"/>
  <c r="U14" i="54"/>
  <c r="O14" i="54"/>
  <c r="L14" i="54"/>
  <c r="AP13" i="54"/>
  <c r="AL13" i="54"/>
  <c r="AG13" i="54"/>
  <c r="AB13" i="54"/>
  <c r="AA13" i="54"/>
  <c r="Y13" i="54"/>
  <c r="X13" i="54"/>
  <c r="W13" i="54"/>
  <c r="U13" i="54"/>
  <c r="O13" i="54"/>
  <c r="L13" i="54"/>
  <c r="AP12" i="54"/>
  <c r="AL12" i="54"/>
  <c r="AG12" i="54"/>
  <c r="AB12" i="54"/>
  <c r="AA12" i="54"/>
  <c r="Y12" i="54"/>
  <c r="X12" i="54"/>
  <c r="W12" i="54"/>
  <c r="U12" i="54"/>
  <c r="O12" i="54"/>
  <c r="L12" i="54"/>
  <c r="AP11" i="54"/>
  <c r="AL11" i="54"/>
  <c r="AG11" i="54"/>
  <c r="AB11" i="54"/>
  <c r="AA11" i="54"/>
  <c r="Y11" i="54"/>
  <c r="X11" i="54"/>
  <c r="W11" i="54"/>
  <c r="U11" i="54"/>
  <c r="O11" i="54"/>
  <c r="L11" i="54"/>
  <c r="L48" i="52"/>
  <c r="O48" i="52"/>
  <c r="U48" i="52"/>
  <c r="W48" i="52"/>
  <c r="X48" i="52"/>
  <c r="Y48" i="52"/>
  <c r="AA48" i="52"/>
  <c r="AB48" i="52"/>
  <c r="AG48" i="52"/>
  <c r="AL48" i="52"/>
  <c r="AP48" i="52"/>
  <c r="L19" i="52"/>
  <c r="O19" i="52"/>
  <c r="U19" i="52"/>
  <c r="W19" i="52"/>
  <c r="X19" i="52"/>
  <c r="Y19" i="52"/>
  <c r="AA19" i="52"/>
  <c r="AB19" i="52"/>
  <c r="AG19" i="52"/>
  <c r="AL19" i="52"/>
  <c r="AP19" i="52"/>
  <c r="L20" i="52"/>
  <c r="O20" i="52"/>
  <c r="U20" i="52"/>
  <c r="W20" i="52"/>
  <c r="X20" i="52"/>
  <c r="Y20" i="52"/>
  <c r="AA20" i="52"/>
  <c r="AB20" i="52"/>
  <c r="AG20" i="52"/>
  <c r="AL20" i="52"/>
  <c r="AP20" i="52"/>
  <c r="L21" i="52"/>
  <c r="O21" i="52"/>
  <c r="U21" i="52"/>
  <c r="W21" i="52"/>
  <c r="X21" i="52"/>
  <c r="Y21" i="52"/>
  <c r="AA21" i="52"/>
  <c r="AB21" i="52"/>
  <c r="AG21" i="52"/>
  <c r="AL21" i="52"/>
  <c r="AP21" i="52"/>
  <c r="L15" i="52"/>
  <c r="O15" i="52"/>
  <c r="U15" i="52"/>
  <c r="W15" i="52"/>
  <c r="X15" i="52"/>
  <c r="Y15" i="52"/>
  <c r="AA15" i="52"/>
  <c r="AB15" i="52"/>
  <c r="AG15" i="52"/>
  <c r="AL15" i="52"/>
  <c r="AP15" i="52"/>
  <c r="L7" i="52"/>
  <c r="O7" i="52"/>
  <c r="U7" i="52"/>
  <c r="W7" i="52"/>
  <c r="X7" i="52"/>
  <c r="Y7" i="52"/>
  <c r="AA7" i="52"/>
  <c r="AB7" i="52"/>
  <c r="AG7" i="52"/>
  <c r="AL7" i="52"/>
  <c r="AP7" i="52"/>
  <c r="L23" i="52"/>
  <c r="O23" i="52"/>
  <c r="U23" i="52"/>
  <c r="W23" i="52"/>
  <c r="X23" i="52"/>
  <c r="Y23" i="52"/>
  <c r="AA23" i="52"/>
  <c r="AB23" i="52"/>
  <c r="AG23" i="52"/>
  <c r="AL23" i="52"/>
  <c r="AP23" i="52"/>
  <c r="L24" i="52"/>
  <c r="O24" i="52"/>
  <c r="U24" i="52"/>
  <c r="W24" i="52"/>
  <c r="X24" i="52"/>
  <c r="Y24" i="52"/>
  <c r="AA24" i="52"/>
  <c r="AB24" i="52"/>
  <c r="AG24" i="52"/>
  <c r="AL24" i="52"/>
  <c r="AP24" i="52"/>
  <c r="L25" i="52"/>
  <c r="O25" i="52"/>
  <c r="U25" i="52"/>
  <c r="W25" i="52"/>
  <c r="X25" i="52"/>
  <c r="Y25" i="52"/>
  <c r="AA25" i="52"/>
  <c r="AB25" i="52"/>
  <c r="AG25" i="52"/>
  <c r="AL25" i="52"/>
  <c r="AP25" i="52"/>
  <c r="L26" i="52"/>
  <c r="O26" i="52"/>
  <c r="U26" i="52"/>
  <c r="W26" i="52"/>
  <c r="X26" i="52"/>
  <c r="Y26" i="52"/>
  <c r="AA26" i="52"/>
  <c r="AB26" i="52"/>
  <c r="AG26" i="52"/>
  <c r="AL26" i="52"/>
  <c r="AP26" i="52"/>
  <c r="L27" i="52"/>
  <c r="O27" i="52"/>
  <c r="U27" i="52"/>
  <c r="W27" i="52"/>
  <c r="X27" i="52"/>
  <c r="Y27" i="52"/>
  <c r="AA27" i="52"/>
  <c r="AB27" i="52"/>
  <c r="AG27" i="52"/>
  <c r="AL27" i="52"/>
  <c r="AP27" i="52"/>
  <c r="L28" i="52"/>
  <c r="O28" i="52"/>
  <c r="U28" i="52"/>
  <c r="W28" i="52"/>
  <c r="X28" i="52"/>
  <c r="Y28" i="52"/>
  <c r="AA28" i="52"/>
  <c r="AB28" i="52"/>
  <c r="AG28" i="52"/>
  <c r="AL28" i="52"/>
  <c r="AP28" i="52"/>
  <c r="L29" i="52"/>
  <c r="O29" i="52"/>
  <c r="U29" i="52"/>
  <c r="W29" i="52"/>
  <c r="X29" i="52"/>
  <c r="Y29" i="52"/>
  <c r="AA29" i="52"/>
  <c r="AB29" i="52"/>
  <c r="AG29" i="52"/>
  <c r="AL29" i="52"/>
  <c r="AP29" i="52"/>
  <c r="L30" i="52"/>
  <c r="O30" i="52"/>
  <c r="U30" i="52"/>
  <c r="W30" i="52"/>
  <c r="X30" i="52"/>
  <c r="Y30" i="52"/>
  <c r="AA30" i="52"/>
  <c r="AB30" i="52"/>
  <c r="AG30" i="52"/>
  <c r="AL30" i="52"/>
  <c r="AP30" i="52"/>
  <c r="L31" i="52"/>
  <c r="O31" i="52"/>
  <c r="U31" i="52"/>
  <c r="W31" i="52"/>
  <c r="X31" i="52"/>
  <c r="Y31" i="52"/>
  <c r="AA31" i="52"/>
  <c r="AB31" i="52"/>
  <c r="AG31" i="52"/>
  <c r="AL31" i="52"/>
  <c r="AP31" i="52"/>
  <c r="L32" i="52"/>
  <c r="O32" i="52"/>
  <c r="U32" i="52"/>
  <c r="W32" i="52"/>
  <c r="X32" i="52"/>
  <c r="Y32" i="52"/>
  <c r="AA32" i="52"/>
  <c r="AB32" i="52"/>
  <c r="AG32" i="52"/>
  <c r="AL32" i="52"/>
  <c r="AP32" i="52"/>
  <c r="L33" i="52"/>
  <c r="O33" i="52"/>
  <c r="U33" i="52"/>
  <c r="W33" i="52"/>
  <c r="X33" i="52"/>
  <c r="Y33" i="52"/>
  <c r="AA33" i="52"/>
  <c r="AB33" i="52"/>
  <c r="AG33" i="52"/>
  <c r="AL33" i="52"/>
  <c r="AP33" i="52"/>
  <c r="L34" i="52"/>
  <c r="O34" i="52"/>
  <c r="U34" i="52"/>
  <c r="W34" i="52"/>
  <c r="X34" i="52"/>
  <c r="Y34" i="52"/>
  <c r="AA34" i="52"/>
  <c r="AB34" i="52"/>
  <c r="AG34" i="52"/>
  <c r="AL34" i="52"/>
  <c r="AP34" i="52"/>
  <c r="L35" i="52"/>
  <c r="O35" i="52"/>
  <c r="U35" i="52"/>
  <c r="W35" i="52"/>
  <c r="X35" i="52"/>
  <c r="Y35" i="52"/>
  <c r="AA35" i="52"/>
  <c r="AB35" i="52"/>
  <c r="AG35" i="52"/>
  <c r="AL35" i="52"/>
  <c r="AP35" i="52"/>
  <c r="L36" i="52"/>
  <c r="O36" i="52"/>
  <c r="U36" i="52"/>
  <c r="W36" i="52"/>
  <c r="X36" i="52"/>
  <c r="Y36" i="52"/>
  <c r="AA36" i="52"/>
  <c r="AB36" i="52"/>
  <c r="AG36" i="52"/>
  <c r="AL36" i="52"/>
  <c r="AP36" i="52"/>
  <c r="L37" i="52"/>
  <c r="O37" i="52"/>
  <c r="U37" i="52"/>
  <c r="W37" i="52"/>
  <c r="X37" i="52"/>
  <c r="Y37" i="52"/>
  <c r="AA37" i="52"/>
  <c r="AB37" i="52"/>
  <c r="AG37" i="52"/>
  <c r="AL37" i="52"/>
  <c r="AP37" i="52"/>
  <c r="L38" i="52"/>
  <c r="O38" i="52"/>
  <c r="U38" i="52"/>
  <c r="W38" i="52"/>
  <c r="X38" i="52"/>
  <c r="Y38" i="52"/>
  <c r="AA38" i="52"/>
  <c r="AB38" i="52"/>
  <c r="AG38" i="52"/>
  <c r="AL38" i="52"/>
  <c r="AP38" i="52"/>
  <c r="L39" i="52"/>
  <c r="O39" i="52"/>
  <c r="U39" i="52"/>
  <c r="W39" i="52"/>
  <c r="X39" i="52"/>
  <c r="Y39" i="52"/>
  <c r="AA39" i="52"/>
  <c r="AB39" i="52"/>
  <c r="AG39" i="52"/>
  <c r="AL39" i="52"/>
  <c r="AP39" i="52"/>
  <c r="L40" i="52"/>
  <c r="O40" i="52"/>
  <c r="U40" i="52"/>
  <c r="W40" i="52"/>
  <c r="X40" i="52"/>
  <c r="Y40" i="52"/>
  <c r="AA40" i="52"/>
  <c r="AB40" i="52"/>
  <c r="AG40" i="52"/>
  <c r="AL40" i="52"/>
  <c r="AP40" i="52"/>
  <c r="L41" i="52"/>
  <c r="O41" i="52"/>
  <c r="U41" i="52"/>
  <c r="W41" i="52"/>
  <c r="X41" i="52"/>
  <c r="Y41" i="52"/>
  <c r="AA41" i="52"/>
  <c r="AB41" i="52"/>
  <c r="AG41" i="52"/>
  <c r="AL41" i="52"/>
  <c r="AP41" i="52"/>
  <c r="L42" i="52"/>
  <c r="O42" i="52"/>
  <c r="U42" i="52"/>
  <c r="W42" i="52"/>
  <c r="X42" i="52"/>
  <c r="Y42" i="52"/>
  <c r="AA42" i="52"/>
  <c r="AB42" i="52"/>
  <c r="AG42" i="52"/>
  <c r="AL42" i="52"/>
  <c r="AP42" i="52"/>
  <c r="L43" i="52"/>
  <c r="O43" i="52"/>
  <c r="U43" i="52"/>
  <c r="W43" i="52"/>
  <c r="X43" i="52"/>
  <c r="Y43" i="52"/>
  <c r="AA43" i="52"/>
  <c r="AB43" i="52"/>
  <c r="AG43" i="52"/>
  <c r="AL43" i="52"/>
  <c r="AP43" i="52"/>
  <c r="L44" i="52"/>
  <c r="O44" i="52"/>
  <c r="U44" i="52"/>
  <c r="W44" i="52"/>
  <c r="X44" i="52"/>
  <c r="Y44" i="52"/>
  <c r="AA44" i="52"/>
  <c r="AB44" i="52"/>
  <c r="AG44" i="52"/>
  <c r="AL44" i="52"/>
  <c r="AP44" i="52"/>
  <c r="L45" i="52"/>
  <c r="O45" i="52"/>
  <c r="U45" i="52"/>
  <c r="W45" i="52"/>
  <c r="X45" i="52"/>
  <c r="Y45" i="52"/>
  <c r="AA45" i="52"/>
  <c r="AB45" i="52"/>
  <c r="AG45" i="52"/>
  <c r="AL45" i="52"/>
  <c r="AP45" i="52"/>
  <c r="L46" i="52"/>
  <c r="O46" i="52"/>
  <c r="U46" i="52"/>
  <c r="W46" i="52"/>
  <c r="X46" i="52"/>
  <c r="Y46" i="52"/>
  <c r="AA46" i="52"/>
  <c r="AB46" i="52"/>
  <c r="AG46" i="52"/>
  <c r="AL46" i="52"/>
  <c r="AP46" i="52"/>
  <c r="L47" i="52"/>
  <c r="O47" i="52"/>
  <c r="U47" i="52"/>
  <c r="W47" i="52"/>
  <c r="X47" i="52"/>
  <c r="Y47" i="52"/>
  <c r="AA47" i="52"/>
  <c r="AB47" i="52"/>
  <c r="AG47" i="52"/>
  <c r="AL47" i="52"/>
  <c r="AP47" i="52"/>
  <c r="M29" i="91" l="1"/>
  <c r="A29" i="91"/>
  <c r="N28" i="91"/>
  <c r="M28" i="91"/>
  <c r="A28" i="91"/>
  <c r="M27" i="91"/>
  <c r="N27" i="91" s="1"/>
  <c r="A27" i="91"/>
  <c r="M100" i="91"/>
  <c r="A100" i="91"/>
  <c r="M99" i="91"/>
  <c r="A99" i="91"/>
  <c r="M98" i="91"/>
  <c r="A98" i="91"/>
  <c r="M97" i="91"/>
  <c r="A97" i="91"/>
  <c r="M96" i="91"/>
  <c r="A96" i="91"/>
  <c r="M95" i="91"/>
  <c r="A95" i="91"/>
  <c r="M94" i="91"/>
  <c r="A94" i="91"/>
  <c r="M93" i="91"/>
  <c r="A93" i="91"/>
  <c r="M92" i="91"/>
  <c r="A92" i="91"/>
  <c r="M91" i="91"/>
  <c r="A91" i="91"/>
  <c r="M90" i="91"/>
  <c r="A90" i="91"/>
  <c r="M89" i="91"/>
  <c r="A89" i="91"/>
  <c r="M88" i="91"/>
  <c r="A88" i="91"/>
  <c r="M87" i="91"/>
  <c r="A87" i="91"/>
  <c r="M86" i="91"/>
  <c r="A86" i="91"/>
  <c r="M85" i="91"/>
  <c r="A85" i="91"/>
  <c r="M84" i="91"/>
  <c r="A84" i="91"/>
  <c r="M83" i="91"/>
  <c r="A83" i="91"/>
  <c r="M82" i="91"/>
  <c r="A82" i="91"/>
  <c r="M81" i="91"/>
  <c r="A81" i="91"/>
  <c r="M80" i="91"/>
  <c r="A80" i="91"/>
  <c r="M79" i="91"/>
  <c r="A79" i="91"/>
  <c r="M78" i="91"/>
  <c r="A78" i="91"/>
  <c r="M77" i="91"/>
  <c r="A77" i="91"/>
  <c r="M76" i="91"/>
  <c r="A76" i="91"/>
  <c r="M75" i="91"/>
  <c r="A75" i="91"/>
  <c r="M74" i="91"/>
  <c r="A74" i="91"/>
  <c r="M73" i="91"/>
  <c r="A73" i="91"/>
  <c r="M72" i="91"/>
  <c r="A72" i="91"/>
  <c r="M71" i="91"/>
  <c r="A71" i="91"/>
  <c r="M70" i="91"/>
  <c r="A70" i="91"/>
  <c r="M69" i="91"/>
  <c r="A69" i="91"/>
  <c r="M68" i="91"/>
  <c r="A68" i="91"/>
  <c r="M67" i="91"/>
  <c r="A67" i="91"/>
  <c r="M66" i="91"/>
  <c r="A66" i="91"/>
  <c r="M65" i="91"/>
  <c r="A65" i="91"/>
  <c r="M64" i="91"/>
  <c r="A64" i="91"/>
  <c r="M63" i="91"/>
  <c r="A63" i="91"/>
  <c r="M62" i="91"/>
  <c r="A62" i="91"/>
  <c r="M61" i="91"/>
  <c r="A61" i="91"/>
  <c r="M60" i="91"/>
  <c r="A60" i="91"/>
  <c r="M59" i="91"/>
  <c r="A59" i="91"/>
  <c r="M58" i="91"/>
  <c r="A58" i="91"/>
  <c r="M57" i="91"/>
  <c r="A57" i="91"/>
  <c r="M56" i="91"/>
  <c r="A56" i="91"/>
  <c r="M55" i="91"/>
  <c r="A55" i="91"/>
  <c r="M54" i="91"/>
  <c r="A54" i="91"/>
  <c r="M53" i="91"/>
  <c r="A53" i="91"/>
  <c r="M52" i="91"/>
  <c r="A52" i="91"/>
  <c r="M51" i="91"/>
  <c r="A51" i="91"/>
  <c r="M50" i="91"/>
  <c r="A50" i="91"/>
  <c r="M49" i="91"/>
  <c r="A49" i="91"/>
  <c r="M48" i="91"/>
  <c r="A48" i="91"/>
  <c r="M47" i="91"/>
  <c r="A47" i="91"/>
  <c r="M46" i="91"/>
  <c r="A46" i="91"/>
  <c r="M45" i="91"/>
  <c r="A45" i="91"/>
  <c r="M44" i="91"/>
  <c r="A44" i="91"/>
  <c r="M43" i="91"/>
  <c r="A43" i="91"/>
  <c r="M42" i="91"/>
  <c r="A42" i="91"/>
  <c r="M41" i="91"/>
  <c r="A41" i="91"/>
  <c r="M40" i="91"/>
  <c r="A40" i="91"/>
  <c r="M39" i="91"/>
  <c r="A39" i="91"/>
  <c r="M38" i="91"/>
  <c r="A38" i="91"/>
  <c r="M37" i="91"/>
  <c r="A37" i="91"/>
  <c r="M36" i="91"/>
  <c r="A36" i="91"/>
  <c r="M35" i="91"/>
  <c r="A35" i="91"/>
  <c r="M34" i="91"/>
  <c r="A34" i="91"/>
  <c r="M33" i="91"/>
  <c r="A33" i="91"/>
  <c r="M32" i="91"/>
  <c r="A32" i="91"/>
  <c r="M31" i="91"/>
  <c r="A31" i="91"/>
  <c r="M30" i="91"/>
  <c r="A30" i="91"/>
  <c r="M26" i="91"/>
  <c r="N26" i="91" s="1"/>
  <c r="A26" i="91"/>
  <c r="N25" i="91"/>
  <c r="M25" i="91"/>
  <c r="A25" i="91"/>
  <c r="M24" i="91"/>
  <c r="N24" i="91" s="1"/>
  <c r="A24" i="91"/>
  <c r="N23" i="91"/>
  <c r="M23" i="91"/>
  <c r="A23" i="91"/>
  <c r="M22" i="91"/>
  <c r="N22" i="91" s="1"/>
  <c r="A22" i="91"/>
  <c r="N21" i="91"/>
  <c r="M21" i="91"/>
  <c r="A21" i="91"/>
  <c r="M20" i="91"/>
  <c r="N20" i="91" s="1"/>
  <c r="A20" i="91"/>
  <c r="N19" i="91"/>
  <c r="M19" i="91"/>
  <c r="A19" i="91"/>
  <c r="M18" i="91"/>
  <c r="N18" i="91" s="1"/>
  <c r="A18" i="91"/>
  <c r="N17" i="91"/>
  <c r="M17" i="91"/>
  <c r="A17" i="91"/>
  <c r="M16" i="91"/>
  <c r="N16" i="91" s="1"/>
  <c r="A16" i="91"/>
  <c r="N15" i="91"/>
  <c r="M15" i="91"/>
  <c r="A15" i="91"/>
  <c r="M14" i="91"/>
  <c r="N14" i="91" s="1"/>
  <c r="A14" i="91"/>
  <c r="N13" i="91"/>
  <c r="M13" i="91"/>
  <c r="A13" i="91"/>
  <c r="M12" i="91"/>
  <c r="N12" i="91" s="1"/>
  <c r="A12" i="91"/>
  <c r="N11" i="91"/>
  <c r="M11" i="91"/>
  <c r="A11" i="91"/>
  <c r="M10" i="91"/>
  <c r="N10" i="91" s="1"/>
  <c r="A10" i="91"/>
  <c r="N9" i="91"/>
  <c r="M9" i="91"/>
  <c r="A9" i="91"/>
  <c r="M8" i="91"/>
  <c r="N8" i="91" s="1"/>
  <c r="A8" i="91"/>
  <c r="N7" i="91"/>
  <c r="M7" i="91"/>
  <c r="A7" i="91"/>
  <c r="M6" i="91"/>
  <c r="N6" i="91" s="1"/>
  <c r="A6" i="91"/>
  <c r="N5" i="91"/>
  <c r="A1" i="91"/>
  <c r="M36" i="88" l="1"/>
  <c r="M35" i="88"/>
  <c r="M34" i="88"/>
  <c r="N33" i="88"/>
  <c r="M33" i="88"/>
  <c r="M32" i="88"/>
  <c r="N32" i="88" s="1"/>
  <c r="N31" i="88"/>
  <c r="M31" i="88"/>
  <c r="M30" i="88"/>
  <c r="N30" i="88" s="1"/>
  <c r="N29" i="88"/>
  <c r="M29" i="88"/>
  <c r="N28" i="88"/>
  <c r="M28" i="88"/>
  <c r="N27" i="88"/>
  <c r="M27" i="88"/>
  <c r="M98" i="88"/>
  <c r="A98" i="88"/>
  <c r="M97" i="88"/>
  <c r="A97" i="88"/>
  <c r="M96" i="88"/>
  <c r="A96" i="88"/>
  <c r="M95" i="88"/>
  <c r="A95" i="88"/>
  <c r="M94" i="88"/>
  <c r="A94" i="88"/>
  <c r="M93" i="88"/>
  <c r="A93" i="88"/>
  <c r="M92" i="88"/>
  <c r="A92" i="88"/>
  <c r="M91" i="88"/>
  <c r="A91" i="88"/>
  <c r="M90" i="88"/>
  <c r="A90" i="88"/>
  <c r="M89" i="88"/>
  <c r="A89" i="88"/>
  <c r="M88" i="88"/>
  <c r="A88" i="88"/>
  <c r="M87" i="88"/>
  <c r="A87" i="88"/>
  <c r="M86" i="88"/>
  <c r="A86" i="88"/>
  <c r="M85" i="88"/>
  <c r="A85" i="88"/>
  <c r="M84" i="88"/>
  <c r="A84" i="88"/>
  <c r="M83" i="88"/>
  <c r="A83" i="88"/>
  <c r="M82" i="88"/>
  <c r="A82" i="88"/>
  <c r="M81" i="88"/>
  <c r="A81" i="88"/>
  <c r="M80" i="88"/>
  <c r="A80" i="88"/>
  <c r="M79" i="88"/>
  <c r="A79" i="88"/>
  <c r="M78" i="88"/>
  <c r="A78" i="88"/>
  <c r="M77" i="88"/>
  <c r="A77" i="88"/>
  <c r="M76" i="88"/>
  <c r="A76" i="88"/>
  <c r="M75" i="88"/>
  <c r="A75" i="88"/>
  <c r="M74" i="88"/>
  <c r="A74" i="88"/>
  <c r="M73" i="88"/>
  <c r="A73" i="88"/>
  <c r="M72" i="88"/>
  <c r="A72" i="88"/>
  <c r="M71" i="88"/>
  <c r="A71" i="88"/>
  <c r="M70" i="88"/>
  <c r="A70" i="88"/>
  <c r="M69" i="88"/>
  <c r="A69" i="88"/>
  <c r="M68" i="88"/>
  <c r="A68" i="88"/>
  <c r="M67" i="88"/>
  <c r="A67" i="88"/>
  <c r="M66" i="88"/>
  <c r="A66" i="88"/>
  <c r="M65" i="88"/>
  <c r="A65" i="88"/>
  <c r="M64" i="88"/>
  <c r="A64" i="88"/>
  <c r="M63" i="88"/>
  <c r="A63" i="88"/>
  <c r="M62" i="88"/>
  <c r="A62" i="88"/>
  <c r="M61" i="88"/>
  <c r="A61" i="88"/>
  <c r="M60" i="88"/>
  <c r="A60" i="88"/>
  <c r="M59" i="88"/>
  <c r="A59" i="88"/>
  <c r="M58" i="88"/>
  <c r="A58" i="88"/>
  <c r="M57" i="88"/>
  <c r="A57" i="88"/>
  <c r="M56" i="88"/>
  <c r="A56" i="88"/>
  <c r="M55" i="88"/>
  <c r="A55" i="88"/>
  <c r="M54" i="88"/>
  <c r="A54" i="88"/>
  <c r="M53" i="88"/>
  <c r="A53" i="88"/>
  <c r="M52" i="88"/>
  <c r="A52" i="88"/>
  <c r="M51" i="88"/>
  <c r="A51" i="88"/>
  <c r="M50" i="88"/>
  <c r="A50" i="88"/>
  <c r="M49" i="88"/>
  <c r="A49" i="88"/>
  <c r="M48" i="88"/>
  <c r="A48" i="88"/>
  <c r="M47" i="88"/>
  <c r="A47" i="88"/>
  <c r="M46" i="88"/>
  <c r="A46" i="88"/>
  <c r="M45" i="88"/>
  <c r="A45" i="88"/>
  <c r="M44" i="88"/>
  <c r="A44" i="88"/>
  <c r="M43" i="88"/>
  <c r="A43" i="88"/>
  <c r="M42" i="88"/>
  <c r="A42" i="88"/>
  <c r="M41" i="88"/>
  <c r="A41" i="88"/>
  <c r="M40" i="88"/>
  <c r="A40" i="88"/>
  <c r="M39" i="88"/>
  <c r="A39" i="88"/>
  <c r="M38" i="88"/>
  <c r="M37" i="88"/>
  <c r="M26" i="88"/>
  <c r="N26" i="88" s="1"/>
  <c r="N25" i="88"/>
  <c r="M25" i="88"/>
  <c r="A25" i="88"/>
  <c r="M24" i="88"/>
  <c r="N24" i="88" s="1"/>
  <c r="A24" i="88"/>
  <c r="M23" i="88"/>
  <c r="N23" i="88" s="1"/>
  <c r="A23" i="88"/>
  <c r="M22" i="88"/>
  <c r="N22" i="88" s="1"/>
  <c r="A22" i="88"/>
  <c r="M21" i="88"/>
  <c r="N21" i="88" s="1"/>
  <c r="A21" i="88"/>
  <c r="M20" i="88"/>
  <c r="N20" i="88" s="1"/>
  <c r="A20" i="88"/>
  <c r="N19" i="88"/>
  <c r="M19" i="88"/>
  <c r="A19" i="88"/>
  <c r="M18" i="88"/>
  <c r="N18" i="88" s="1"/>
  <c r="A18" i="88"/>
  <c r="M17" i="88"/>
  <c r="N17" i="88" s="1"/>
  <c r="A17" i="88"/>
  <c r="M16" i="88"/>
  <c r="N16" i="88" s="1"/>
  <c r="A16" i="88"/>
  <c r="M15" i="88"/>
  <c r="N15" i="88" s="1"/>
  <c r="A15" i="88"/>
  <c r="M14" i="88"/>
  <c r="N14" i="88" s="1"/>
  <c r="A14" i="88"/>
  <c r="M13" i="88"/>
  <c r="N13" i="88" s="1"/>
  <c r="A13" i="88"/>
  <c r="M12" i="88"/>
  <c r="N12" i="88" s="1"/>
  <c r="A12" i="88"/>
  <c r="N11" i="88"/>
  <c r="M11" i="88"/>
  <c r="A11" i="88"/>
  <c r="M10" i="88"/>
  <c r="N10" i="88" s="1"/>
  <c r="A10" i="88"/>
  <c r="M9" i="88"/>
  <c r="N9" i="88" s="1"/>
  <c r="A9" i="88"/>
  <c r="M8" i="88"/>
  <c r="N8" i="88" s="1"/>
  <c r="A8" i="88"/>
  <c r="N7" i="88"/>
  <c r="M7" i="88"/>
  <c r="A7" i="88"/>
  <c r="M6" i="88"/>
  <c r="N6" i="88" s="1"/>
  <c r="A6" i="88"/>
  <c r="N5" i="88"/>
  <c r="A1" i="88"/>
  <c r="P24" i="51" l="1"/>
  <c r="P63" i="51"/>
  <c r="P59" i="51"/>
  <c r="P9" i="37"/>
  <c r="P60" i="51"/>
  <c r="P14" i="37"/>
  <c r="P8" i="37"/>
  <c r="P7" i="37"/>
  <c r="P11" i="37"/>
  <c r="P15" i="37"/>
  <c r="P16" i="37"/>
  <c r="P17" i="37"/>
  <c r="P18" i="37"/>
  <c r="P19" i="37"/>
  <c r="P20" i="37"/>
  <c r="P21" i="37"/>
  <c r="P22" i="37"/>
  <c r="P23" i="37"/>
  <c r="P24" i="37"/>
  <c r="P25" i="37"/>
  <c r="P13" i="37"/>
  <c r="P26" i="37"/>
  <c r="P10" i="37"/>
  <c r="P27" i="37"/>
  <c r="P28" i="37"/>
  <c r="P29" i="37"/>
  <c r="P30" i="37"/>
  <c r="P31" i="37"/>
  <c r="P32" i="37"/>
  <c r="P62" i="51"/>
  <c r="P64" i="51"/>
  <c r="P48" i="45"/>
  <c r="P26" i="45"/>
  <c r="P60" i="45"/>
  <c r="P59" i="45"/>
  <c r="P36" i="45"/>
  <c r="P50" i="51"/>
  <c r="P54" i="51"/>
  <c r="P8" i="51"/>
  <c r="P58" i="51"/>
  <c r="Q17" i="54"/>
  <c r="Q13" i="54"/>
  <c r="P48" i="52"/>
  <c r="P15" i="52"/>
  <c r="P25" i="52"/>
  <c r="P29" i="52"/>
  <c r="P33" i="52"/>
  <c r="P37" i="52"/>
  <c r="P41" i="52"/>
  <c r="P45" i="52"/>
  <c r="P23" i="52"/>
  <c r="P39" i="52"/>
  <c r="P47" i="52"/>
  <c r="P39" i="45"/>
  <c r="P38" i="45"/>
  <c r="P7" i="45"/>
  <c r="P49" i="45"/>
  <c r="P61" i="45"/>
  <c r="P51" i="51"/>
  <c r="P7" i="51"/>
  <c r="P28" i="51"/>
  <c r="P21" i="51"/>
  <c r="Q16" i="54"/>
  <c r="Q12" i="54"/>
  <c r="P19" i="52"/>
  <c r="P7" i="52"/>
  <c r="P26" i="52"/>
  <c r="P30" i="52"/>
  <c r="P34" i="52"/>
  <c r="P38" i="52"/>
  <c r="P42" i="52"/>
  <c r="P46" i="52"/>
  <c r="P20" i="52"/>
  <c r="P31" i="52"/>
  <c r="P35" i="52"/>
  <c r="P33" i="45"/>
  <c r="P21" i="45"/>
  <c r="P22" i="45"/>
  <c r="P30" i="45"/>
  <c r="P62" i="45"/>
  <c r="P52" i="51"/>
  <c r="P55" i="51"/>
  <c r="P56" i="51"/>
  <c r="P65" i="51"/>
  <c r="Q15" i="54"/>
  <c r="Q11" i="54"/>
  <c r="P34" i="45"/>
  <c r="P52" i="45"/>
  <c r="P17" i="45"/>
  <c r="P23" i="45"/>
  <c r="P57" i="45"/>
  <c r="P63" i="45"/>
  <c r="P53" i="51"/>
  <c r="P57" i="51"/>
  <c r="Q14" i="54"/>
  <c r="P21" i="52"/>
  <c r="P24" i="52"/>
  <c r="P28" i="52"/>
  <c r="P32" i="52"/>
  <c r="P36" i="52"/>
  <c r="P40" i="52"/>
  <c r="P44" i="52"/>
  <c r="P27" i="52"/>
  <c r="P43" i="52"/>
  <c r="M100" i="87"/>
  <c r="A100" i="87"/>
  <c r="M99" i="87"/>
  <c r="A99" i="87"/>
  <c r="M98" i="87"/>
  <c r="A98" i="87"/>
  <c r="M97" i="87"/>
  <c r="A97" i="87"/>
  <c r="M96" i="87"/>
  <c r="A96" i="87"/>
  <c r="M95" i="87"/>
  <c r="A95" i="87"/>
  <c r="M94" i="87"/>
  <c r="A94" i="87"/>
  <c r="M93" i="87"/>
  <c r="A93" i="87"/>
  <c r="M92" i="87"/>
  <c r="A92" i="87"/>
  <c r="M91" i="87"/>
  <c r="A91" i="87"/>
  <c r="M90" i="87"/>
  <c r="A90" i="87"/>
  <c r="M89" i="87"/>
  <c r="A89" i="87"/>
  <c r="M88" i="87"/>
  <c r="A88" i="87"/>
  <c r="M87" i="87"/>
  <c r="A87" i="87"/>
  <c r="M86" i="87"/>
  <c r="A86" i="87"/>
  <c r="M85" i="87"/>
  <c r="A85" i="87"/>
  <c r="M84" i="87"/>
  <c r="A84" i="87"/>
  <c r="M83" i="87"/>
  <c r="A83" i="87"/>
  <c r="M82" i="87"/>
  <c r="A82" i="87"/>
  <c r="M81" i="87"/>
  <c r="A81" i="87"/>
  <c r="M80" i="87"/>
  <c r="A80" i="87"/>
  <c r="M79" i="87"/>
  <c r="A79" i="87"/>
  <c r="M78" i="87"/>
  <c r="A78" i="87"/>
  <c r="M77" i="87"/>
  <c r="A77" i="87"/>
  <c r="M76" i="87"/>
  <c r="A76" i="87"/>
  <c r="M75" i="87"/>
  <c r="A75" i="87"/>
  <c r="M74" i="87"/>
  <c r="A74" i="87"/>
  <c r="M73" i="87"/>
  <c r="A73" i="87"/>
  <c r="M72" i="87"/>
  <c r="A72" i="87"/>
  <c r="M71" i="87"/>
  <c r="A71" i="87"/>
  <c r="M70" i="87"/>
  <c r="A70" i="87"/>
  <c r="M69" i="87"/>
  <c r="A69" i="87"/>
  <c r="M68" i="87"/>
  <c r="A68" i="87"/>
  <c r="M67" i="87"/>
  <c r="A67" i="87"/>
  <c r="M66" i="87"/>
  <c r="A66" i="87"/>
  <c r="M65" i="87"/>
  <c r="A65" i="87"/>
  <c r="M64" i="87"/>
  <c r="A64" i="87"/>
  <c r="M63" i="87"/>
  <c r="A63" i="87"/>
  <c r="M62" i="87"/>
  <c r="A62" i="87"/>
  <c r="M61" i="87"/>
  <c r="A61" i="87"/>
  <c r="M60" i="87"/>
  <c r="A60" i="87"/>
  <c r="M59" i="87"/>
  <c r="A59" i="87"/>
  <c r="M58" i="87"/>
  <c r="A58" i="87"/>
  <c r="M57" i="87"/>
  <c r="A57" i="87"/>
  <c r="M56" i="87"/>
  <c r="A56" i="87"/>
  <c r="M55" i="87"/>
  <c r="A55" i="87"/>
  <c r="M54" i="87"/>
  <c r="A54" i="87"/>
  <c r="M53" i="87"/>
  <c r="A53" i="87"/>
  <c r="M52" i="87"/>
  <c r="A52" i="87"/>
  <c r="M51" i="87"/>
  <c r="A51" i="87"/>
  <c r="M50" i="87"/>
  <c r="A50" i="87"/>
  <c r="M49" i="87"/>
  <c r="A49" i="87"/>
  <c r="M48" i="87"/>
  <c r="A48" i="87"/>
  <c r="M47" i="87"/>
  <c r="A47" i="87"/>
  <c r="M46" i="87"/>
  <c r="A46" i="87"/>
  <c r="M45" i="87"/>
  <c r="A45" i="87"/>
  <c r="M44" i="87"/>
  <c r="A44" i="87"/>
  <c r="M43" i="87"/>
  <c r="A43" i="87"/>
  <c r="M42" i="87"/>
  <c r="A42" i="87"/>
  <c r="M41" i="87"/>
  <c r="A41" i="87"/>
  <c r="M40" i="87"/>
  <c r="A40" i="87"/>
  <c r="M39" i="87"/>
  <c r="A39" i="87"/>
  <c r="M38" i="87"/>
  <c r="A38" i="87"/>
  <c r="M37" i="87"/>
  <c r="A37" i="87"/>
  <c r="M36" i="87"/>
  <c r="A36" i="87"/>
  <c r="M35" i="87"/>
  <c r="A35" i="87"/>
  <c r="M34" i="87"/>
  <c r="A34" i="87"/>
  <c r="M33" i="87"/>
  <c r="A33" i="87"/>
  <c r="M32" i="87"/>
  <c r="N32" i="87" s="1"/>
  <c r="A32" i="87"/>
  <c r="N31" i="87"/>
  <c r="M31" i="87"/>
  <c r="A31" i="87"/>
  <c r="M30" i="87"/>
  <c r="N30" i="87" s="1"/>
  <c r="A30" i="87"/>
  <c r="M29" i="87"/>
  <c r="A29" i="87"/>
  <c r="M28" i="87"/>
  <c r="N28" i="87" s="1"/>
  <c r="A28" i="87"/>
  <c r="N27" i="87"/>
  <c r="M27" i="87"/>
  <c r="A27" i="87"/>
  <c r="M26" i="87"/>
  <c r="N26" i="87" s="1"/>
  <c r="A26" i="87"/>
  <c r="M25" i="87"/>
  <c r="A25" i="87"/>
  <c r="M24" i="87"/>
  <c r="N24" i="87" s="1"/>
  <c r="A24" i="87"/>
  <c r="N23" i="87"/>
  <c r="M23" i="87"/>
  <c r="A23" i="87"/>
  <c r="M22" i="87"/>
  <c r="N22" i="87" s="1"/>
  <c r="A22" i="87"/>
  <c r="M21" i="87"/>
  <c r="A21" i="87"/>
  <c r="M20" i="87"/>
  <c r="N20" i="87" s="1"/>
  <c r="A20" i="87"/>
  <c r="N19" i="87"/>
  <c r="M19" i="87"/>
  <c r="A19" i="87"/>
  <c r="M18" i="87"/>
  <c r="N18" i="87" s="1"/>
  <c r="A18" i="87"/>
  <c r="M17" i="87"/>
  <c r="A17" i="87"/>
  <c r="M16" i="87"/>
  <c r="N16" i="87" s="1"/>
  <c r="A16" i="87"/>
  <c r="N15" i="87"/>
  <c r="M15" i="87"/>
  <c r="A15" i="87"/>
  <c r="M14" i="87"/>
  <c r="N14" i="87" s="1"/>
  <c r="A14" i="87"/>
  <c r="M13" i="87"/>
  <c r="A13" i="87"/>
  <c r="M12" i="87"/>
  <c r="N12" i="87" s="1"/>
  <c r="A12" i="87"/>
  <c r="N11" i="87"/>
  <c r="M11" i="87"/>
  <c r="A11" i="87"/>
  <c r="M10" i="87"/>
  <c r="N10" i="87" s="1"/>
  <c r="A10" i="87"/>
  <c r="M9" i="87"/>
  <c r="A9" i="87"/>
  <c r="M8" i="87"/>
  <c r="N8" i="87" s="1"/>
  <c r="A8" i="87"/>
  <c r="N7" i="87"/>
  <c r="M7" i="87"/>
  <c r="A7" i="87"/>
  <c r="M6" i="87"/>
  <c r="N6" i="87" s="1"/>
  <c r="A6" i="87"/>
  <c r="N5" i="87"/>
  <c r="A2" i="87"/>
  <c r="A1" i="87" s="1"/>
  <c r="Q8" i="53" l="1"/>
  <c r="Q7" i="53"/>
  <c r="Q6" i="53"/>
  <c r="Q11" i="49"/>
  <c r="Q8" i="49"/>
  <c r="Q7" i="49"/>
  <c r="AA6" i="55"/>
  <c r="AA7" i="55"/>
  <c r="AA8" i="55"/>
  <c r="Q17" i="53"/>
  <c r="Q15" i="53"/>
  <c r="Q9" i="53"/>
  <c r="Q58" i="49"/>
  <c r="Q55" i="49"/>
  <c r="Q53" i="49"/>
  <c r="Q28" i="49"/>
  <c r="Q18" i="49"/>
  <c r="Q9" i="49"/>
  <c r="Q6" i="49"/>
  <c r="Q10" i="49"/>
  <c r="Q55" i="50"/>
  <c r="Q53" i="50"/>
  <c r="Q51" i="50"/>
  <c r="Q49" i="50"/>
  <c r="Q18" i="50"/>
  <c r="Q10" i="50"/>
  <c r="Q21" i="48"/>
  <c r="Q14" i="48"/>
  <c r="Q10" i="48"/>
  <c r="Q7" i="48"/>
  <c r="Q53" i="47"/>
  <c r="Q51" i="47"/>
  <c r="Q49" i="47"/>
  <c r="Q47" i="47"/>
  <c r="Q45" i="47"/>
  <c r="Q44" i="47"/>
  <c r="Q42" i="47"/>
  <c r="Q41" i="47"/>
  <c r="Q40" i="47"/>
  <c r="Q39" i="47"/>
  <c r="Q16" i="47"/>
  <c r="Q37" i="47"/>
  <c r="Q35" i="47"/>
  <c r="Q33" i="47"/>
  <c r="Q8" i="47"/>
  <c r="Q22" i="47"/>
  <c r="Q14" i="47"/>
  <c r="Q21" i="47"/>
  <c r="Q6" i="47"/>
  <c r="Q9" i="47"/>
  <c r="Q60" i="46"/>
  <c r="Q58" i="46"/>
  <c r="Q56" i="46"/>
  <c r="Q54" i="46"/>
  <c r="Q52" i="46"/>
  <c r="Q51" i="46"/>
  <c r="Q28" i="46"/>
  <c r="Q49" i="46"/>
  <c r="Q46" i="46"/>
  <c r="Q44" i="46"/>
  <c r="Q43" i="46"/>
  <c r="Q41" i="46"/>
  <c r="Q39" i="46"/>
  <c r="Q38" i="46"/>
  <c r="Q36" i="46"/>
  <c r="Q34" i="46"/>
  <c r="Q32" i="46"/>
  <c r="Q30" i="46"/>
  <c r="Q26" i="46"/>
  <c r="Q22" i="46"/>
  <c r="Q17" i="46"/>
  <c r="Q15" i="46"/>
  <c r="Q11" i="46"/>
  <c r="Q42" i="48"/>
  <c r="Q39" i="48"/>
  <c r="Q36" i="48"/>
  <c r="Q32" i="48"/>
  <c r="Q28" i="48"/>
  <c r="Q26" i="48"/>
  <c r="Q23" i="48"/>
  <c r="Q13" i="48"/>
  <c r="Q29" i="47"/>
  <c r="Q25" i="47"/>
  <c r="Q13" i="46"/>
  <c r="Q20" i="46"/>
  <c r="Q7" i="46"/>
  <c r="Q44" i="53"/>
  <c r="Q42" i="53"/>
  <c r="Q40" i="53"/>
  <c r="Q38" i="53"/>
  <c r="Q36" i="53"/>
  <c r="Q34" i="53"/>
  <c r="Q32" i="53"/>
  <c r="Q30" i="53"/>
  <c r="Q28" i="53"/>
  <c r="Q26" i="53"/>
  <c r="Q24" i="53"/>
  <c r="Q22" i="53"/>
  <c r="Q20" i="53"/>
  <c r="Q12" i="53"/>
  <c r="Q10" i="53"/>
  <c r="Q57" i="49"/>
  <c r="Q24" i="49"/>
  <c r="Q52" i="49"/>
  <c r="Q50" i="49"/>
  <c r="Q48" i="49"/>
  <c r="Q47" i="49"/>
  <c r="Q45" i="49"/>
  <c r="Q43" i="49"/>
  <c r="Q42" i="49"/>
  <c r="Q41" i="49"/>
  <c r="Q39" i="49"/>
  <c r="Q37" i="49"/>
  <c r="Q35" i="49"/>
  <c r="Q33" i="49"/>
  <c r="Q21" i="49"/>
  <c r="Q31" i="49"/>
  <c r="Q29" i="49"/>
  <c r="Q48" i="50"/>
  <c r="Q46" i="50"/>
  <c r="Q44" i="50"/>
  <c r="Q42" i="50"/>
  <c r="Q40" i="50"/>
  <c r="Q38" i="50"/>
  <c r="Q36" i="50"/>
  <c r="Q17" i="50"/>
  <c r="Q33" i="50"/>
  <c r="Q20" i="50"/>
  <c r="Q31" i="50"/>
  <c r="Q29" i="50"/>
  <c r="Q27" i="50"/>
  <c r="Q14" i="50"/>
  <c r="Q24" i="50"/>
  <c r="Q22" i="50"/>
  <c r="Q15" i="50"/>
  <c r="Q8" i="50"/>
  <c r="Q6" i="50"/>
  <c r="Q48" i="48"/>
  <c r="Q46" i="48"/>
  <c r="Q44" i="48"/>
  <c r="Q41" i="48"/>
  <c r="Q37" i="48"/>
  <c r="Q34" i="48"/>
  <c r="Q30" i="48"/>
  <c r="Q24" i="48"/>
  <c r="Q17" i="48"/>
  <c r="Q11" i="48"/>
  <c r="Q27" i="47"/>
  <c r="Q7" i="47"/>
  <c r="Q8" i="46"/>
  <c r="Q18" i="53"/>
  <c r="Q16" i="53"/>
  <c r="Q14" i="53"/>
  <c r="Q56" i="49"/>
  <c r="Q54" i="49"/>
  <c r="Q19" i="49"/>
  <c r="Q27" i="49"/>
  <c r="Q20" i="49"/>
  <c r="Q16" i="49"/>
  <c r="Q14" i="49"/>
  <c r="Q56" i="50"/>
  <c r="Q54" i="50"/>
  <c r="Q52" i="50"/>
  <c r="Q50" i="50"/>
  <c r="Q12" i="50"/>
  <c r="Q19" i="50"/>
  <c r="Q9" i="50"/>
  <c r="Q8" i="48"/>
  <c r="Q18" i="48"/>
  <c r="Q16" i="48"/>
  <c r="Q6" i="48"/>
  <c r="Q52" i="47"/>
  <c r="Q50" i="47"/>
  <c r="Q48" i="47"/>
  <c r="Q46" i="47"/>
  <c r="Q17" i="47"/>
  <c r="Q43" i="47"/>
  <c r="Q10" i="47"/>
  <c r="Q19" i="47"/>
  <c r="Q18" i="47"/>
  <c r="Q38" i="47"/>
  <c r="Q11" i="47"/>
  <c r="Q36" i="47"/>
  <c r="Q34" i="47"/>
  <c r="Q32" i="47"/>
  <c r="Q31" i="47"/>
  <c r="Q24" i="47"/>
  <c r="Q23" i="47"/>
  <c r="Q20" i="47"/>
  <c r="Q13" i="47"/>
  <c r="Q61" i="46"/>
  <c r="Q59" i="46"/>
  <c r="Q57" i="46"/>
  <c r="Q55" i="46"/>
  <c r="Q53" i="46"/>
  <c r="Q19" i="46"/>
  <c r="Q23" i="46"/>
  <c r="Q50" i="46"/>
  <c r="Q48" i="46"/>
  <c r="Q47" i="46"/>
  <c r="Q45" i="46"/>
  <c r="Q27" i="46"/>
  <c r="Q42" i="46"/>
  <c r="Q40" i="46"/>
  <c r="Q24" i="46"/>
  <c r="Q37" i="46"/>
  <c r="Q35" i="46"/>
  <c r="Q33" i="46"/>
  <c r="Q31" i="46"/>
  <c r="Q29" i="46"/>
  <c r="Q16" i="46"/>
  <c r="Q14" i="46"/>
  <c r="Q21" i="46"/>
  <c r="Q9" i="46"/>
  <c r="Q45" i="53"/>
  <c r="Q43" i="53"/>
  <c r="Q41" i="53"/>
  <c r="Q39" i="53"/>
  <c r="Q37" i="53"/>
  <c r="Q35" i="53"/>
  <c r="Q33" i="53"/>
  <c r="Q31" i="53"/>
  <c r="Q29" i="53"/>
  <c r="Q27" i="53"/>
  <c r="Q25" i="53"/>
  <c r="Q23" i="53"/>
  <c r="Q21" i="53"/>
  <c r="Q19" i="53"/>
  <c r="Q11" i="53"/>
  <c r="Q13" i="49"/>
  <c r="Q51" i="49"/>
  <c r="Q49" i="49"/>
  <c r="Q23" i="49"/>
  <c r="Q46" i="49"/>
  <c r="Q44" i="49"/>
  <c r="Q38" i="49"/>
  <c r="Q32" i="49"/>
  <c r="Q41" i="50"/>
  <c r="Q34" i="50"/>
  <c r="Q28" i="50"/>
  <c r="Q21" i="50"/>
  <c r="Q47" i="48"/>
  <c r="Q40" i="48"/>
  <c r="Q33" i="48"/>
  <c r="Q25" i="48"/>
  <c r="Q30" i="47"/>
  <c r="Q25" i="46"/>
  <c r="Q6" i="46"/>
  <c r="Q36" i="49"/>
  <c r="Q47" i="50"/>
  <c r="Q38" i="48"/>
  <c r="Q28" i="47"/>
  <c r="Q40" i="49"/>
  <c r="Q15" i="49"/>
  <c r="Q22" i="49"/>
  <c r="Q17" i="49"/>
  <c r="Q57" i="50"/>
  <c r="Q43" i="50"/>
  <c r="Q35" i="50"/>
  <c r="Q30" i="50"/>
  <c r="Q23" i="50"/>
  <c r="Q49" i="48"/>
  <c r="Q20" i="48"/>
  <c r="Q35" i="48"/>
  <c r="Q27" i="48"/>
  <c r="Q15" i="47"/>
  <c r="Q26" i="49"/>
  <c r="Q11" i="50"/>
  <c r="Q45" i="48"/>
  <c r="Q15" i="48"/>
  <c r="Q25" i="49"/>
  <c r="Q34" i="49"/>
  <c r="Q45" i="50"/>
  <c r="Q37" i="50"/>
  <c r="Q32" i="50"/>
  <c r="Q25" i="50"/>
  <c r="Q16" i="50"/>
  <c r="Q7" i="50"/>
  <c r="Q43" i="48"/>
  <c r="Q19" i="48"/>
  <c r="Q29" i="48"/>
  <c r="Q22" i="48"/>
  <c r="Q9" i="48"/>
  <c r="Q26" i="47"/>
  <c r="Q10" i="46"/>
  <c r="Q30" i="49"/>
  <c r="Q39" i="50"/>
  <c r="Q26" i="50"/>
  <c r="Q31" i="48"/>
  <c r="R15" i="37"/>
  <c r="R29" i="37"/>
  <c r="R22" i="37"/>
  <c r="Q60" i="51"/>
  <c r="R27" i="37"/>
  <c r="R20" i="37"/>
  <c r="R14" i="37"/>
  <c r="R26" i="37"/>
  <c r="R18" i="37"/>
  <c r="R32" i="37"/>
  <c r="Q59" i="51"/>
  <c r="R25" i="37"/>
  <c r="R16" i="37"/>
  <c r="R30" i="37"/>
  <c r="R23" i="37"/>
  <c r="R28" i="37"/>
  <c r="Q62" i="51"/>
  <c r="Q64" i="51"/>
  <c r="R21" i="37"/>
  <c r="R8" i="37"/>
  <c r="R10" i="37"/>
  <c r="R19" i="37"/>
  <c r="R13" i="37"/>
  <c r="Q24" i="51"/>
  <c r="Q63" i="51"/>
  <c r="R17" i="37"/>
  <c r="R31" i="37"/>
  <c r="R24" i="37"/>
  <c r="Q56" i="51"/>
  <c r="Q20" i="52"/>
  <c r="Q27" i="52"/>
  <c r="Q35" i="52"/>
  <c r="Q43" i="52"/>
  <c r="Q21" i="45"/>
  <c r="Q30" i="45"/>
  <c r="Q52" i="51"/>
  <c r="P13" i="54"/>
  <c r="Q57" i="51"/>
  <c r="Q21" i="52"/>
  <c r="Q28" i="52"/>
  <c r="Q36" i="52"/>
  <c r="Q44" i="52"/>
  <c r="Q49" i="45"/>
  <c r="P14" i="54"/>
  <c r="Q34" i="45"/>
  <c r="Q17" i="45"/>
  <c r="Q57" i="45"/>
  <c r="Q53" i="51"/>
  <c r="P12" i="54"/>
  <c r="Q58" i="51"/>
  <c r="Q15" i="52"/>
  <c r="Q29" i="52"/>
  <c r="Q37" i="52"/>
  <c r="Q45" i="52"/>
  <c r="Q51" i="51"/>
  <c r="Q48" i="45"/>
  <c r="Q60" i="45"/>
  <c r="Q36" i="45"/>
  <c r="Q54" i="51"/>
  <c r="P11" i="54"/>
  <c r="Q21" i="51"/>
  <c r="Q7" i="52"/>
  <c r="Q30" i="52"/>
  <c r="Q38" i="52"/>
  <c r="Q46" i="52"/>
  <c r="Q39" i="45"/>
  <c r="Q7" i="45"/>
  <c r="Q61" i="45"/>
  <c r="Q7" i="51"/>
  <c r="Q65" i="51"/>
  <c r="Q23" i="52"/>
  <c r="Q31" i="52"/>
  <c r="Q39" i="52"/>
  <c r="Q47" i="52"/>
  <c r="Q33" i="45"/>
  <c r="Q22" i="45"/>
  <c r="Q62" i="45"/>
  <c r="Q55" i="51"/>
  <c r="P17" i="54"/>
  <c r="Q24" i="52"/>
  <c r="Q32" i="52"/>
  <c r="Q40" i="52"/>
  <c r="Q38" i="45"/>
  <c r="Q52" i="45"/>
  <c r="Q23" i="45"/>
  <c r="Q63" i="45"/>
  <c r="P16" i="54"/>
  <c r="Q8" i="51"/>
  <c r="Q48" i="52"/>
  <c r="Q25" i="52"/>
  <c r="Q33" i="52"/>
  <c r="Q41" i="52"/>
  <c r="Q26" i="45"/>
  <c r="Q59" i="45"/>
  <c r="Q50" i="51"/>
  <c r="P15" i="54"/>
  <c r="Q28" i="51"/>
  <c r="Q19" i="52"/>
  <c r="Q26" i="52"/>
  <c r="Q34" i="52"/>
  <c r="Q42" i="52"/>
  <c r="N9" i="87"/>
  <c r="N13" i="87"/>
  <c r="N17" i="87"/>
  <c r="N21" i="87"/>
  <c r="N25" i="87"/>
  <c r="N29" i="87"/>
  <c r="M87" i="89" l="1"/>
  <c r="A87" i="89"/>
  <c r="M86" i="89"/>
  <c r="A86" i="89"/>
  <c r="M85" i="89"/>
  <c r="A85" i="89"/>
  <c r="M84" i="89"/>
  <c r="A84" i="89"/>
  <c r="M83" i="89"/>
  <c r="A83" i="89"/>
  <c r="M82" i="89"/>
  <c r="A82" i="89"/>
  <c r="M81" i="89"/>
  <c r="A81" i="89"/>
  <c r="M80" i="89"/>
  <c r="A80" i="89"/>
  <c r="M79" i="89"/>
  <c r="A79" i="89"/>
  <c r="M78" i="89"/>
  <c r="A78" i="89"/>
  <c r="M77" i="89"/>
  <c r="A77" i="89"/>
  <c r="M76" i="89"/>
  <c r="A76" i="89"/>
  <c r="M75" i="89"/>
  <c r="A75" i="89"/>
  <c r="M74" i="89"/>
  <c r="A74" i="89"/>
  <c r="M73" i="89"/>
  <c r="A73" i="89"/>
  <c r="M72" i="89"/>
  <c r="A72" i="89"/>
  <c r="M71" i="89"/>
  <c r="A71" i="89"/>
  <c r="M70" i="89"/>
  <c r="A70" i="89"/>
  <c r="M69" i="89"/>
  <c r="A69" i="89"/>
  <c r="M68" i="89"/>
  <c r="A68" i="89"/>
  <c r="M67" i="89"/>
  <c r="A67" i="89"/>
  <c r="M66" i="89"/>
  <c r="A66" i="89"/>
  <c r="M65" i="89"/>
  <c r="A65" i="89"/>
  <c r="M56" i="89"/>
  <c r="A56" i="89"/>
  <c r="M55" i="89"/>
  <c r="A55" i="89"/>
  <c r="M54" i="89"/>
  <c r="A54" i="89"/>
  <c r="M53" i="89"/>
  <c r="A53" i="89"/>
  <c r="M52" i="89"/>
  <c r="A52" i="89"/>
  <c r="M51" i="89"/>
  <c r="A51" i="89"/>
  <c r="M50" i="89"/>
  <c r="A50" i="89"/>
  <c r="M49" i="89"/>
  <c r="A49" i="89"/>
  <c r="M48" i="89"/>
  <c r="A48" i="89"/>
  <c r="M47" i="89"/>
  <c r="A47" i="89"/>
  <c r="M46" i="89"/>
  <c r="A46" i="89"/>
  <c r="M45" i="89"/>
  <c r="A45" i="89"/>
  <c r="M44" i="89"/>
  <c r="A44" i="89"/>
  <c r="M43" i="89"/>
  <c r="A43" i="89"/>
  <c r="M42" i="89"/>
  <c r="A42" i="89"/>
  <c r="M41" i="89"/>
  <c r="A41" i="89"/>
  <c r="M40" i="89"/>
  <c r="A40" i="89"/>
  <c r="M39" i="89"/>
  <c r="A39" i="89"/>
  <c r="M38" i="89"/>
  <c r="A38" i="89"/>
  <c r="M37" i="89"/>
  <c r="A37" i="89"/>
  <c r="M36" i="89"/>
  <c r="A36" i="89"/>
  <c r="M35" i="89"/>
  <c r="A35" i="89"/>
  <c r="M34" i="89"/>
  <c r="A34" i="89"/>
  <c r="M33" i="89"/>
  <c r="A33" i="89"/>
  <c r="M32" i="89"/>
  <c r="A32" i="89"/>
  <c r="M31" i="89"/>
  <c r="A31" i="89"/>
  <c r="M30" i="89"/>
  <c r="A30" i="89"/>
  <c r="M29" i="89"/>
  <c r="A29" i="89"/>
  <c r="M28" i="89"/>
  <c r="A28" i="89"/>
  <c r="M27" i="89"/>
  <c r="A27" i="89"/>
  <c r="M26" i="89"/>
  <c r="A26" i="89"/>
  <c r="M25" i="89"/>
  <c r="A25" i="89"/>
  <c r="M24" i="89"/>
  <c r="A24" i="89"/>
  <c r="M23" i="89"/>
  <c r="A23" i="89"/>
  <c r="M22" i="89"/>
  <c r="A22" i="89"/>
  <c r="M21" i="89"/>
  <c r="A21" i="89"/>
  <c r="M20" i="89"/>
  <c r="A20" i="89"/>
  <c r="M19" i="89"/>
  <c r="A19" i="89"/>
  <c r="M18" i="89"/>
  <c r="A18" i="89"/>
  <c r="M17" i="89"/>
  <c r="A17" i="89"/>
  <c r="M16" i="89"/>
  <c r="A16" i="89"/>
  <c r="M15" i="89"/>
  <c r="A15" i="89"/>
  <c r="M14" i="89"/>
  <c r="A14" i="89"/>
  <c r="M13" i="89"/>
  <c r="A13" i="89"/>
  <c r="M12" i="89"/>
  <c r="A12" i="89"/>
  <c r="M11" i="89"/>
  <c r="A11" i="89"/>
  <c r="M10" i="89"/>
  <c r="A10" i="89"/>
  <c r="M9" i="89"/>
  <c r="A9" i="89"/>
  <c r="M8" i="89"/>
  <c r="A8" i="89"/>
  <c r="M7" i="89"/>
  <c r="A7" i="89"/>
  <c r="M6" i="89"/>
  <c r="A6" i="89"/>
  <c r="N5" i="89"/>
  <c r="A2" i="89"/>
  <c r="A1" i="89" s="1"/>
  <c r="S24" i="37" l="1"/>
  <c r="S60" i="51"/>
  <c r="S15" i="37"/>
  <c r="S29" i="37"/>
  <c r="S22" i="37"/>
  <c r="S7" i="37"/>
  <c r="S27" i="37"/>
  <c r="S20" i="37"/>
  <c r="S59" i="51"/>
  <c r="S14" i="37"/>
  <c r="S26" i="37"/>
  <c r="S18" i="37"/>
  <c r="S32" i="37"/>
  <c r="S25" i="37"/>
  <c r="S31" i="37"/>
  <c r="S16" i="37"/>
  <c r="S30" i="37"/>
  <c r="S62" i="51"/>
  <c r="S64" i="51"/>
  <c r="S23" i="37"/>
  <c r="S11" i="37"/>
  <c r="S28" i="37"/>
  <c r="S21" i="37"/>
  <c r="S17" i="37"/>
  <c r="S8" i="37"/>
  <c r="S10" i="37"/>
  <c r="S24" i="51"/>
  <c r="S63" i="51"/>
  <c r="S19" i="37"/>
  <c r="S13" i="37"/>
  <c r="R9" i="55"/>
  <c r="S17" i="54"/>
  <c r="S15" i="54"/>
  <c r="S13" i="54"/>
  <c r="S11" i="54"/>
  <c r="S55" i="51"/>
  <c r="S19" i="52"/>
  <c r="S24" i="52"/>
  <c r="S28" i="52"/>
  <c r="S32" i="52"/>
  <c r="S36" i="52"/>
  <c r="S40" i="52"/>
  <c r="S44" i="52"/>
  <c r="S16" i="54"/>
  <c r="S34" i="45"/>
  <c r="S52" i="45"/>
  <c r="S17" i="45"/>
  <c r="S49" i="45"/>
  <c r="S57" i="45"/>
  <c r="S63" i="45"/>
  <c r="S53" i="51"/>
  <c r="S56" i="51"/>
  <c r="S58" i="51"/>
  <c r="S48" i="52"/>
  <c r="S15" i="52"/>
  <c r="S23" i="52"/>
  <c r="S48" i="45"/>
  <c r="S33" i="45"/>
  <c r="S26" i="45"/>
  <c r="S21" i="45"/>
  <c r="S60" i="45"/>
  <c r="S22" i="45"/>
  <c r="S59" i="45"/>
  <c r="S30" i="45"/>
  <c r="S36" i="45"/>
  <c r="S62" i="45"/>
  <c r="S50" i="51"/>
  <c r="S52" i="51"/>
  <c r="S54" i="51"/>
  <c r="S28" i="51"/>
  <c r="S57" i="51"/>
  <c r="S21" i="51"/>
  <c r="S21" i="52"/>
  <c r="S7" i="52"/>
  <c r="S26" i="52"/>
  <c r="S30" i="52"/>
  <c r="S34" i="52"/>
  <c r="S38" i="52"/>
  <c r="S42" i="52"/>
  <c r="S46" i="52"/>
  <c r="S14" i="54"/>
  <c r="S12" i="54"/>
  <c r="S39" i="45"/>
  <c r="S38" i="45"/>
  <c r="S7" i="45"/>
  <c r="S23" i="45"/>
  <c r="S61" i="45"/>
  <c r="S51" i="51"/>
  <c r="S7" i="51"/>
  <c r="S8" i="51"/>
  <c r="S65" i="51"/>
  <c r="S20" i="52"/>
  <c r="S25" i="52"/>
  <c r="S27" i="52"/>
  <c r="S29" i="52"/>
  <c r="S31" i="52"/>
  <c r="S33" i="52"/>
  <c r="S35" i="52"/>
  <c r="S37" i="52"/>
  <c r="S39" i="52"/>
  <c r="S41" i="52"/>
  <c r="S43" i="52"/>
  <c r="S45" i="52"/>
  <c r="S47" i="52"/>
  <c r="N47" i="89"/>
  <c r="N62" i="89"/>
  <c r="N59" i="89"/>
  <c r="N63" i="89"/>
  <c r="N61" i="89"/>
  <c r="N60" i="89"/>
  <c r="N64" i="89"/>
  <c r="N58" i="89"/>
  <c r="N57" i="89"/>
  <c r="N6" i="89"/>
  <c r="N10" i="89"/>
  <c r="N14" i="89"/>
  <c r="N22" i="89"/>
  <c r="N26" i="89"/>
  <c r="N30" i="89"/>
  <c r="N38" i="89"/>
  <c r="N42" i="89"/>
  <c r="N46" i="89"/>
  <c r="N54" i="89"/>
  <c r="N11" i="89"/>
  <c r="N52" i="89"/>
  <c r="N13" i="89"/>
  <c r="N18" i="89"/>
  <c r="N20" i="89"/>
  <c r="N29" i="89"/>
  <c r="N34" i="89"/>
  <c r="N36" i="89"/>
  <c r="N45" i="89"/>
  <c r="N50" i="89"/>
  <c r="N15" i="89"/>
  <c r="N17" i="89"/>
  <c r="N24" i="89"/>
  <c r="N33" i="89"/>
  <c r="N40" i="89"/>
  <c r="N49" i="89"/>
  <c r="N56" i="89"/>
  <c r="N19" i="89"/>
  <c r="N21" i="89"/>
  <c r="N28" i="89"/>
  <c r="N37" i="89"/>
  <c r="N44" i="89"/>
  <c r="N51" i="89"/>
  <c r="N53" i="89"/>
  <c r="N9" i="89"/>
  <c r="N16" i="89"/>
  <c r="N25" i="89"/>
  <c r="N32" i="89"/>
  <c r="N41" i="89"/>
  <c r="N48" i="89"/>
  <c r="N55" i="89"/>
  <c r="N8" i="89"/>
  <c r="N12" i="89"/>
  <c r="N7" i="89"/>
  <c r="N23" i="89"/>
  <c r="N27" i="89"/>
  <c r="N31" i="89"/>
  <c r="N35" i="89"/>
  <c r="N39" i="89"/>
  <c r="N43" i="89"/>
  <c r="M84" i="85" l="1"/>
  <c r="A84" i="85"/>
  <c r="M83" i="85"/>
  <c r="A83" i="85"/>
  <c r="M82" i="85"/>
  <c r="A82" i="85"/>
  <c r="M81" i="85"/>
  <c r="A81" i="85"/>
  <c r="M80" i="85"/>
  <c r="A80" i="85"/>
  <c r="M79" i="85"/>
  <c r="A79" i="85"/>
  <c r="M78" i="85"/>
  <c r="A78" i="85"/>
  <c r="M77" i="85"/>
  <c r="A77" i="85"/>
  <c r="M76" i="85"/>
  <c r="A76" i="85"/>
  <c r="M75" i="85"/>
  <c r="A75" i="85"/>
  <c r="M74" i="85"/>
  <c r="A74" i="85"/>
  <c r="M73" i="85"/>
  <c r="A73" i="85"/>
  <c r="M72" i="85"/>
  <c r="A72" i="85"/>
  <c r="M71" i="85"/>
  <c r="A71" i="85"/>
  <c r="M70" i="85"/>
  <c r="A70" i="85"/>
  <c r="M69" i="85"/>
  <c r="A69" i="85"/>
  <c r="M68" i="85"/>
  <c r="A68" i="85"/>
  <c r="M67" i="85"/>
  <c r="A67" i="85"/>
  <c r="M66" i="85"/>
  <c r="A66" i="85"/>
  <c r="M65" i="85"/>
  <c r="A65" i="85"/>
  <c r="M64" i="85"/>
  <c r="A64" i="85"/>
  <c r="M63" i="85"/>
  <c r="A63" i="85"/>
  <c r="M62" i="85"/>
  <c r="A62" i="85"/>
  <c r="M61" i="85"/>
  <c r="A61" i="85"/>
  <c r="M60" i="85"/>
  <c r="A60" i="85"/>
  <c r="M59" i="85"/>
  <c r="A59" i="85"/>
  <c r="M58" i="85"/>
  <c r="A58" i="85"/>
  <c r="M57" i="85"/>
  <c r="A57" i="85"/>
  <c r="M56" i="85"/>
  <c r="A56" i="85"/>
  <c r="M55" i="85"/>
  <c r="A55" i="85"/>
  <c r="M54" i="85"/>
  <c r="A54" i="85"/>
  <c r="M53" i="85"/>
  <c r="A53" i="85"/>
  <c r="M52" i="85"/>
  <c r="A52" i="85"/>
  <c r="M51" i="85"/>
  <c r="A51" i="85"/>
  <c r="M50" i="85"/>
  <c r="A50" i="85"/>
  <c r="M49" i="85"/>
  <c r="A49" i="85"/>
  <c r="M48" i="85"/>
  <c r="A48" i="85"/>
  <c r="M47" i="85"/>
  <c r="A47" i="85"/>
  <c r="M46" i="85"/>
  <c r="A46" i="85"/>
  <c r="M45" i="85"/>
  <c r="A45" i="85"/>
  <c r="M44" i="85"/>
  <c r="A44" i="85"/>
  <c r="M43" i="85"/>
  <c r="N43" i="85" s="1"/>
  <c r="A43" i="85"/>
  <c r="M42" i="85"/>
  <c r="N42" i="85" s="1"/>
  <c r="A42" i="85"/>
  <c r="M41" i="85"/>
  <c r="N41" i="85" s="1"/>
  <c r="A41" i="85"/>
  <c r="M40" i="85"/>
  <c r="N40" i="85" s="1"/>
  <c r="A40" i="85"/>
  <c r="M39" i="85"/>
  <c r="N39" i="85" s="1"/>
  <c r="A39" i="85"/>
  <c r="M38" i="85"/>
  <c r="N38" i="85" s="1"/>
  <c r="A38" i="85"/>
  <c r="M37" i="85"/>
  <c r="N37" i="85" s="1"/>
  <c r="A37" i="85"/>
  <c r="M36" i="85"/>
  <c r="N36" i="85" s="1"/>
  <c r="A36" i="85"/>
  <c r="M35" i="85"/>
  <c r="N35" i="85" s="1"/>
  <c r="A35" i="85"/>
  <c r="M34" i="85"/>
  <c r="N34" i="85" s="1"/>
  <c r="A34" i="85"/>
  <c r="M33" i="85"/>
  <c r="N33" i="85" s="1"/>
  <c r="A33" i="85"/>
  <c r="M32" i="85"/>
  <c r="N32" i="85" s="1"/>
  <c r="A32" i="85"/>
  <c r="M31" i="85"/>
  <c r="N31" i="85" s="1"/>
  <c r="A31" i="85"/>
  <c r="M30" i="85"/>
  <c r="N30" i="85" s="1"/>
  <c r="A30" i="85"/>
  <c r="M29" i="85"/>
  <c r="N29" i="85" s="1"/>
  <c r="A29" i="85"/>
  <c r="M28" i="85"/>
  <c r="N28" i="85" s="1"/>
  <c r="A28" i="85"/>
  <c r="M27" i="85"/>
  <c r="N27" i="85" s="1"/>
  <c r="A27" i="85"/>
  <c r="M26" i="85"/>
  <c r="N26" i="85" s="1"/>
  <c r="A26" i="85"/>
  <c r="M25" i="85"/>
  <c r="N25" i="85" s="1"/>
  <c r="A25" i="85"/>
  <c r="M24" i="85"/>
  <c r="N24" i="85" s="1"/>
  <c r="A24" i="85"/>
  <c r="M23" i="85"/>
  <c r="N23" i="85" s="1"/>
  <c r="A23" i="85"/>
  <c r="M22" i="85"/>
  <c r="N22" i="85" s="1"/>
  <c r="A22" i="85"/>
  <c r="M21" i="85"/>
  <c r="N21" i="85" s="1"/>
  <c r="A21" i="85"/>
  <c r="M20" i="85"/>
  <c r="N20" i="85" s="1"/>
  <c r="A20" i="85"/>
  <c r="M19" i="85"/>
  <c r="N19" i="85" s="1"/>
  <c r="A19" i="85"/>
  <c r="M18" i="85"/>
  <c r="N18" i="85" s="1"/>
  <c r="A18" i="85"/>
  <c r="M17" i="85"/>
  <c r="N17" i="85" s="1"/>
  <c r="A17" i="85"/>
  <c r="M16" i="85"/>
  <c r="N16" i="85" s="1"/>
  <c r="A16" i="85"/>
  <c r="M15" i="85"/>
  <c r="N15" i="85" s="1"/>
  <c r="A15" i="85"/>
  <c r="M14" i="85"/>
  <c r="N14" i="85" s="1"/>
  <c r="A14" i="85"/>
  <c r="M13" i="85"/>
  <c r="N13" i="85" s="1"/>
  <c r="A13" i="85"/>
  <c r="M12" i="85"/>
  <c r="N12" i="85" s="1"/>
  <c r="A12" i="85"/>
  <c r="M11" i="85"/>
  <c r="N11" i="85" s="1"/>
  <c r="A11" i="85"/>
  <c r="M10" i="85"/>
  <c r="N10" i="85" s="1"/>
  <c r="A10" i="85"/>
  <c r="M9" i="85"/>
  <c r="N9" i="85" s="1"/>
  <c r="A9" i="85"/>
  <c r="M8" i="85"/>
  <c r="N8" i="85" s="1"/>
  <c r="A8" i="85"/>
  <c r="M7" i="85"/>
  <c r="N7" i="85" s="1"/>
  <c r="A7" i="85"/>
  <c r="M6" i="85"/>
  <c r="N6" i="85" s="1"/>
  <c r="A6" i="85"/>
  <c r="N5" i="85"/>
  <c r="A2" i="85"/>
  <c r="A1" i="85" s="1"/>
  <c r="M29" i="84"/>
  <c r="M31" i="84"/>
  <c r="M32" i="84"/>
  <c r="M33" i="84"/>
  <c r="M34" i="84"/>
  <c r="M35" i="84"/>
  <c r="M37" i="84"/>
  <c r="M68" i="84"/>
  <c r="M67" i="84"/>
  <c r="M66" i="84"/>
  <c r="M64" i="84"/>
  <c r="M63" i="84"/>
  <c r="M62" i="84"/>
  <c r="M61" i="84"/>
  <c r="M60" i="84"/>
  <c r="M59" i="84"/>
  <c r="M58" i="84"/>
  <c r="M57" i="84"/>
  <c r="M55" i="84"/>
  <c r="M100" i="84"/>
  <c r="M99" i="84"/>
  <c r="M98" i="84"/>
  <c r="M97" i="84"/>
  <c r="M96" i="84"/>
  <c r="M95" i="84"/>
  <c r="M94" i="84"/>
  <c r="M93" i="84"/>
  <c r="M92" i="84"/>
  <c r="M91" i="84"/>
  <c r="M90" i="84"/>
  <c r="M89" i="84"/>
  <c r="M88" i="84"/>
  <c r="M87" i="84"/>
  <c r="M86" i="84"/>
  <c r="M85" i="84"/>
  <c r="M84" i="84"/>
  <c r="M83" i="84"/>
  <c r="M82" i="84"/>
  <c r="M81" i="84"/>
  <c r="M80" i="84"/>
  <c r="M79" i="84"/>
  <c r="M78" i="84"/>
  <c r="M77" i="84"/>
  <c r="M76" i="84"/>
  <c r="M75" i="84"/>
  <c r="M74" i="84"/>
  <c r="M73" i="84"/>
  <c r="M72" i="84"/>
  <c r="M71" i="84"/>
  <c r="M70" i="84"/>
  <c r="M69" i="84"/>
  <c r="M53" i="84"/>
  <c r="M52" i="84"/>
  <c r="M51" i="84"/>
  <c r="M50" i="84"/>
  <c r="M49" i="84"/>
  <c r="M47" i="84"/>
  <c r="M46" i="84"/>
  <c r="M45" i="84"/>
  <c r="M44" i="84"/>
  <c r="M43" i="84"/>
  <c r="M41" i="84"/>
  <c r="M40" i="84"/>
  <c r="M39" i="84"/>
  <c r="M38" i="84"/>
  <c r="M28" i="84"/>
  <c r="M27" i="84"/>
  <c r="M26" i="84"/>
  <c r="M25" i="84"/>
  <c r="M23" i="84"/>
  <c r="M22" i="84"/>
  <c r="M21" i="84"/>
  <c r="M20" i="84"/>
  <c r="M19" i="84"/>
  <c r="M18" i="84"/>
  <c r="M17" i="84"/>
  <c r="M16" i="84"/>
  <c r="M14" i="84"/>
  <c r="M13" i="84"/>
  <c r="M12" i="84"/>
  <c r="M11" i="84"/>
  <c r="M9" i="84"/>
  <c r="M8" i="84"/>
  <c r="A8" i="84"/>
  <c r="M7" i="84"/>
  <c r="A7" i="84"/>
  <c r="M6" i="84"/>
  <c r="A6" i="84"/>
  <c r="N5" i="84"/>
  <c r="A2" i="84"/>
  <c r="A1" i="84" s="1"/>
  <c r="Q15" i="51"/>
  <c r="P15" i="51"/>
  <c r="S15" i="51"/>
  <c r="U15" i="51"/>
  <c r="X15" i="51"/>
  <c r="Y15" i="51"/>
  <c r="AA15" i="51"/>
  <c r="AB15" i="51"/>
  <c r="AG15" i="51"/>
  <c r="AL15" i="51"/>
  <c r="AP15" i="51"/>
  <c r="Q22" i="51"/>
  <c r="P22" i="51"/>
  <c r="S22" i="51"/>
  <c r="U22" i="51"/>
  <c r="X22" i="51"/>
  <c r="Y22" i="51"/>
  <c r="AA22" i="51"/>
  <c r="AB22" i="51"/>
  <c r="AG22" i="51"/>
  <c r="AL22" i="51"/>
  <c r="AP22" i="51"/>
  <c r="Q19" i="51"/>
  <c r="P19" i="51"/>
  <c r="S19" i="51"/>
  <c r="U19" i="51"/>
  <c r="X19" i="51"/>
  <c r="Y19" i="51"/>
  <c r="AA19" i="51"/>
  <c r="AB19" i="51"/>
  <c r="AG19" i="51"/>
  <c r="AL19" i="51"/>
  <c r="AP19" i="51"/>
  <c r="Q31" i="51"/>
  <c r="P31" i="51"/>
  <c r="S31" i="51"/>
  <c r="U31" i="51"/>
  <c r="X31" i="51"/>
  <c r="Y31" i="51"/>
  <c r="AA31" i="51"/>
  <c r="AB31" i="51"/>
  <c r="AG31" i="51"/>
  <c r="AL31" i="51"/>
  <c r="AP31" i="51"/>
  <c r="Q16" i="51"/>
  <c r="P16" i="51"/>
  <c r="S16" i="51"/>
  <c r="U16" i="51"/>
  <c r="X16" i="51"/>
  <c r="Y16" i="51"/>
  <c r="AA16" i="51"/>
  <c r="AB16" i="51"/>
  <c r="AG16" i="51"/>
  <c r="AL16" i="51"/>
  <c r="AP16" i="51"/>
  <c r="Q32" i="51"/>
  <c r="P32" i="51"/>
  <c r="S32" i="51"/>
  <c r="U32" i="51"/>
  <c r="X32" i="51"/>
  <c r="Y32" i="51"/>
  <c r="AA32" i="51"/>
  <c r="AB32" i="51"/>
  <c r="AG32" i="51"/>
  <c r="AL32" i="51"/>
  <c r="AP32" i="51"/>
  <c r="Q33" i="51"/>
  <c r="P33" i="51"/>
  <c r="S33" i="51"/>
  <c r="U33" i="51"/>
  <c r="X33" i="51"/>
  <c r="Y33" i="51"/>
  <c r="AA33" i="51"/>
  <c r="AB33" i="51"/>
  <c r="AG33" i="51"/>
  <c r="AL33" i="51"/>
  <c r="AP33" i="51"/>
  <c r="Q25" i="51"/>
  <c r="P25" i="51"/>
  <c r="S25" i="51"/>
  <c r="U25" i="51"/>
  <c r="X25" i="51"/>
  <c r="Y25" i="51"/>
  <c r="AA25" i="51"/>
  <c r="AB25" i="51"/>
  <c r="AG25" i="51"/>
  <c r="AL25" i="51"/>
  <c r="AP25" i="51"/>
  <c r="Q34" i="51"/>
  <c r="P34" i="51"/>
  <c r="S34" i="51"/>
  <c r="U34" i="51"/>
  <c r="X34" i="51"/>
  <c r="Y34" i="51"/>
  <c r="AA34" i="51"/>
  <c r="AB34" i="51"/>
  <c r="AG34" i="51"/>
  <c r="AL34" i="51"/>
  <c r="AP34" i="51"/>
  <c r="Q35" i="51"/>
  <c r="P35" i="51"/>
  <c r="S35" i="51"/>
  <c r="U35" i="51"/>
  <c r="X35" i="51"/>
  <c r="Y35" i="51"/>
  <c r="AA35" i="51"/>
  <c r="AB35" i="51"/>
  <c r="AG35" i="51"/>
  <c r="AL35" i="51"/>
  <c r="AP35" i="51"/>
  <c r="Q23" i="51"/>
  <c r="P23" i="51"/>
  <c r="S23" i="51"/>
  <c r="U23" i="51"/>
  <c r="X23" i="51"/>
  <c r="Y23" i="51"/>
  <c r="AA23" i="51"/>
  <c r="AB23" i="51"/>
  <c r="AG23" i="51"/>
  <c r="AL23" i="51"/>
  <c r="AP23" i="51"/>
  <c r="Q10" i="51"/>
  <c r="P10" i="51"/>
  <c r="S10" i="51"/>
  <c r="U10" i="51"/>
  <c r="X10" i="51"/>
  <c r="Y10" i="51"/>
  <c r="AA10" i="51"/>
  <c r="AB10" i="51"/>
  <c r="AG10" i="51"/>
  <c r="AL10" i="51"/>
  <c r="AP10" i="51"/>
  <c r="Q14" i="51"/>
  <c r="P14" i="51"/>
  <c r="S14" i="51"/>
  <c r="U14" i="51"/>
  <c r="X14" i="51"/>
  <c r="Y14" i="51"/>
  <c r="AA14" i="51"/>
  <c r="AB14" i="51"/>
  <c r="AG14" i="51"/>
  <c r="AL14" i="51"/>
  <c r="AP14" i="51"/>
  <c r="Q36" i="51"/>
  <c r="P36" i="51"/>
  <c r="S36" i="51"/>
  <c r="U36" i="51"/>
  <c r="X36" i="51"/>
  <c r="Y36" i="51"/>
  <c r="AA36" i="51"/>
  <c r="AB36" i="51"/>
  <c r="AG36" i="51"/>
  <c r="AL36" i="51"/>
  <c r="AP36" i="51"/>
  <c r="Q37" i="51"/>
  <c r="P37" i="51"/>
  <c r="S37" i="51"/>
  <c r="U37" i="51"/>
  <c r="X37" i="51"/>
  <c r="Y37" i="51"/>
  <c r="AA37" i="51"/>
  <c r="AB37" i="51"/>
  <c r="AG37" i="51"/>
  <c r="AL37" i="51"/>
  <c r="AP37" i="51"/>
  <c r="Q38" i="51"/>
  <c r="P38" i="51"/>
  <c r="S38" i="51"/>
  <c r="U38" i="51"/>
  <c r="X38" i="51"/>
  <c r="Y38" i="51"/>
  <c r="AA38" i="51"/>
  <c r="AB38" i="51"/>
  <c r="AG38" i="51"/>
  <c r="AL38" i="51"/>
  <c r="AP38" i="51"/>
  <c r="Q39" i="51"/>
  <c r="P39" i="51"/>
  <c r="S39" i="51"/>
  <c r="U39" i="51"/>
  <c r="X39" i="51"/>
  <c r="Y39" i="51"/>
  <c r="AA39" i="51"/>
  <c r="AB39" i="51"/>
  <c r="AG39" i="51"/>
  <c r="AL39" i="51"/>
  <c r="AP39" i="51"/>
  <c r="Q29" i="51"/>
  <c r="P29" i="51"/>
  <c r="S29" i="51"/>
  <c r="U29" i="51"/>
  <c r="X29" i="51"/>
  <c r="Y29" i="51"/>
  <c r="AA29" i="51"/>
  <c r="AB29" i="51"/>
  <c r="AG29" i="51"/>
  <c r="AL29" i="51"/>
  <c r="AP29" i="51"/>
  <c r="Q40" i="51"/>
  <c r="P40" i="51"/>
  <c r="S40" i="51"/>
  <c r="U40" i="51"/>
  <c r="X40" i="51"/>
  <c r="Y40" i="51"/>
  <c r="AA40" i="51"/>
  <c r="AB40" i="51"/>
  <c r="AG40" i="51"/>
  <c r="AL40" i="51"/>
  <c r="AP40" i="51"/>
  <c r="Q9" i="51"/>
  <c r="P9" i="51"/>
  <c r="S9" i="51"/>
  <c r="U9" i="51"/>
  <c r="X9" i="51"/>
  <c r="Y9" i="51"/>
  <c r="AA9" i="51"/>
  <c r="AB9" i="51"/>
  <c r="AG9" i="51"/>
  <c r="AL9" i="51"/>
  <c r="AP9" i="51"/>
  <c r="Q41" i="51"/>
  <c r="P41" i="51"/>
  <c r="S41" i="51"/>
  <c r="U41" i="51"/>
  <c r="X41" i="51"/>
  <c r="Y41" i="51"/>
  <c r="AA41" i="51"/>
  <c r="AB41" i="51"/>
  <c r="AG41" i="51"/>
  <c r="AL41" i="51"/>
  <c r="AP41" i="51"/>
  <c r="Q42" i="51"/>
  <c r="P42" i="51"/>
  <c r="S42" i="51"/>
  <c r="U42" i="51"/>
  <c r="X42" i="51"/>
  <c r="Y42" i="51"/>
  <c r="AA42" i="51"/>
  <c r="AB42" i="51"/>
  <c r="AG42" i="51"/>
  <c r="AL42" i="51"/>
  <c r="AP42" i="51"/>
  <c r="Q30" i="51"/>
  <c r="P30" i="51"/>
  <c r="S30" i="51"/>
  <c r="U30" i="51"/>
  <c r="X30" i="51"/>
  <c r="Y30" i="51"/>
  <c r="AA30" i="51"/>
  <c r="AB30" i="51"/>
  <c r="AG30" i="51"/>
  <c r="AL30" i="51"/>
  <c r="AP30" i="51"/>
  <c r="Q43" i="51"/>
  <c r="P43" i="51"/>
  <c r="S43" i="51"/>
  <c r="U43" i="51"/>
  <c r="X43" i="51"/>
  <c r="Y43" i="51"/>
  <c r="AA43" i="51"/>
  <c r="AB43" i="51"/>
  <c r="AG43" i="51"/>
  <c r="AL43" i="51"/>
  <c r="AP43" i="51"/>
  <c r="Q44" i="51"/>
  <c r="P44" i="51"/>
  <c r="S44" i="51"/>
  <c r="U44" i="51"/>
  <c r="X44" i="51"/>
  <c r="Y44" i="51"/>
  <c r="AA44" i="51"/>
  <c r="AB44" i="51"/>
  <c r="AG44" i="51"/>
  <c r="AL44" i="51"/>
  <c r="AP44" i="51"/>
  <c r="Q45" i="51"/>
  <c r="P45" i="51"/>
  <c r="S45" i="51"/>
  <c r="U45" i="51"/>
  <c r="X45" i="51"/>
  <c r="Y45" i="51"/>
  <c r="AA45" i="51"/>
  <c r="AB45" i="51"/>
  <c r="AG45" i="51"/>
  <c r="AL45" i="51"/>
  <c r="AP45" i="51"/>
  <c r="Q26" i="51"/>
  <c r="P26" i="51"/>
  <c r="S26" i="51"/>
  <c r="U26" i="51"/>
  <c r="X26" i="51"/>
  <c r="Y26" i="51"/>
  <c r="AA26" i="51"/>
  <c r="AB26" i="51"/>
  <c r="AG26" i="51"/>
  <c r="AL26" i="51"/>
  <c r="AP26" i="51"/>
  <c r="Q18" i="51"/>
  <c r="P18" i="51"/>
  <c r="S18" i="51"/>
  <c r="U18" i="51"/>
  <c r="X18" i="51"/>
  <c r="Y18" i="51"/>
  <c r="AA18" i="51"/>
  <c r="AB18" i="51"/>
  <c r="AG18" i="51"/>
  <c r="AL18" i="51"/>
  <c r="AP18" i="51"/>
  <c r="Q20" i="51"/>
  <c r="P20" i="51"/>
  <c r="S20" i="51"/>
  <c r="U20" i="51"/>
  <c r="X20" i="51"/>
  <c r="Y20" i="51"/>
  <c r="AA20" i="51"/>
  <c r="AB20" i="51"/>
  <c r="AG20" i="51"/>
  <c r="AL20" i="51"/>
  <c r="AP20" i="51"/>
  <c r="Q46" i="51"/>
  <c r="P46" i="51"/>
  <c r="S46" i="51"/>
  <c r="U46" i="51"/>
  <c r="X46" i="51"/>
  <c r="Y46" i="51"/>
  <c r="AA46" i="51"/>
  <c r="AB46" i="51"/>
  <c r="AG46" i="51"/>
  <c r="AL46" i="51"/>
  <c r="AP46" i="51"/>
  <c r="Q47" i="51"/>
  <c r="P47" i="51"/>
  <c r="S47" i="51"/>
  <c r="U47" i="51"/>
  <c r="X47" i="51"/>
  <c r="Y47" i="51"/>
  <c r="AA47" i="51"/>
  <c r="AB47" i="51"/>
  <c r="AG47" i="51"/>
  <c r="AL47" i="51"/>
  <c r="AP47" i="51"/>
  <c r="Q13" i="51"/>
  <c r="P13" i="51"/>
  <c r="S13" i="51"/>
  <c r="U13" i="51"/>
  <c r="X13" i="51"/>
  <c r="Y13" i="51"/>
  <c r="AA13" i="51"/>
  <c r="AB13" i="51"/>
  <c r="AG13" i="51"/>
  <c r="AL13" i="51"/>
  <c r="AP13" i="51"/>
  <c r="Q17" i="51"/>
  <c r="P17" i="51"/>
  <c r="S17" i="51"/>
  <c r="U17" i="51"/>
  <c r="X17" i="51"/>
  <c r="Y17" i="51"/>
  <c r="AA17" i="51"/>
  <c r="AB17" i="51"/>
  <c r="AG17" i="51"/>
  <c r="AL17" i="51"/>
  <c r="AP17" i="51"/>
  <c r="Q11" i="51"/>
  <c r="P11" i="51"/>
  <c r="S11" i="51"/>
  <c r="U11" i="51"/>
  <c r="X11" i="51"/>
  <c r="Y11" i="51"/>
  <c r="AA11" i="51"/>
  <c r="AB11" i="51"/>
  <c r="AG11" i="51"/>
  <c r="AL11" i="51"/>
  <c r="AP11" i="51"/>
  <c r="Q48" i="51"/>
  <c r="P48" i="51"/>
  <c r="S48" i="51"/>
  <c r="U48" i="51"/>
  <c r="X48" i="51"/>
  <c r="Y48" i="51"/>
  <c r="AA48" i="51"/>
  <c r="AB48" i="51"/>
  <c r="AG48" i="51"/>
  <c r="AL48" i="51"/>
  <c r="AP48" i="51"/>
  <c r="Q49" i="51"/>
  <c r="P49" i="51"/>
  <c r="S49" i="51"/>
  <c r="U49" i="51"/>
  <c r="X49" i="51"/>
  <c r="Y49" i="51"/>
  <c r="AA49" i="51"/>
  <c r="AB49" i="51"/>
  <c r="AG49" i="51"/>
  <c r="AL49" i="51"/>
  <c r="AP49" i="51"/>
  <c r="Q66" i="51"/>
  <c r="P66" i="51"/>
  <c r="S66" i="51"/>
  <c r="U66" i="51"/>
  <c r="W66" i="51"/>
  <c r="X66" i="51"/>
  <c r="Y66" i="51"/>
  <c r="AA66" i="51"/>
  <c r="AB66" i="51"/>
  <c r="AG66" i="51"/>
  <c r="AL66" i="51"/>
  <c r="AP66" i="51"/>
  <c r="P6" i="54"/>
  <c r="Q6" i="54"/>
  <c r="S6" i="54"/>
  <c r="U6" i="54"/>
  <c r="W6" i="54"/>
  <c r="X6" i="54"/>
  <c r="Y6" i="54"/>
  <c r="AA6" i="54"/>
  <c r="AB6" i="54"/>
  <c r="AG6" i="54"/>
  <c r="AL6" i="54"/>
  <c r="AP6" i="54"/>
  <c r="P8" i="54"/>
  <c r="Q8" i="54"/>
  <c r="S8" i="54"/>
  <c r="U8" i="54"/>
  <c r="W8" i="54"/>
  <c r="X8" i="54"/>
  <c r="Y8" i="54"/>
  <c r="AA8" i="54"/>
  <c r="AB8" i="54"/>
  <c r="AG8" i="54"/>
  <c r="AL8" i="54"/>
  <c r="AP8" i="54"/>
  <c r="P9" i="55"/>
  <c r="Q9" i="55"/>
  <c r="W9" i="55"/>
  <c r="X9" i="55"/>
  <c r="Z9" i="55"/>
  <c r="AA9" i="55"/>
  <c r="AD9" i="55"/>
  <c r="AE9" i="55"/>
  <c r="AG9" i="55"/>
  <c r="AK9" i="55"/>
  <c r="P8" i="55"/>
  <c r="Q8" i="55"/>
  <c r="W8" i="55"/>
  <c r="Z8" i="55"/>
  <c r="AE8" i="55"/>
  <c r="AE7" i="55"/>
  <c r="Z7" i="55"/>
  <c r="W7" i="55"/>
  <c r="Q7" i="55"/>
  <c r="P7" i="55"/>
  <c r="W6" i="55"/>
  <c r="Q6" i="55"/>
  <c r="P6" i="55"/>
  <c r="AP10" i="54"/>
  <c r="AL10" i="54"/>
  <c r="AG10" i="54"/>
  <c r="AB10" i="54"/>
  <c r="AA10" i="54"/>
  <c r="Y10" i="54"/>
  <c r="X10" i="54"/>
  <c r="W10" i="54"/>
  <c r="U10" i="54"/>
  <c r="S10" i="54"/>
  <c r="Q10" i="54"/>
  <c r="P10" i="54"/>
  <c r="AP7" i="54"/>
  <c r="AL7" i="54"/>
  <c r="AG7" i="54"/>
  <c r="AB7" i="54"/>
  <c r="AA7" i="54"/>
  <c r="Y7" i="54"/>
  <c r="X7" i="54"/>
  <c r="W7" i="54"/>
  <c r="U7" i="54"/>
  <c r="S7" i="54"/>
  <c r="Q7" i="54"/>
  <c r="P7" i="54"/>
  <c r="Q18" i="52"/>
  <c r="P18" i="52"/>
  <c r="S18" i="52"/>
  <c r="U18" i="52"/>
  <c r="W18" i="52"/>
  <c r="X18" i="52"/>
  <c r="Y18" i="52"/>
  <c r="AA18" i="52"/>
  <c r="AB18" i="52"/>
  <c r="AG18" i="52"/>
  <c r="AL18" i="52"/>
  <c r="AP18" i="52"/>
  <c r="Q13" i="52"/>
  <c r="P13" i="52"/>
  <c r="S13" i="52"/>
  <c r="U13" i="52"/>
  <c r="W13" i="52"/>
  <c r="X13" i="52"/>
  <c r="Y13" i="52"/>
  <c r="AA13" i="52"/>
  <c r="AB13" i="52"/>
  <c r="AG13" i="52"/>
  <c r="AL13" i="52"/>
  <c r="AP13" i="52"/>
  <c r="Q11" i="52"/>
  <c r="P11" i="52"/>
  <c r="S11" i="52"/>
  <c r="U11" i="52"/>
  <c r="W11" i="52"/>
  <c r="X11" i="52"/>
  <c r="Y11" i="52"/>
  <c r="AA11" i="52"/>
  <c r="AB11" i="52"/>
  <c r="AG11" i="52"/>
  <c r="AL11" i="52"/>
  <c r="AP11" i="52"/>
  <c r="Q14" i="52"/>
  <c r="P14" i="52"/>
  <c r="S14" i="52"/>
  <c r="U14" i="52"/>
  <c r="W14" i="52"/>
  <c r="X14" i="52"/>
  <c r="Y14" i="52"/>
  <c r="AA14" i="52"/>
  <c r="AB14" i="52"/>
  <c r="AG14" i="52"/>
  <c r="AL14" i="52"/>
  <c r="AP14" i="52"/>
  <c r="Q8" i="52"/>
  <c r="P8" i="52"/>
  <c r="S8" i="52"/>
  <c r="U8" i="52"/>
  <c r="W8" i="52"/>
  <c r="X8" i="52"/>
  <c r="Y8" i="52"/>
  <c r="AA8" i="52"/>
  <c r="AB8" i="52"/>
  <c r="AG8" i="52"/>
  <c r="AL8" i="52"/>
  <c r="AP8" i="52"/>
  <c r="Q16" i="52"/>
  <c r="P16" i="52"/>
  <c r="S16" i="52"/>
  <c r="U16" i="52"/>
  <c r="W16" i="52"/>
  <c r="X16" i="52"/>
  <c r="Y16" i="52"/>
  <c r="AA16" i="52"/>
  <c r="AB16" i="52"/>
  <c r="AG16" i="52"/>
  <c r="AL16" i="52"/>
  <c r="AP16" i="52"/>
  <c r="AP6" i="52"/>
  <c r="AL6" i="52"/>
  <c r="AG6" i="52"/>
  <c r="AB6" i="52"/>
  <c r="AA6" i="52"/>
  <c r="Y6" i="52"/>
  <c r="X6" i="52"/>
  <c r="W6" i="52"/>
  <c r="U6" i="52"/>
  <c r="S6" i="52"/>
  <c r="P6" i="52"/>
  <c r="Q6" i="52"/>
  <c r="AP17" i="52"/>
  <c r="AL17" i="52"/>
  <c r="AG17" i="52"/>
  <c r="AB17" i="52"/>
  <c r="AA17" i="52"/>
  <c r="Y17" i="52"/>
  <c r="X17" i="52"/>
  <c r="W17" i="52"/>
  <c r="U17" i="52"/>
  <c r="S17" i="52"/>
  <c r="P17" i="52"/>
  <c r="Q17" i="52"/>
  <c r="AP9" i="52"/>
  <c r="AL9" i="52"/>
  <c r="AG9" i="52"/>
  <c r="AB9" i="52"/>
  <c r="AA9" i="52"/>
  <c r="Y9" i="52"/>
  <c r="X9" i="52"/>
  <c r="W9" i="52"/>
  <c r="U9" i="52"/>
  <c r="S9" i="52"/>
  <c r="P9" i="52"/>
  <c r="Q9" i="52"/>
  <c r="AP10" i="52"/>
  <c r="AL10" i="52"/>
  <c r="AG10" i="52"/>
  <c r="AB10" i="52"/>
  <c r="AA10" i="52"/>
  <c r="Y10" i="52"/>
  <c r="X10" i="52"/>
  <c r="W10" i="52"/>
  <c r="U10" i="52"/>
  <c r="S10" i="52"/>
  <c r="P10" i="52"/>
  <c r="Q10" i="52"/>
  <c r="AP6" i="37"/>
  <c r="AP9" i="37"/>
  <c r="AP31" i="45"/>
  <c r="AP47" i="45"/>
  <c r="AP32" i="45"/>
  <c r="AP18" i="45"/>
  <c r="AP55" i="45"/>
  <c r="AP6" i="45"/>
  <c r="AP13" i="45"/>
  <c r="AP35" i="45"/>
  <c r="AP10" i="45"/>
  <c r="AP11" i="45"/>
  <c r="AP15" i="45"/>
  <c r="AP46" i="45"/>
  <c r="AP53" i="45"/>
  <c r="AP24" i="45"/>
  <c r="AP8" i="45"/>
  <c r="AP42" i="45"/>
  <c r="AP45" i="45"/>
  <c r="AP20" i="45"/>
  <c r="AP29" i="45"/>
  <c r="AP40" i="45"/>
  <c r="AP58" i="45"/>
  <c r="AP28" i="45"/>
  <c r="AP37" i="45"/>
  <c r="AP25" i="45"/>
  <c r="AP50" i="45"/>
  <c r="AP51" i="45"/>
  <c r="AP19" i="45"/>
  <c r="AP16" i="45"/>
  <c r="AP9" i="45"/>
  <c r="AP27" i="51"/>
  <c r="AP6" i="51"/>
  <c r="AP67" i="51"/>
  <c r="AP65" i="45"/>
  <c r="AP64" i="45"/>
  <c r="AP44" i="45"/>
  <c r="AP27" i="45"/>
  <c r="AP56" i="45"/>
  <c r="AP43" i="45"/>
  <c r="AP54" i="45"/>
  <c r="AP14" i="45"/>
  <c r="AP33" i="37"/>
  <c r="AL67" i="51"/>
  <c r="AG67" i="51"/>
  <c r="AB67" i="51"/>
  <c r="AA67" i="51"/>
  <c r="Y67" i="51"/>
  <c r="X67" i="51"/>
  <c r="W67" i="51"/>
  <c r="U67" i="51"/>
  <c r="S67" i="51"/>
  <c r="P67" i="51"/>
  <c r="Q67" i="51"/>
  <c r="N7" i="53" l="1"/>
  <c r="N54" i="49"/>
  <c r="N7" i="49"/>
  <c r="N19" i="49"/>
  <c r="N53" i="49"/>
  <c r="N27" i="49"/>
  <c r="N18" i="49"/>
  <c r="N11" i="49"/>
  <c r="N57" i="50"/>
  <c r="N48" i="50"/>
  <c r="N47" i="50"/>
  <c r="N46" i="50"/>
  <c r="N45" i="50"/>
  <c r="N44" i="50"/>
  <c r="N43" i="50"/>
  <c r="N42" i="50"/>
  <c r="N41" i="50"/>
  <c r="N40" i="50"/>
  <c r="N39" i="50"/>
  <c r="N38" i="50"/>
  <c r="N37" i="50"/>
  <c r="N36" i="50"/>
  <c r="N35" i="50"/>
  <c r="N17" i="50"/>
  <c r="N34" i="50"/>
  <c r="N33" i="50"/>
  <c r="N11" i="50"/>
  <c r="N20" i="50"/>
  <c r="N32" i="50"/>
  <c r="N31" i="50"/>
  <c r="N30" i="50"/>
  <c r="N29" i="50"/>
  <c r="N28" i="50"/>
  <c r="N27" i="50"/>
  <c r="N26" i="50"/>
  <c r="N14" i="50"/>
  <c r="N25" i="50"/>
  <c r="N24" i="50"/>
  <c r="N23" i="50"/>
  <c r="N22" i="50"/>
  <c r="N21" i="50"/>
  <c r="N8" i="50"/>
  <c r="N7" i="50"/>
  <c r="N17" i="48"/>
  <c r="N10" i="48"/>
  <c r="N30" i="47"/>
  <c r="N29" i="47"/>
  <c r="N28" i="47"/>
  <c r="N27" i="47"/>
  <c r="N26" i="47"/>
  <c r="N25" i="47"/>
  <c r="N15" i="47"/>
  <c r="N9" i="47"/>
  <c r="N61" i="46"/>
  <c r="N60" i="46"/>
  <c r="N59" i="46"/>
  <c r="N58" i="46"/>
  <c r="N57" i="46"/>
  <c r="N56" i="46"/>
  <c r="N55" i="46"/>
  <c r="N54" i="46"/>
  <c r="N53" i="46"/>
  <c r="N52" i="46"/>
  <c r="N19" i="46"/>
  <c r="N51" i="46"/>
  <c r="N23" i="46"/>
  <c r="N28" i="46"/>
  <c r="N50" i="46"/>
  <c r="N49" i="46"/>
  <c r="N48" i="46"/>
  <c r="N47" i="46"/>
  <c r="N46" i="46"/>
  <c r="N45" i="46"/>
  <c r="N44" i="46"/>
  <c r="N27" i="46"/>
  <c r="N43" i="46"/>
  <c r="N42" i="46"/>
  <c r="N41" i="46"/>
  <c r="N40" i="46"/>
  <c r="N39" i="46"/>
  <c r="N24" i="46"/>
  <c r="N38" i="46"/>
  <c r="N37" i="46"/>
  <c r="N36" i="46"/>
  <c r="N45" i="53"/>
  <c r="N44" i="53"/>
  <c r="N43" i="53"/>
  <c r="N42" i="53"/>
  <c r="N41" i="53"/>
  <c r="N40" i="53"/>
  <c r="N39" i="53"/>
  <c r="N38" i="53"/>
  <c r="N37" i="53"/>
  <c r="N36" i="53"/>
  <c r="N35" i="53"/>
  <c r="N34" i="53"/>
  <c r="N33" i="53"/>
  <c r="N32" i="53"/>
  <c r="N31" i="53"/>
  <c r="N30" i="53"/>
  <c r="N29" i="53"/>
  <c r="N28" i="53"/>
  <c r="N27" i="53"/>
  <c r="N26" i="53"/>
  <c r="N25" i="53"/>
  <c r="N24" i="53"/>
  <c r="N23" i="53"/>
  <c r="N22" i="53"/>
  <c r="N21" i="53"/>
  <c r="N20" i="53"/>
  <c r="N19" i="53"/>
  <c r="N12" i="53"/>
  <c r="N6" i="53"/>
  <c r="N58" i="49"/>
  <c r="N56" i="49"/>
  <c r="N55" i="49"/>
  <c r="N28" i="49"/>
  <c r="N6" i="49"/>
  <c r="N14" i="49"/>
  <c r="N16" i="50"/>
  <c r="N11" i="53"/>
  <c r="N10" i="53"/>
  <c r="N17" i="49"/>
  <c r="N8" i="49"/>
  <c r="N49" i="48"/>
  <c r="N48" i="48"/>
  <c r="N47" i="48"/>
  <c r="N46" i="48"/>
  <c r="N45" i="48"/>
  <c r="N44" i="48"/>
  <c r="N43" i="48"/>
  <c r="N42" i="48"/>
  <c r="N20" i="48"/>
  <c r="N41" i="48"/>
  <c r="N40" i="48"/>
  <c r="N39" i="48"/>
  <c r="N38" i="48"/>
  <c r="N37" i="48"/>
  <c r="N19" i="48"/>
  <c r="N36" i="48"/>
  <c r="N35" i="48"/>
  <c r="N34" i="48"/>
  <c r="N33" i="48"/>
  <c r="N32" i="48"/>
  <c r="N31" i="48"/>
  <c r="N30" i="48"/>
  <c r="N29" i="48"/>
  <c r="N28" i="48"/>
  <c r="N27" i="48"/>
  <c r="N26" i="48"/>
  <c r="N25" i="48"/>
  <c r="N24" i="48"/>
  <c r="N15" i="48"/>
  <c r="N23" i="48"/>
  <c r="N22" i="48"/>
  <c r="N13" i="48"/>
  <c r="N7" i="47"/>
  <c r="N35" i="46"/>
  <c r="N34" i="46"/>
  <c r="N33" i="46"/>
  <c r="N32" i="46"/>
  <c r="N31" i="46"/>
  <c r="N30" i="46"/>
  <c r="N29" i="46"/>
  <c r="N26" i="46"/>
  <c r="N24" i="49"/>
  <c r="N13" i="49"/>
  <c r="N52" i="49"/>
  <c r="N51" i="49"/>
  <c r="N50" i="49"/>
  <c r="N49" i="49"/>
  <c r="N48" i="49"/>
  <c r="N23" i="49"/>
  <c r="N47" i="49"/>
  <c r="N46" i="49"/>
  <c r="N45" i="49"/>
  <c r="N44" i="49"/>
  <c r="N43" i="49"/>
  <c r="N26" i="49"/>
  <c r="N42" i="49"/>
  <c r="N25" i="49"/>
  <c r="N41" i="49"/>
  <c r="N40" i="49"/>
  <c r="N39" i="49"/>
  <c r="N38" i="49"/>
  <c r="N37" i="49"/>
  <c r="N36" i="49"/>
  <c r="N35" i="49"/>
  <c r="N34" i="49"/>
  <c r="N33" i="49"/>
  <c r="N15" i="49"/>
  <c r="N21" i="49"/>
  <c r="N32" i="49"/>
  <c r="N31" i="49"/>
  <c r="N30" i="49"/>
  <c r="N29" i="49"/>
  <c r="N16" i="49"/>
  <c r="N19" i="50"/>
  <c r="N18" i="50"/>
  <c r="N8" i="48"/>
  <c r="N9" i="48"/>
  <c r="N11" i="48"/>
  <c r="N25" i="46"/>
  <c r="N13" i="46"/>
  <c r="N18" i="46"/>
  <c r="N53" i="47"/>
  <c r="N52" i="47"/>
  <c r="N51" i="47"/>
  <c r="N50" i="47"/>
  <c r="N49" i="47"/>
  <c r="N48" i="47"/>
  <c r="N47" i="47"/>
  <c r="N46" i="47"/>
  <c r="N45" i="47"/>
  <c r="N17" i="47"/>
  <c r="N44" i="47"/>
  <c r="N43" i="47"/>
  <c r="N42" i="47"/>
  <c r="N10" i="47"/>
  <c r="N41" i="47"/>
  <c r="N19" i="47"/>
  <c r="N40" i="47"/>
  <c r="N18" i="47"/>
  <c r="N39" i="47"/>
  <c r="N38" i="47"/>
  <c r="N16" i="47"/>
  <c r="N11" i="47"/>
  <c r="N37" i="47"/>
  <c r="N36" i="47"/>
  <c r="N35" i="47"/>
  <c r="N34" i="47"/>
  <c r="N33" i="47"/>
  <c r="N32" i="47"/>
  <c r="N8" i="47"/>
  <c r="N31" i="47"/>
  <c r="N22" i="47"/>
  <c r="N13" i="47"/>
  <c r="N22" i="46"/>
  <c r="N16" i="46"/>
  <c r="N17" i="46"/>
  <c r="N14" i="46"/>
  <c r="N15" i="46"/>
  <c r="N10" i="46"/>
  <c r="N8" i="46"/>
  <c r="N21" i="48"/>
  <c r="N16" i="48"/>
  <c r="N20" i="49"/>
  <c r="N10" i="50"/>
  <c r="N24" i="47"/>
  <c r="N21" i="47"/>
  <c r="N7" i="46"/>
  <c r="N8" i="53"/>
  <c r="N18" i="53"/>
  <c r="N17" i="53"/>
  <c r="N16" i="53"/>
  <c r="N15" i="53"/>
  <c r="N14" i="53"/>
  <c r="N9" i="53"/>
  <c r="N20" i="46"/>
  <c r="N50" i="50"/>
  <c r="N15" i="50"/>
  <c r="N14" i="48"/>
  <c r="N9" i="46"/>
  <c r="N9" i="49"/>
  <c r="N9" i="50"/>
  <c r="N7" i="48"/>
  <c r="N23" i="47"/>
  <c r="N11" i="46"/>
  <c r="N57" i="49"/>
  <c r="N56" i="50"/>
  <c r="N55" i="50"/>
  <c r="N54" i="50"/>
  <c r="N53" i="50"/>
  <c r="N52" i="50"/>
  <c r="N51" i="50"/>
  <c r="N49" i="50"/>
  <c r="N12" i="50"/>
  <c r="N18" i="48"/>
  <c r="N22" i="49"/>
  <c r="N10" i="49"/>
  <c r="N6" i="50"/>
  <c r="N6" i="48"/>
  <c r="N14" i="47"/>
  <c r="N20" i="47"/>
  <c r="N6" i="47"/>
  <c r="N6" i="46"/>
  <c r="N14" i="37"/>
  <c r="N7" i="37"/>
  <c r="N15" i="37"/>
  <c r="N17" i="37"/>
  <c r="N19" i="37"/>
  <c r="N21" i="37"/>
  <c r="N23" i="37"/>
  <c r="N25" i="37"/>
  <c r="N26" i="37"/>
  <c r="N27" i="37"/>
  <c r="N29" i="37"/>
  <c r="N31" i="37"/>
  <c r="N62" i="51"/>
  <c r="N24" i="51"/>
  <c r="N60" i="51"/>
  <c r="N59" i="51"/>
  <c r="N64" i="51"/>
  <c r="N63" i="51"/>
  <c r="N8" i="37"/>
  <c r="N11" i="37"/>
  <c r="N16" i="37"/>
  <c r="N18" i="37"/>
  <c r="N20" i="37"/>
  <c r="N22" i="37"/>
  <c r="N24" i="37"/>
  <c r="N13" i="37"/>
  <c r="N10" i="37"/>
  <c r="N28" i="37"/>
  <c r="N30" i="37"/>
  <c r="N32" i="37"/>
  <c r="N48" i="45"/>
  <c r="N26" i="45"/>
  <c r="N60" i="45"/>
  <c r="N59" i="45"/>
  <c r="N36" i="45"/>
  <c r="N50" i="51"/>
  <c r="N54" i="51"/>
  <c r="N56" i="51"/>
  <c r="N65" i="51"/>
  <c r="N17" i="54"/>
  <c r="N13" i="54"/>
  <c r="N20" i="52"/>
  <c r="N23" i="52"/>
  <c r="N27" i="52"/>
  <c r="N31" i="52"/>
  <c r="N35" i="52"/>
  <c r="N39" i="52"/>
  <c r="N43" i="52"/>
  <c r="N47" i="52"/>
  <c r="N9" i="37"/>
  <c r="N7" i="45"/>
  <c r="N51" i="51"/>
  <c r="N28" i="52"/>
  <c r="N32" i="52"/>
  <c r="N44" i="52"/>
  <c r="N34" i="45"/>
  <c r="N52" i="45"/>
  <c r="N17" i="45"/>
  <c r="N23" i="45"/>
  <c r="N57" i="45"/>
  <c r="N63" i="45"/>
  <c r="N53" i="51"/>
  <c r="N28" i="51"/>
  <c r="N21" i="51"/>
  <c r="N14" i="54"/>
  <c r="N19" i="52"/>
  <c r="N7" i="52"/>
  <c r="N26" i="52"/>
  <c r="N30" i="52"/>
  <c r="N34" i="52"/>
  <c r="N38" i="52"/>
  <c r="N42" i="52"/>
  <c r="N46" i="52"/>
  <c r="N38" i="45"/>
  <c r="N49" i="45"/>
  <c r="N7" i="51"/>
  <c r="N16" i="54"/>
  <c r="N21" i="52"/>
  <c r="N40" i="52"/>
  <c r="N33" i="45"/>
  <c r="N21" i="45"/>
  <c r="N22" i="45"/>
  <c r="N30" i="45"/>
  <c r="N62" i="45"/>
  <c r="N52" i="51"/>
  <c r="N55" i="51"/>
  <c r="N8" i="51"/>
  <c r="N58" i="51"/>
  <c r="N15" i="54"/>
  <c r="N11" i="54"/>
  <c r="N48" i="52"/>
  <c r="N15" i="52"/>
  <c r="N25" i="52"/>
  <c r="N29" i="52"/>
  <c r="N33" i="52"/>
  <c r="N37" i="52"/>
  <c r="N41" i="52"/>
  <c r="N45" i="52"/>
  <c r="N39" i="45"/>
  <c r="N61" i="45"/>
  <c r="N57" i="51"/>
  <c r="N12" i="54"/>
  <c r="N24" i="52"/>
  <c r="N36" i="52"/>
  <c r="N16" i="52"/>
  <c r="N6" i="55"/>
  <c r="N67" i="51"/>
  <c r="N8" i="54"/>
  <c r="N7" i="54"/>
  <c r="N17" i="52"/>
  <c r="N13" i="52"/>
  <c r="N8" i="55"/>
  <c r="N10" i="52"/>
  <c r="N14" i="52"/>
  <c r="N22" i="51"/>
  <c r="N31" i="51"/>
  <c r="N32" i="51"/>
  <c r="N25" i="51"/>
  <c r="N35" i="51"/>
  <c r="N10" i="51"/>
  <c r="N36" i="51"/>
  <c r="N38" i="51"/>
  <c r="N29" i="51"/>
  <c r="N9" i="51"/>
  <c r="N42" i="51"/>
  <c r="N43" i="51"/>
  <c r="N45" i="51"/>
  <c r="N18" i="51"/>
  <c r="N46" i="51"/>
  <c r="N13" i="51"/>
  <c r="N11" i="51"/>
  <c r="N49" i="51"/>
  <c r="N7" i="55"/>
  <c r="N10" i="54"/>
  <c r="N6" i="52"/>
  <c r="N9" i="52"/>
  <c r="N15" i="51"/>
  <c r="N19" i="51"/>
  <c r="N16" i="51"/>
  <c r="N33" i="51"/>
  <c r="N34" i="51"/>
  <c r="N23" i="51"/>
  <c r="N14" i="51"/>
  <c r="N37" i="51"/>
  <c r="N39" i="51"/>
  <c r="N40" i="51"/>
  <c r="N41" i="51"/>
  <c r="N30" i="51"/>
  <c r="N44" i="51"/>
  <c r="N26" i="51"/>
  <c r="N20" i="51"/>
  <c r="N47" i="51"/>
  <c r="N17" i="51"/>
  <c r="N48" i="51"/>
  <c r="N66" i="51"/>
  <c r="N6" i="54"/>
  <c r="N9" i="55"/>
  <c r="N18" i="52"/>
  <c r="N11" i="52"/>
  <c r="N8" i="52"/>
  <c r="N7" i="84"/>
  <c r="N40" i="84"/>
  <c r="N32" i="84"/>
  <c r="N9" i="84"/>
  <c r="N11" i="84"/>
  <c r="N44" i="84"/>
  <c r="N52" i="84"/>
  <c r="N60" i="84"/>
  <c r="N64" i="84"/>
  <c r="N8" i="84"/>
  <c r="N12" i="84"/>
  <c r="N14" i="84"/>
  <c r="N16" i="84"/>
  <c r="N18" i="84"/>
  <c r="N20" i="84"/>
  <c r="N22" i="84"/>
  <c r="N26" i="84"/>
  <c r="N28" i="84"/>
  <c r="N37" i="84"/>
  <c r="N33" i="84"/>
  <c r="N29" i="84"/>
  <c r="N39" i="84"/>
  <c r="N41" i="84"/>
  <c r="N43" i="84"/>
  <c r="N45" i="84"/>
  <c r="N47" i="84"/>
  <c r="N49" i="84"/>
  <c r="N51" i="84"/>
  <c r="N53" i="84"/>
  <c r="N55" i="84"/>
  <c r="N57" i="84"/>
  <c r="N59" i="84"/>
  <c r="N61" i="84"/>
  <c r="N63" i="84"/>
  <c r="N13" i="84"/>
  <c r="N17" i="84"/>
  <c r="N19" i="84"/>
  <c r="N21" i="84"/>
  <c r="N23" i="84"/>
  <c r="N25" i="84"/>
  <c r="N27" i="84"/>
  <c r="L8" i="55"/>
  <c r="N35" i="84"/>
  <c r="N31" i="84"/>
  <c r="N6" i="84"/>
  <c r="N38" i="84"/>
  <c r="N46" i="84"/>
  <c r="N50" i="84"/>
  <c r="N66" i="84"/>
  <c r="N62" i="84"/>
  <c r="N58" i="84"/>
  <c r="N34" i="84"/>
  <c r="L39" i="51"/>
  <c r="L41" i="51"/>
  <c r="L13" i="52"/>
  <c r="L17" i="52"/>
  <c r="L17" i="51"/>
  <c r="L6" i="55"/>
  <c r="L8" i="54"/>
  <c r="L20" i="51"/>
  <c r="L14" i="51"/>
  <c r="L32" i="51"/>
  <c r="L31" i="51"/>
  <c r="L44" i="51"/>
  <c r="L34" i="51"/>
  <c r="L25" i="51"/>
  <c r="L16" i="52"/>
  <c r="L66" i="51"/>
  <c r="L19" i="51"/>
  <c r="L67" i="51"/>
  <c r="L9" i="52"/>
  <c r="L11" i="52"/>
  <c r="L10" i="54"/>
  <c r="L11" i="51"/>
  <c r="L46" i="51"/>
  <c r="L45" i="51"/>
  <c r="L42" i="51"/>
  <c r="L29" i="51"/>
  <c r="L36" i="51"/>
  <c r="L35" i="51"/>
  <c r="L10" i="52"/>
  <c r="L14" i="52"/>
  <c r="L7" i="54"/>
  <c r="L48" i="51"/>
  <c r="L47" i="51"/>
  <c r="L26" i="51"/>
  <c r="L30" i="51"/>
  <c r="L40" i="51"/>
  <c r="L37" i="51"/>
  <c r="L23" i="51"/>
  <c r="L22" i="51"/>
  <c r="L6" i="52"/>
  <c r="L8" i="52"/>
  <c r="L18" i="52"/>
  <c r="L7" i="55"/>
  <c r="L9" i="55"/>
  <c r="L6" i="54"/>
  <c r="L49" i="51"/>
  <c r="L13" i="51"/>
  <c r="L18" i="51"/>
  <c r="L43" i="51"/>
  <c r="L9" i="51"/>
  <c r="L38" i="51"/>
  <c r="L10" i="51"/>
  <c r="L16" i="51"/>
  <c r="L15" i="51"/>
  <c r="L33" i="51"/>
  <c r="M19" i="82"/>
  <c r="A19" i="82"/>
  <c r="M18" i="82"/>
  <c r="A18" i="82"/>
  <c r="M17" i="82"/>
  <c r="A17" i="82"/>
  <c r="M16" i="82"/>
  <c r="A16" i="82"/>
  <c r="M15" i="82"/>
  <c r="A15" i="82"/>
  <c r="M14" i="82"/>
  <c r="A14" i="82"/>
  <c r="M13" i="82"/>
  <c r="A13" i="82"/>
  <c r="M12" i="82"/>
  <c r="A12" i="82"/>
  <c r="M11" i="82"/>
  <c r="A11" i="82"/>
  <c r="M10" i="82"/>
  <c r="A10" i="82"/>
  <c r="M9" i="82"/>
  <c r="A9" i="82"/>
  <c r="M8" i="82"/>
  <c r="A8" i="82"/>
  <c r="M7" i="82"/>
  <c r="A7" i="82"/>
  <c r="M6" i="82"/>
  <c r="A6" i="82"/>
  <c r="J14" i="37" l="1"/>
  <c r="J11" i="37"/>
  <c r="J18" i="37"/>
  <c r="J22" i="37"/>
  <c r="J13" i="37"/>
  <c r="J28" i="37"/>
  <c r="J32" i="37"/>
  <c r="J24" i="51"/>
  <c r="J59" i="51"/>
  <c r="J63" i="51"/>
  <c r="J31" i="37"/>
  <c r="J15" i="37"/>
  <c r="J19" i="37"/>
  <c r="J23" i="37"/>
  <c r="J26" i="37"/>
  <c r="J29" i="37"/>
  <c r="J25" i="37"/>
  <c r="J8" i="37"/>
  <c r="J16" i="37"/>
  <c r="J20" i="37"/>
  <c r="J24" i="37"/>
  <c r="J10" i="37"/>
  <c r="J30" i="37"/>
  <c r="J62" i="51"/>
  <c r="J60" i="51"/>
  <c r="J64" i="51"/>
  <c r="J7" i="37"/>
  <c r="J17" i="37"/>
  <c r="J21" i="37"/>
  <c r="J27" i="37"/>
  <c r="J28" i="51"/>
  <c r="J56" i="51"/>
  <c r="J57" i="51"/>
  <c r="J58" i="51"/>
  <c r="J21" i="51"/>
  <c r="J65" i="51"/>
  <c r="J48" i="52"/>
  <c r="J19" i="52"/>
  <c r="J20" i="52"/>
  <c r="J21" i="52"/>
  <c r="J15" i="52"/>
  <c r="J7" i="52"/>
  <c r="J23" i="52"/>
  <c r="J24" i="52"/>
  <c r="J25" i="52"/>
  <c r="J26" i="52"/>
  <c r="J27" i="52"/>
  <c r="J28" i="52"/>
  <c r="J29" i="52"/>
  <c r="J30" i="52"/>
  <c r="J31" i="52"/>
  <c r="J32" i="52"/>
  <c r="J33" i="52"/>
  <c r="J34" i="52"/>
  <c r="J35" i="52"/>
  <c r="J36" i="52"/>
  <c r="J37" i="52"/>
  <c r="J38" i="52"/>
  <c r="J39" i="52"/>
  <c r="J40" i="52"/>
  <c r="J41" i="52"/>
  <c r="J42" i="52"/>
  <c r="J43" i="52"/>
  <c r="J44" i="52"/>
  <c r="J45" i="52"/>
  <c r="J46" i="52"/>
  <c r="J47" i="52"/>
  <c r="J34" i="45"/>
  <c r="J39" i="45"/>
  <c r="J52" i="45"/>
  <c r="J38" i="45"/>
  <c r="J17" i="45"/>
  <c r="J7" i="45"/>
  <c r="J23" i="45"/>
  <c r="J49" i="45"/>
  <c r="J57" i="45"/>
  <c r="J61" i="45"/>
  <c r="J63" i="45"/>
  <c r="J51" i="51"/>
  <c r="J53" i="51"/>
  <c r="J7" i="51"/>
  <c r="J16" i="54"/>
  <c r="J48" i="45"/>
  <c r="J33" i="45"/>
  <c r="J26" i="45"/>
  <c r="J21" i="45"/>
  <c r="J60" i="45"/>
  <c r="J22" i="45"/>
  <c r="J59" i="45"/>
  <c r="J30" i="45"/>
  <c r="J36" i="45"/>
  <c r="J62" i="45"/>
  <c r="J50" i="51"/>
  <c r="J52" i="51"/>
  <c r="J54" i="51"/>
  <c r="J55" i="51"/>
  <c r="J8" i="51"/>
  <c r="J17" i="54"/>
  <c r="J15" i="54"/>
  <c r="J14" i="54"/>
  <c r="J7" i="55"/>
  <c r="J6" i="55"/>
  <c r="J6" i="52"/>
  <c r="J17" i="52"/>
  <c r="J9" i="52"/>
  <c r="J10" i="52"/>
  <c r="J15" i="51"/>
  <c r="J22" i="51"/>
  <c r="J19" i="51"/>
  <c r="J31" i="51"/>
  <c r="J16" i="51"/>
  <c r="J32" i="51"/>
  <c r="J33" i="51"/>
  <c r="J25" i="51"/>
  <c r="J34" i="51"/>
  <c r="J35" i="51"/>
  <c r="J23" i="51"/>
  <c r="J10" i="51"/>
  <c r="J14" i="51"/>
  <c r="J36" i="51"/>
  <c r="J37" i="51"/>
  <c r="J38" i="51"/>
  <c r="J39" i="51"/>
  <c r="J29" i="51"/>
  <c r="J40" i="51"/>
  <c r="J9" i="51"/>
  <c r="J41" i="51"/>
  <c r="J42" i="51"/>
  <c r="J30" i="51"/>
  <c r="J43" i="51"/>
  <c r="J44" i="51"/>
  <c r="J45" i="51"/>
  <c r="J26" i="51"/>
  <c r="J18" i="51"/>
  <c r="J20" i="51"/>
  <c r="J46" i="51"/>
  <c r="J47" i="51"/>
  <c r="J13" i="51"/>
  <c r="J17" i="51"/>
  <c r="J11" i="51"/>
  <c r="J48" i="51"/>
  <c r="J49" i="51"/>
  <c r="J66" i="51"/>
  <c r="J67" i="51"/>
  <c r="J6" i="54"/>
  <c r="J9" i="55"/>
  <c r="J18" i="52"/>
  <c r="J13" i="52"/>
  <c r="J11" i="52"/>
  <c r="J14" i="52"/>
  <c r="J8" i="52"/>
  <c r="J16" i="52"/>
  <c r="J8" i="55"/>
  <c r="M6" i="83"/>
  <c r="M29" i="83"/>
  <c r="A29" i="83"/>
  <c r="M28" i="83"/>
  <c r="A28" i="83"/>
  <c r="M27" i="83"/>
  <c r="A27" i="83"/>
  <c r="M26" i="83"/>
  <c r="A26" i="83"/>
  <c r="M25" i="83"/>
  <c r="A25" i="83"/>
  <c r="M24" i="83"/>
  <c r="A24" i="83"/>
  <c r="M23" i="83"/>
  <c r="A23" i="83"/>
  <c r="M22" i="83"/>
  <c r="A22" i="83"/>
  <c r="M21" i="83"/>
  <c r="A21" i="83"/>
  <c r="M20" i="83"/>
  <c r="A20" i="83"/>
  <c r="M19" i="83"/>
  <c r="A19" i="83"/>
  <c r="M18" i="83"/>
  <c r="A18" i="83"/>
  <c r="M17" i="83"/>
  <c r="A17" i="83"/>
  <c r="M16" i="83"/>
  <c r="A16" i="83"/>
  <c r="M15" i="83"/>
  <c r="A15" i="83"/>
  <c r="M14" i="83"/>
  <c r="A14" i="83"/>
  <c r="M13" i="83"/>
  <c r="A13" i="83"/>
  <c r="M12" i="83"/>
  <c r="A12" i="83"/>
  <c r="M11" i="83"/>
  <c r="A11" i="83"/>
  <c r="M10" i="83"/>
  <c r="A10" i="83"/>
  <c r="M9" i="83"/>
  <c r="A9" i="83"/>
  <c r="M8" i="83"/>
  <c r="A8" i="83"/>
  <c r="M7" i="83"/>
  <c r="A7" i="83"/>
  <c r="A6" i="83"/>
  <c r="K60" i="51" l="1"/>
  <c r="K20" i="37"/>
  <c r="K10" i="37"/>
  <c r="K30" i="37"/>
  <c r="K7" i="37"/>
  <c r="K15" i="37"/>
  <c r="K17" i="37"/>
  <c r="K19" i="37"/>
  <c r="K21" i="37"/>
  <c r="K23" i="37"/>
  <c r="K25" i="37"/>
  <c r="K26" i="37"/>
  <c r="K27" i="37"/>
  <c r="K29" i="37"/>
  <c r="K31" i="37"/>
  <c r="K24" i="51"/>
  <c r="K63" i="51"/>
  <c r="K8" i="37"/>
  <c r="K11" i="37"/>
  <c r="K18" i="37"/>
  <c r="K24" i="37"/>
  <c r="K28" i="37"/>
  <c r="K59" i="51"/>
  <c r="K62" i="51"/>
  <c r="K64" i="51"/>
  <c r="K16" i="37"/>
  <c r="K22" i="37"/>
  <c r="K13" i="37"/>
  <c r="K32" i="37"/>
  <c r="K28" i="51"/>
  <c r="K56" i="51"/>
  <c r="K57" i="51"/>
  <c r="K58" i="51"/>
  <c r="K21" i="51"/>
  <c r="K65" i="51"/>
  <c r="K48" i="52"/>
  <c r="K19" i="52"/>
  <c r="K20" i="52"/>
  <c r="K21" i="52"/>
  <c r="K15" i="52"/>
  <c r="K7"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34" i="45"/>
  <c r="K48" i="45"/>
  <c r="K33" i="45"/>
  <c r="K26" i="45"/>
  <c r="K21" i="45"/>
  <c r="K17" i="45"/>
  <c r="K7" i="45"/>
  <c r="K23" i="45"/>
  <c r="K30" i="45"/>
  <c r="K36" i="45"/>
  <c r="K62" i="45"/>
  <c r="K50" i="51"/>
  <c r="K53" i="51"/>
  <c r="K7" i="51"/>
  <c r="K8" i="51"/>
  <c r="K16" i="54"/>
  <c r="K14" i="54"/>
  <c r="K39" i="45"/>
  <c r="K52" i="45"/>
  <c r="K38" i="45"/>
  <c r="K60" i="45"/>
  <c r="K22" i="45"/>
  <c r="K59" i="45"/>
  <c r="K49" i="45"/>
  <c r="K57" i="45"/>
  <c r="K61" i="45"/>
  <c r="K63" i="45"/>
  <c r="K51" i="51"/>
  <c r="K52" i="51"/>
  <c r="K54" i="51"/>
  <c r="K55" i="51"/>
  <c r="K17" i="54"/>
  <c r="K15" i="54"/>
  <c r="K15" i="51"/>
  <c r="K22" i="51"/>
  <c r="K19" i="51"/>
  <c r="K31" i="51"/>
  <c r="K16" i="51"/>
  <c r="K32" i="51"/>
  <c r="K33" i="51"/>
  <c r="K25" i="51"/>
  <c r="K34" i="51"/>
  <c r="K35" i="51"/>
  <c r="K23" i="51"/>
  <c r="K10" i="51"/>
  <c r="K14" i="51"/>
  <c r="K36" i="51"/>
  <c r="K37" i="51"/>
  <c r="K38" i="51"/>
  <c r="K39" i="51"/>
  <c r="K29" i="51"/>
  <c r="K40" i="51"/>
  <c r="K9" i="51"/>
  <c r="K41" i="51"/>
  <c r="K42" i="51"/>
  <c r="K30" i="51"/>
  <c r="K43" i="51"/>
  <c r="K44" i="51"/>
  <c r="K45" i="51"/>
  <c r="K26" i="51"/>
  <c r="K18" i="51"/>
  <c r="K20" i="51"/>
  <c r="K46" i="51"/>
  <c r="K47" i="51"/>
  <c r="K13" i="51"/>
  <c r="K17" i="51"/>
  <c r="K11" i="51"/>
  <c r="K48" i="51"/>
  <c r="K49" i="51"/>
  <c r="K66" i="51"/>
  <c r="K6" i="55"/>
  <c r="K6" i="52"/>
  <c r="K17" i="52"/>
  <c r="K9" i="52"/>
  <c r="K10" i="52"/>
  <c r="K6" i="54"/>
  <c r="K7" i="55"/>
  <c r="K8" i="55"/>
  <c r="K18" i="52"/>
  <c r="K13" i="52"/>
  <c r="K11" i="52"/>
  <c r="K14" i="52"/>
  <c r="K8" i="52"/>
  <c r="K16" i="52"/>
  <c r="K9" i="55"/>
  <c r="K67" i="51"/>
  <c r="L19" i="45"/>
  <c r="N19" i="45"/>
  <c r="Q19" i="45"/>
  <c r="P19" i="45"/>
  <c r="S19" i="45"/>
  <c r="U19" i="45"/>
  <c r="W19" i="45"/>
  <c r="X19" i="45"/>
  <c r="Y19" i="45"/>
  <c r="AA19" i="45"/>
  <c r="AB19" i="45"/>
  <c r="AG19" i="45"/>
  <c r="AL19" i="45"/>
  <c r="L51" i="45"/>
  <c r="N51" i="45"/>
  <c r="Q51" i="45"/>
  <c r="P51" i="45"/>
  <c r="S51" i="45"/>
  <c r="U51" i="45"/>
  <c r="W51" i="45"/>
  <c r="X51" i="45"/>
  <c r="Y51" i="45"/>
  <c r="AA51" i="45"/>
  <c r="AB51" i="45"/>
  <c r="AG51" i="45"/>
  <c r="AL51" i="45"/>
  <c r="L50" i="45"/>
  <c r="N50" i="45"/>
  <c r="Q50" i="45"/>
  <c r="P50" i="45"/>
  <c r="S50" i="45"/>
  <c r="U50" i="45"/>
  <c r="W50" i="45"/>
  <c r="X50" i="45"/>
  <c r="Y50" i="45"/>
  <c r="AA50" i="45"/>
  <c r="AB50" i="45"/>
  <c r="AG50" i="45"/>
  <c r="AL50" i="45"/>
  <c r="L25" i="45"/>
  <c r="N25" i="45"/>
  <c r="Q25" i="45"/>
  <c r="P25" i="45"/>
  <c r="S25" i="45"/>
  <c r="U25" i="45"/>
  <c r="W25" i="45"/>
  <c r="X25" i="45"/>
  <c r="Y25" i="45"/>
  <c r="AA25" i="45"/>
  <c r="AB25" i="45"/>
  <c r="AG25" i="45"/>
  <c r="AL25" i="45"/>
  <c r="L37" i="45"/>
  <c r="N37" i="45"/>
  <c r="Q37" i="45"/>
  <c r="P37" i="45"/>
  <c r="S37" i="45"/>
  <c r="U37" i="45"/>
  <c r="W37" i="45"/>
  <c r="X37" i="45"/>
  <c r="Y37" i="45"/>
  <c r="AA37" i="45"/>
  <c r="AB37" i="45"/>
  <c r="AG37" i="45"/>
  <c r="AL37" i="45"/>
  <c r="L28" i="45"/>
  <c r="N28" i="45"/>
  <c r="Q28" i="45"/>
  <c r="P28" i="45"/>
  <c r="S28" i="45"/>
  <c r="U28" i="45"/>
  <c r="W28" i="45"/>
  <c r="X28" i="45"/>
  <c r="Y28" i="45"/>
  <c r="AA28" i="45"/>
  <c r="AB28" i="45"/>
  <c r="AG28" i="45"/>
  <c r="AL28" i="45"/>
  <c r="L58" i="45"/>
  <c r="N58" i="45"/>
  <c r="Q58" i="45"/>
  <c r="P58" i="45"/>
  <c r="S58" i="45"/>
  <c r="U58" i="45"/>
  <c r="W58" i="45"/>
  <c r="X58" i="45"/>
  <c r="Y58" i="45"/>
  <c r="AA58" i="45"/>
  <c r="AB58" i="45"/>
  <c r="AG58" i="45"/>
  <c r="AL58" i="45"/>
  <c r="L40" i="45"/>
  <c r="N40" i="45"/>
  <c r="Q40" i="45"/>
  <c r="P40" i="45"/>
  <c r="S40" i="45"/>
  <c r="U40" i="45"/>
  <c r="W40" i="45"/>
  <c r="X40" i="45"/>
  <c r="Y40" i="45"/>
  <c r="AA40" i="45"/>
  <c r="AB40" i="45"/>
  <c r="AG40" i="45"/>
  <c r="AL40" i="45"/>
  <c r="L29" i="45"/>
  <c r="N29" i="45"/>
  <c r="Q29" i="45"/>
  <c r="P29" i="45"/>
  <c r="S29" i="45"/>
  <c r="U29" i="45"/>
  <c r="W29" i="45"/>
  <c r="X29" i="45"/>
  <c r="Y29" i="45"/>
  <c r="AA29" i="45"/>
  <c r="AB29" i="45"/>
  <c r="AG29" i="45"/>
  <c r="AL29" i="45"/>
  <c r="L20" i="45"/>
  <c r="N20" i="45"/>
  <c r="Q20" i="45"/>
  <c r="P20" i="45"/>
  <c r="S20" i="45"/>
  <c r="U20" i="45"/>
  <c r="W20" i="45"/>
  <c r="X20" i="45"/>
  <c r="Y20" i="45"/>
  <c r="AA20" i="45"/>
  <c r="AB20" i="45"/>
  <c r="AG20" i="45"/>
  <c r="AL20" i="45"/>
  <c r="L45" i="45"/>
  <c r="N45" i="45"/>
  <c r="Q45" i="45"/>
  <c r="P45" i="45"/>
  <c r="S45" i="45"/>
  <c r="U45" i="45"/>
  <c r="W45" i="45"/>
  <c r="X45" i="45"/>
  <c r="Y45" i="45"/>
  <c r="AA45" i="45"/>
  <c r="AB45" i="45"/>
  <c r="AG45" i="45"/>
  <c r="AL45" i="45"/>
  <c r="L42" i="45"/>
  <c r="N42" i="45"/>
  <c r="Q42" i="45"/>
  <c r="P42" i="45"/>
  <c r="S42" i="45"/>
  <c r="U42" i="45"/>
  <c r="W42" i="45"/>
  <c r="X42" i="45"/>
  <c r="Y42" i="45"/>
  <c r="AA42" i="45"/>
  <c r="AB42" i="45"/>
  <c r="AG42" i="45"/>
  <c r="AL42" i="45"/>
  <c r="L8" i="45"/>
  <c r="N8" i="45"/>
  <c r="Q8" i="45"/>
  <c r="P8" i="45"/>
  <c r="S8" i="45"/>
  <c r="U8" i="45"/>
  <c r="W8" i="45"/>
  <c r="X8" i="45"/>
  <c r="Y8" i="45"/>
  <c r="AA8" i="45"/>
  <c r="AB8" i="45"/>
  <c r="AG8" i="45"/>
  <c r="AL8" i="45"/>
  <c r="L24" i="45"/>
  <c r="N24" i="45"/>
  <c r="Q24" i="45"/>
  <c r="P24" i="45"/>
  <c r="S24" i="45"/>
  <c r="U24" i="45"/>
  <c r="W24" i="45"/>
  <c r="X24" i="45"/>
  <c r="Y24" i="45"/>
  <c r="AA24" i="45"/>
  <c r="AB24" i="45"/>
  <c r="AG24" i="45"/>
  <c r="AL24" i="45"/>
  <c r="L53" i="45"/>
  <c r="N53" i="45"/>
  <c r="Q53" i="45"/>
  <c r="P53" i="45"/>
  <c r="S53" i="45"/>
  <c r="U53" i="45"/>
  <c r="W53" i="45"/>
  <c r="X53" i="45"/>
  <c r="Y53" i="45"/>
  <c r="AA53" i="45"/>
  <c r="AB53" i="45"/>
  <c r="AG53" i="45"/>
  <c r="AL53" i="45"/>
  <c r="L46" i="45"/>
  <c r="N46" i="45"/>
  <c r="Q46" i="45"/>
  <c r="P46" i="45"/>
  <c r="S46" i="45"/>
  <c r="U46" i="45"/>
  <c r="W46" i="45"/>
  <c r="X46" i="45"/>
  <c r="Y46" i="45"/>
  <c r="AA46" i="45"/>
  <c r="AB46" i="45"/>
  <c r="AG46" i="45"/>
  <c r="AL46" i="45"/>
  <c r="L15" i="45"/>
  <c r="N15" i="45"/>
  <c r="Q15" i="45"/>
  <c r="P15" i="45"/>
  <c r="S15" i="45"/>
  <c r="U15" i="45"/>
  <c r="W15" i="45"/>
  <c r="X15" i="45"/>
  <c r="Y15" i="45"/>
  <c r="AA15" i="45"/>
  <c r="AB15" i="45"/>
  <c r="AG15" i="45"/>
  <c r="AL15" i="45"/>
  <c r="L11" i="45"/>
  <c r="N11" i="45"/>
  <c r="Q11" i="45"/>
  <c r="P11" i="45"/>
  <c r="S11" i="45"/>
  <c r="U11" i="45"/>
  <c r="W11" i="45"/>
  <c r="X11" i="45"/>
  <c r="Y11" i="45"/>
  <c r="AA11" i="45"/>
  <c r="AB11" i="45"/>
  <c r="AG11" i="45"/>
  <c r="AL11" i="45"/>
  <c r="L10" i="45"/>
  <c r="N10" i="45"/>
  <c r="Q10" i="45"/>
  <c r="P10" i="45"/>
  <c r="S10" i="45"/>
  <c r="U10" i="45"/>
  <c r="W10" i="45"/>
  <c r="X10" i="45"/>
  <c r="Y10" i="45"/>
  <c r="AA10" i="45"/>
  <c r="AB10" i="45"/>
  <c r="AG10" i="45"/>
  <c r="AL10" i="45"/>
  <c r="L35" i="45"/>
  <c r="N35" i="45"/>
  <c r="Q35" i="45"/>
  <c r="P35" i="45"/>
  <c r="S35" i="45"/>
  <c r="U35" i="45"/>
  <c r="W35" i="45"/>
  <c r="X35" i="45"/>
  <c r="Y35" i="45"/>
  <c r="AA35" i="45"/>
  <c r="AB35" i="45"/>
  <c r="AG35" i="45"/>
  <c r="AL35" i="45"/>
  <c r="L13" i="45"/>
  <c r="N13" i="45"/>
  <c r="Q13" i="45"/>
  <c r="P13" i="45"/>
  <c r="S13" i="45"/>
  <c r="U13" i="45"/>
  <c r="W13" i="45"/>
  <c r="X13" i="45"/>
  <c r="Y13" i="45"/>
  <c r="AA13" i="45"/>
  <c r="AB13" i="45"/>
  <c r="AG13" i="45"/>
  <c r="AL13" i="45"/>
  <c r="L6" i="45"/>
  <c r="N6" i="45"/>
  <c r="Q6" i="45"/>
  <c r="P6" i="45"/>
  <c r="S6" i="45"/>
  <c r="U6" i="45"/>
  <c r="W6" i="45"/>
  <c r="X6" i="45"/>
  <c r="Y6" i="45"/>
  <c r="AA6" i="45"/>
  <c r="AB6" i="45"/>
  <c r="AG6" i="45"/>
  <c r="AL6" i="45"/>
  <c r="L55" i="45"/>
  <c r="N55" i="45"/>
  <c r="Q55" i="45"/>
  <c r="P55" i="45"/>
  <c r="S55" i="45"/>
  <c r="U55" i="45"/>
  <c r="W55" i="45"/>
  <c r="X55" i="45"/>
  <c r="Y55" i="45"/>
  <c r="AA55" i="45"/>
  <c r="AB55" i="45"/>
  <c r="AG55" i="45"/>
  <c r="AL55" i="45"/>
  <c r="L18" i="45"/>
  <c r="N18" i="45"/>
  <c r="Q18" i="45"/>
  <c r="P18" i="45"/>
  <c r="S18" i="45"/>
  <c r="U18" i="45"/>
  <c r="W18" i="45"/>
  <c r="X18" i="45"/>
  <c r="Y18" i="45"/>
  <c r="AA18" i="45"/>
  <c r="AB18" i="45"/>
  <c r="AG18" i="45"/>
  <c r="AL18" i="45"/>
  <c r="L32" i="45"/>
  <c r="N32" i="45"/>
  <c r="Q32" i="45"/>
  <c r="P32" i="45"/>
  <c r="S32" i="45"/>
  <c r="U32" i="45"/>
  <c r="W32" i="45"/>
  <c r="X32" i="45"/>
  <c r="Y32" i="45"/>
  <c r="AA32" i="45"/>
  <c r="AB32" i="45"/>
  <c r="AG32" i="45"/>
  <c r="AL32" i="45"/>
  <c r="L47" i="45"/>
  <c r="N47" i="45"/>
  <c r="Q47" i="45"/>
  <c r="P47" i="45"/>
  <c r="S47" i="45"/>
  <c r="U47" i="45"/>
  <c r="W47" i="45"/>
  <c r="X47" i="45"/>
  <c r="Y47" i="45"/>
  <c r="AA47" i="45"/>
  <c r="AB47" i="45"/>
  <c r="AG47" i="45"/>
  <c r="AL47" i="45"/>
  <c r="L31" i="45"/>
  <c r="N31" i="45"/>
  <c r="Q31" i="45"/>
  <c r="P31" i="45"/>
  <c r="S31" i="45"/>
  <c r="U31" i="45"/>
  <c r="W31" i="45"/>
  <c r="X31" i="45"/>
  <c r="Y31" i="45"/>
  <c r="AA31" i="45"/>
  <c r="AB31" i="45"/>
  <c r="AG31" i="45"/>
  <c r="AL31" i="45"/>
  <c r="L14" i="45"/>
  <c r="N14" i="45"/>
  <c r="Q14" i="45"/>
  <c r="P14" i="45"/>
  <c r="S14" i="45"/>
  <c r="U14" i="45"/>
  <c r="W14" i="45"/>
  <c r="X14" i="45"/>
  <c r="Y14" i="45"/>
  <c r="AA14" i="45"/>
  <c r="AB14" i="45"/>
  <c r="AG14" i="45"/>
  <c r="AL14" i="45"/>
  <c r="L54" i="45"/>
  <c r="N54" i="45"/>
  <c r="Q54" i="45"/>
  <c r="P54" i="45"/>
  <c r="S54" i="45"/>
  <c r="U54" i="45"/>
  <c r="W54" i="45"/>
  <c r="X54" i="45"/>
  <c r="Y54" i="45"/>
  <c r="AA54" i="45"/>
  <c r="AB54" i="45"/>
  <c r="AG54" i="45"/>
  <c r="AL54" i="45"/>
  <c r="L43" i="45"/>
  <c r="N43" i="45"/>
  <c r="Q43" i="45"/>
  <c r="P43" i="45"/>
  <c r="S43" i="45"/>
  <c r="U43" i="45"/>
  <c r="W43" i="45"/>
  <c r="X43" i="45"/>
  <c r="Y43" i="45"/>
  <c r="AA43" i="45"/>
  <c r="AB43" i="45"/>
  <c r="AG43" i="45"/>
  <c r="AL43" i="45"/>
  <c r="L56" i="45"/>
  <c r="N56" i="45"/>
  <c r="Q56" i="45"/>
  <c r="P56" i="45"/>
  <c r="S56" i="45"/>
  <c r="U56" i="45"/>
  <c r="W56" i="45"/>
  <c r="X56" i="45"/>
  <c r="Y56" i="45"/>
  <c r="AA56" i="45"/>
  <c r="AB56" i="45"/>
  <c r="AG56" i="45"/>
  <c r="AL56" i="45"/>
  <c r="N27" i="45"/>
  <c r="Q27" i="45"/>
  <c r="P27" i="45"/>
  <c r="S27" i="45"/>
  <c r="U27" i="45"/>
  <c r="W27" i="45"/>
  <c r="X27" i="45"/>
  <c r="Y27" i="45"/>
  <c r="AA27" i="45"/>
  <c r="AB27" i="45"/>
  <c r="AG27" i="45"/>
  <c r="AL27" i="45"/>
  <c r="L44" i="45"/>
  <c r="N44" i="45"/>
  <c r="Q44" i="45"/>
  <c r="P44" i="45"/>
  <c r="S44" i="45"/>
  <c r="U44" i="45"/>
  <c r="W44" i="45"/>
  <c r="X44" i="45"/>
  <c r="Y44" i="45"/>
  <c r="AA44" i="45"/>
  <c r="AB44" i="45"/>
  <c r="AG44" i="45"/>
  <c r="AL44" i="45"/>
  <c r="L64" i="45"/>
  <c r="N64" i="45"/>
  <c r="Q64" i="45"/>
  <c r="P64" i="45"/>
  <c r="S64" i="45"/>
  <c r="U64" i="45"/>
  <c r="W64" i="45"/>
  <c r="X64" i="45"/>
  <c r="Y64" i="45"/>
  <c r="AA64" i="45"/>
  <c r="AB64" i="45"/>
  <c r="AG64" i="45"/>
  <c r="AL64" i="45"/>
  <c r="L65" i="45"/>
  <c r="N65" i="45"/>
  <c r="Q65" i="45"/>
  <c r="P65" i="45"/>
  <c r="S65" i="45"/>
  <c r="U65" i="45"/>
  <c r="W65" i="45"/>
  <c r="X65" i="45"/>
  <c r="Y65" i="45"/>
  <c r="AA65" i="45"/>
  <c r="AB65" i="45"/>
  <c r="AG65" i="45"/>
  <c r="AL65" i="45"/>
  <c r="AL16" i="45"/>
  <c r="AG16" i="45"/>
  <c r="AB16" i="45"/>
  <c r="AA16" i="45"/>
  <c r="Y16" i="45"/>
  <c r="X16" i="45"/>
  <c r="U16" i="45"/>
  <c r="S16" i="45"/>
  <c r="P16" i="45"/>
  <c r="Q16" i="45"/>
  <c r="N16" i="45"/>
  <c r="L16" i="45"/>
  <c r="AL9" i="45"/>
  <c r="AG9" i="45"/>
  <c r="AB9" i="45"/>
  <c r="AA9" i="45"/>
  <c r="Y9" i="45"/>
  <c r="X9" i="45"/>
  <c r="W9" i="45"/>
  <c r="U9" i="45"/>
  <c r="S9" i="45"/>
  <c r="P9" i="45"/>
  <c r="Q9" i="45"/>
  <c r="N9" i="45"/>
  <c r="L9" i="45"/>
  <c r="L6" i="37"/>
  <c r="N6" i="37"/>
  <c r="R6" i="37"/>
  <c r="P6" i="37"/>
  <c r="S6" i="37"/>
  <c r="U6" i="37"/>
  <c r="W6" i="37"/>
  <c r="X6" i="37"/>
  <c r="Y6" i="37"/>
  <c r="AA6" i="37"/>
  <c r="AB6" i="37"/>
  <c r="AG6" i="37"/>
  <c r="AL6" i="37"/>
  <c r="L33" i="37"/>
  <c r="N33" i="37"/>
  <c r="R33" i="37"/>
  <c r="P33" i="37"/>
  <c r="S33" i="37"/>
  <c r="U33" i="37"/>
  <c r="W33" i="37"/>
  <c r="X33" i="37"/>
  <c r="Y33" i="37"/>
  <c r="AA33" i="37"/>
  <c r="AB33" i="37"/>
  <c r="AG33" i="37"/>
  <c r="AH33" i="37"/>
  <c r="AL33" i="37"/>
  <c r="L9" i="37"/>
  <c r="X9" i="37"/>
  <c r="Y9" i="37"/>
  <c r="AA9" i="37"/>
  <c r="AB9" i="37"/>
  <c r="AG9" i="37"/>
  <c r="AL9" i="37"/>
  <c r="U9" i="37"/>
  <c r="S9" i="37"/>
  <c r="R9" i="37"/>
  <c r="M32" i="108"/>
  <c r="A32" i="108"/>
  <c r="N31" i="108"/>
  <c r="M31" i="108"/>
  <c r="A31" i="108"/>
  <c r="M30" i="108"/>
  <c r="A30" i="108"/>
  <c r="M29" i="108"/>
  <c r="A29" i="108"/>
  <c r="M28" i="108"/>
  <c r="A28" i="108"/>
  <c r="N27" i="108"/>
  <c r="M27" i="108"/>
  <c r="A27" i="108"/>
  <c r="M26" i="108"/>
  <c r="N26" i="108" s="1"/>
  <c r="A26" i="108"/>
  <c r="M25" i="108"/>
  <c r="A25" i="108"/>
  <c r="M24" i="108"/>
  <c r="N24" i="108" s="1"/>
  <c r="A24" i="108"/>
  <c r="M23" i="108"/>
  <c r="A23" i="108"/>
  <c r="M22" i="108"/>
  <c r="N22" i="108" s="1"/>
  <c r="A22" i="108"/>
  <c r="M21" i="108"/>
  <c r="A21" i="108"/>
  <c r="M20" i="108"/>
  <c r="N20" i="108" s="1"/>
  <c r="A20" i="108"/>
  <c r="M19" i="108"/>
  <c r="A19" i="108"/>
  <c r="M18" i="108"/>
  <c r="A18" i="108"/>
  <c r="M17" i="108"/>
  <c r="A17" i="108"/>
  <c r="M16" i="108"/>
  <c r="A16" i="108"/>
  <c r="N15" i="108"/>
  <c r="M15" i="108"/>
  <c r="A15" i="108"/>
  <c r="M14" i="108"/>
  <c r="A14" i="108"/>
  <c r="M13" i="108"/>
  <c r="A13" i="108"/>
  <c r="M12" i="108"/>
  <c r="A12" i="108"/>
  <c r="N11" i="108"/>
  <c r="M11" i="108"/>
  <c r="A11" i="108"/>
  <c r="M10" i="108"/>
  <c r="N10" i="108" s="1"/>
  <c r="A10" i="108"/>
  <c r="M9" i="108"/>
  <c r="A9" i="108"/>
  <c r="M8" i="108"/>
  <c r="N8" i="108" s="1"/>
  <c r="A8" i="108"/>
  <c r="M7" i="108"/>
  <c r="A7" i="108"/>
  <c r="M6" i="108"/>
  <c r="N6" i="108" s="1"/>
  <c r="A6" i="108"/>
  <c r="N5" i="108"/>
  <c r="N29" i="108" s="1"/>
  <c r="A2" i="108"/>
  <c r="A1" i="108"/>
  <c r="A32" i="107"/>
  <c r="A31" i="107"/>
  <c r="A30" i="107"/>
  <c r="A29" i="107"/>
  <c r="A28" i="107"/>
  <c r="A27" i="107"/>
  <c r="A26" i="107"/>
  <c r="A25" i="107"/>
  <c r="A24" i="107"/>
  <c r="A23" i="107"/>
  <c r="A22" i="107"/>
  <c r="A21" i="107"/>
  <c r="A20" i="107"/>
  <c r="A19" i="107"/>
  <c r="A18" i="107"/>
  <c r="A17" i="107"/>
  <c r="A16" i="107"/>
  <c r="A15" i="107"/>
  <c r="A14" i="107"/>
  <c r="A13" i="107"/>
  <c r="A12" i="107"/>
  <c r="A11" i="107"/>
  <c r="A10" i="107"/>
  <c r="A9" i="107"/>
  <c r="A8" i="107"/>
  <c r="A7" i="107"/>
  <c r="A6" i="107"/>
  <c r="N5" i="107"/>
  <c r="A2" i="107"/>
  <c r="A1" i="107" s="1"/>
  <c r="M32" i="106"/>
  <c r="A32" i="106"/>
  <c r="M31" i="106"/>
  <c r="A31" i="106"/>
  <c r="M30" i="106"/>
  <c r="A30" i="106"/>
  <c r="M29" i="106"/>
  <c r="A29" i="106"/>
  <c r="M28" i="106"/>
  <c r="A28" i="106"/>
  <c r="M27" i="106"/>
  <c r="A27" i="106"/>
  <c r="M26" i="106"/>
  <c r="A26" i="106"/>
  <c r="M25" i="106"/>
  <c r="A25" i="106"/>
  <c r="M24" i="106"/>
  <c r="A24" i="106"/>
  <c r="M23" i="106"/>
  <c r="A23" i="106"/>
  <c r="M22" i="106"/>
  <c r="A22" i="106"/>
  <c r="M21" i="106"/>
  <c r="A21" i="106"/>
  <c r="M20" i="106"/>
  <c r="A20" i="106"/>
  <c r="M19" i="106"/>
  <c r="A19" i="106"/>
  <c r="M18" i="106"/>
  <c r="A18" i="106"/>
  <c r="M17" i="106"/>
  <c r="A17" i="106"/>
  <c r="M16" i="106"/>
  <c r="A16" i="106"/>
  <c r="M15" i="106"/>
  <c r="A15" i="106"/>
  <c r="M14" i="106"/>
  <c r="A14" i="106"/>
  <c r="M13" i="106"/>
  <c r="A13" i="106"/>
  <c r="AN6" i="46" s="1"/>
  <c r="M12" i="106"/>
  <c r="A12" i="106"/>
  <c r="M11" i="106"/>
  <c r="A11" i="106"/>
  <c r="M10" i="106"/>
  <c r="A10" i="106"/>
  <c r="M9" i="106"/>
  <c r="A9" i="106"/>
  <c r="M8" i="106"/>
  <c r="A8" i="106"/>
  <c r="M7" i="106"/>
  <c r="A7" i="106"/>
  <c r="M6" i="106"/>
  <c r="A6" i="106"/>
  <c r="N5" i="106"/>
  <c r="A2" i="106"/>
  <c r="A1" i="106" s="1"/>
  <c r="A32" i="105"/>
  <c r="A31" i="105"/>
  <c r="A30" i="105"/>
  <c r="A29" i="105"/>
  <c r="A28" i="105"/>
  <c r="A27" i="105"/>
  <c r="A26" i="105"/>
  <c r="A25" i="105"/>
  <c r="A24" i="105"/>
  <c r="A23" i="105"/>
  <c r="A22" i="105"/>
  <c r="A21" i="105"/>
  <c r="A20" i="105"/>
  <c r="A19" i="105"/>
  <c r="A18" i="105"/>
  <c r="A17" i="105"/>
  <c r="A16" i="105"/>
  <c r="A15" i="105"/>
  <c r="A14" i="105"/>
  <c r="A13" i="105"/>
  <c r="A12" i="105"/>
  <c r="A11" i="105"/>
  <c r="A10" i="105"/>
  <c r="A9" i="105"/>
  <c r="A8" i="105"/>
  <c r="A7" i="105"/>
  <c r="A6" i="105"/>
  <c r="N5" i="105"/>
  <c r="A2" i="105"/>
  <c r="A1" i="105" s="1"/>
  <c r="A2" i="104"/>
  <c r="A1" i="104" s="1"/>
  <c r="M32" i="103"/>
  <c r="A32" i="103"/>
  <c r="M31" i="103"/>
  <c r="A31" i="103"/>
  <c r="M30" i="103"/>
  <c r="A30" i="103"/>
  <c r="M29" i="103"/>
  <c r="A29" i="103"/>
  <c r="M28" i="103"/>
  <c r="A28" i="103"/>
  <c r="M27" i="103"/>
  <c r="A27" i="103"/>
  <c r="M26" i="103"/>
  <c r="A26" i="103"/>
  <c r="M25" i="103"/>
  <c r="A25" i="103"/>
  <c r="M24" i="103"/>
  <c r="A24" i="103"/>
  <c r="M23" i="103"/>
  <c r="A23" i="103"/>
  <c r="M22" i="103"/>
  <c r="A22" i="103"/>
  <c r="M21" i="103"/>
  <c r="A21" i="103"/>
  <c r="M20" i="103"/>
  <c r="A20" i="103"/>
  <c r="M19" i="103"/>
  <c r="A19" i="103"/>
  <c r="M18" i="103"/>
  <c r="A18" i="103"/>
  <c r="M17" i="103"/>
  <c r="A17" i="103"/>
  <c r="M16" i="103"/>
  <c r="A16" i="103"/>
  <c r="M15" i="103"/>
  <c r="A15" i="103"/>
  <c r="M14" i="103"/>
  <c r="A14" i="103"/>
  <c r="M13" i="103"/>
  <c r="A13" i="103"/>
  <c r="M12" i="103"/>
  <c r="A12" i="103"/>
  <c r="M11" i="103"/>
  <c r="A11" i="103"/>
  <c r="M10" i="103"/>
  <c r="A10" i="103"/>
  <c r="M9" i="103"/>
  <c r="A9" i="103"/>
  <c r="M8" i="103"/>
  <c r="A8" i="103"/>
  <c r="M7" i="103"/>
  <c r="A7" i="103"/>
  <c r="M6" i="103"/>
  <c r="A6" i="103"/>
  <c r="N5" i="103"/>
  <c r="A2" i="103"/>
  <c r="A1" i="103" s="1"/>
  <c r="N5" i="100"/>
  <c r="A2" i="100"/>
  <c r="A1" i="100" s="1"/>
  <c r="A28" i="99"/>
  <c r="A27" i="99"/>
  <c r="A26" i="99"/>
  <c r="A24" i="99"/>
  <c r="A23" i="99"/>
  <c r="A22" i="99"/>
  <c r="A21" i="99"/>
  <c r="A20" i="99"/>
  <c r="A19" i="99"/>
  <c r="A18" i="99"/>
  <c r="A17" i="99"/>
  <c r="A16" i="99"/>
  <c r="A15" i="99"/>
  <c r="A14" i="99"/>
  <c r="A13" i="99"/>
  <c r="A12" i="99"/>
  <c r="A11" i="99"/>
  <c r="A10" i="99"/>
  <c r="A9" i="99"/>
  <c r="A8" i="99"/>
  <c r="A7" i="99"/>
  <c r="A6" i="99"/>
  <c r="N5" i="99"/>
  <c r="A2" i="99"/>
  <c r="A1" i="99" s="1"/>
  <c r="AC25" i="45"/>
  <c r="N5" i="98"/>
  <c r="A2" i="98"/>
  <c r="A1" i="98" s="1"/>
  <c r="M32" i="93"/>
  <c r="A32" i="93"/>
  <c r="M31" i="93"/>
  <c r="A31" i="93"/>
  <c r="M30" i="93"/>
  <c r="A30" i="93"/>
  <c r="M29" i="93"/>
  <c r="A29" i="93"/>
  <c r="M28" i="93"/>
  <c r="A28" i="93"/>
  <c r="M27" i="93"/>
  <c r="A27" i="93"/>
  <c r="M26" i="93"/>
  <c r="A26" i="93"/>
  <c r="M25" i="93"/>
  <c r="A25" i="93"/>
  <c r="M24" i="93"/>
  <c r="A24" i="93"/>
  <c r="M23" i="93"/>
  <c r="A23" i="93"/>
  <c r="M22" i="93"/>
  <c r="A22" i="93"/>
  <c r="M21" i="93"/>
  <c r="A21" i="93"/>
  <c r="N5" i="93"/>
  <c r="N27" i="93" s="1"/>
  <c r="A2" i="93"/>
  <c r="A1" i="93" s="1"/>
  <c r="N5" i="92"/>
  <c r="AH9" i="37" l="1"/>
  <c r="AH7" i="37"/>
  <c r="AH17" i="37"/>
  <c r="AH21" i="37"/>
  <c r="AH25" i="37"/>
  <c r="AH28" i="37"/>
  <c r="AH16" i="37"/>
  <c r="AH6" i="37"/>
  <c r="AH13" i="37"/>
  <c r="AH11" i="37"/>
  <c r="AH18" i="37"/>
  <c r="AH22" i="37"/>
  <c r="AH26" i="37"/>
  <c r="AH29" i="37"/>
  <c r="AH8" i="37"/>
  <c r="AH24" i="37"/>
  <c r="AH14" i="37"/>
  <c r="AH15" i="37"/>
  <c r="AH19" i="37"/>
  <c r="AH23" i="37"/>
  <c r="AH10" i="37"/>
  <c r="AH30" i="37"/>
  <c r="AH20" i="37"/>
  <c r="AH27" i="37"/>
  <c r="AH8" i="46"/>
  <c r="AH18" i="46"/>
  <c r="AH14" i="46"/>
  <c r="AH13" i="46"/>
  <c r="AH30" i="46"/>
  <c r="AH34" i="46"/>
  <c r="AH38" i="46"/>
  <c r="AH42" i="46"/>
  <c r="AH45" i="46"/>
  <c r="AH48" i="46"/>
  <c r="AH23" i="46"/>
  <c r="AH53" i="46"/>
  <c r="AH7" i="55"/>
  <c r="AH10" i="46"/>
  <c r="AH20" i="46"/>
  <c r="AH17" i="46"/>
  <c r="AH25" i="46"/>
  <c r="AH31" i="46"/>
  <c r="AH35" i="46"/>
  <c r="AH39" i="46"/>
  <c r="AH43" i="46"/>
  <c r="AH46" i="46"/>
  <c r="AH49" i="46"/>
  <c r="AH51" i="46"/>
  <c r="AH54" i="46"/>
  <c r="AH8" i="55"/>
  <c r="AH11" i="46"/>
  <c r="AH21" i="46"/>
  <c r="AH16" i="46"/>
  <c r="AH26" i="46"/>
  <c r="AH32" i="46"/>
  <c r="AH36" i="46"/>
  <c r="AH40" i="46"/>
  <c r="AH27" i="46"/>
  <c r="AH47" i="46"/>
  <c r="AH50" i="46"/>
  <c r="AH19" i="46"/>
  <c r="AH55" i="46"/>
  <c r="AH6" i="46"/>
  <c r="AH6" i="55"/>
  <c r="AH9" i="46"/>
  <c r="AH15" i="46"/>
  <c r="AH22" i="46"/>
  <c r="AH29" i="46"/>
  <c r="AH33" i="46"/>
  <c r="AH37" i="46"/>
  <c r="AH41" i="46"/>
  <c r="AH44" i="46"/>
  <c r="AH28" i="46"/>
  <c r="AH52" i="46"/>
  <c r="AO39" i="49"/>
  <c r="AO55" i="50"/>
  <c r="AO29" i="50"/>
  <c r="AO29" i="49"/>
  <c r="AO45" i="50"/>
  <c r="AO58" i="49"/>
  <c r="AO26" i="49"/>
  <c r="AO51" i="50"/>
  <c r="AO18" i="49"/>
  <c r="AO41" i="50"/>
  <c r="AO24" i="49"/>
  <c r="AO40" i="49"/>
  <c r="AO15" i="49"/>
  <c r="AO30" i="50"/>
  <c r="AO11" i="49"/>
  <c r="AO31" i="49"/>
  <c r="AO25" i="49"/>
  <c r="AN7" i="55"/>
  <c r="AO15" i="50"/>
  <c r="AO56" i="50"/>
  <c r="AO27" i="50"/>
  <c r="AO30" i="49"/>
  <c r="AO26" i="50"/>
  <c r="AO8" i="49"/>
  <c r="AO22" i="49"/>
  <c r="AO57" i="49"/>
  <c r="AO35" i="49"/>
  <c r="AO23" i="50"/>
  <c r="AO49" i="50"/>
  <c r="AO17" i="49"/>
  <c r="AO34" i="49"/>
  <c r="AO47" i="50"/>
  <c r="AO41" i="49"/>
  <c r="AO11" i="50"/>
  <c r="AO43" i="50"/>
  <c r="AO48" i="49"/>
  <c r="AO31" i="50"/>
  <c r="AO33" i="50"/>
  <c r="AO54" i="50"/>
  <c r="AO53" i="50"/>
  <c r="AO32" i="50"/>
  <c r="AO47" i="49"/>
  <c r="AO56" i="49"/>
  <c r="AO50" i="50"/>
  <c r="AO38" i="50"/>
  <c r="AO28" i="50"/>
  <c r="AO43" i="49"/>
  <c r="AO7" i="49"/>
  <c r="AO14" i="49"/>
  <c r="AO9" i="50"/>
  <c r="AO16" i="50"/>
  <c r="AO23" i="49"/>
  <c r="AO49" i="49"/>
  <c r="AN8" i="55"/>
  <c r="AO14" i="50"/>
  <c r="AO17" i="50"/>
  <c r="AO42" i="50"/>
  <c r="AO46" i="50"/>
  <c r="AO21" i="49"/>
  <c r="AO52" i="50"/>
  <c r="AO38" i="49"/>
  <c r="AO46" i="49"/>
  <c r="AO27" i="49"/>
  <c r="AO9" i="49"/>
  <c r="AO18" i="50"/>
  <c r="AO13" i="49"/>
  <c r="AO8" i="50"/>
  <c r="AO19" i="49"/>
  <c r="AO24" i="50"/>
  <c r="AO32" i="49"/>
  <c r="AO37" i="49"/>
  <c r="AO20" i="50"/>
  <c r="AO19" i="50"/>
  <c r="AO39" i="50"/>
  <c r="AO28" i="49"/>
  <c r="AO7" i="50"/>
  <c r="AO55" i="49"/>
  <c r="AO45" i="49"/>
  <c r="AO35" i="50"/>
  <c r="AO20" i="49"/>
  <c r="AO33" i="49"/>
  <c r="AO51" i="49"/>
  <c r="AO42" i="49"/>
  <c r="AO44" i="50"/>
  <c r="AO16" i="49"/>
  <c r="AO37" i="50"/>
  <c r="AO53" i="49"/>
  <c r="AO36" i="49"/>
  <c r="AN6" i="55"/>
  <c r="AO6" i="50"/>
  <c r="AE13" i="51" s="1"/>
  <c r="AO12" i="50"/>
  <c r="AO40" i="50"/>
  <c r="AO36" i="50"/>
  <c r="AO10" i="49"/>
  <c r="AO34" i="50"/>
  <c r="AO50" i="49"/>
  <c r="AO44" i="49"/>
  <c r="AO10" i="50"/>
  <c r="AO54" i="49"/>
  <c r="AO22" i="50"/>
  <c r="AO48" i="50"/>
  <c r="AO25" i="50"/>
  <c r="AO52" i="49"/>
  <c r="AO57" i="50"/>
  <c r="AO21" i="50"/>
  <c r="N40" i="103"/>
  <c r="N44" i="103"/>
  <c r="N46" i="103"/>
  <c r="N41" i="103"/>
  <c r="N45" i="103"/>
  <c r="N42" i="103"/>
  <c r="N43" i="103"/>
  <c r="N170" i="107"/>
  <c r="N169" i="107"/>
  <c r="N31" i="107"/>
  <c r="N33" i="107"/>
  <c r="N37" i="107"/>
  <c r="N41" i="107"/>
  <c r="N45" i="107"/>
  <c r="N49" i="107"/>
  <c r="N53" i="107"/>
  <c r="N57" i="107"/>
  <c r="N61" i="107"/>
  <c r="AO10" i="46" s="1"/>
  <c r="N65" i="107"/>
  <c r="N69" i="107"/>
  <c r="N73" i="107"/>
  <c r="N77" i="107"/>
  <c r="AO27" i="46" s="1"/>
  <c r="N81" i="107"/>
  <c r="N85" i="107"/>
  <c r="N89" i="107"/>
  <c r="N93" i="107"/>
  <c r="N97" i="107"/>
  <c r="N101" i="107"/>
  <c r="N105" i="107"/>
  <c r="N109" i="107"/>
  <c r="N113" i="107"/>
  <c r="N117" i="107"/>
  <c r="N121" i="107"/>
  <c r="N125" i="107"/>
  <c r="N129" i="107"/>
  <c r="N133" i="107"/>
  <c r="N137" i="107"/>
  <c r="N141" i="107"/>
  <c r="N145" i="107"/>
  <c r="N149" i="107"/>
  <c r="N153" i="107"/>
  <c r="N157" i="107"/>
  <c r="N161" i="107"/>
  <c r="N165" i="107"/>
  <c r="N34" i="107"/>
  <c r="N38" i="107"/>
  <c r="N42" i="107"/>
  <c r="N46" i="107"/>
  <c r="AO6" i="45" s="1"/>
  <c r="N50" i="107"/>
  <c r="N54" i="107"/>
  <c r="N58" i="107"/>
  <c r="N62" i="107"/>
  <c r="N66" i="107"/>
  <c r="N70" i="107"/>
  <c r="N74" i="107"/>
  <c r="N78" i="107"/>
  <c r="N82" i="107"/>
  <c r="N86" i="107"/>
  <c r="N90" i="107"/>
  <c r="N94" i="107"/>
  <c r="N98" i="107"/>
  <c r="N102" i="107"/>
  <c r="N106" i="107"/>
  <c r="N110" i="107"/>
  <c r="AO6" i="48" s="1"/>
  <c r="N114" i="107"/>
  <c r="N118" i="107"/>
  <c r="N122" i="107"/>
  <c r="N126" i="107"/>
  <c r="AO10" i="51" s="1"/>
  <c r="N130" i="107"/>
  <c r="N134" i="107"/>
  <c r="N138" i="107"/>
  <c r="N142" i="107"/>
  <c r="N146" i="107"/>
  <c r="N150" i="107"/>
  <c r="N154" i="107"/>
  <c r="AO6" i="49" s="1"/>
  <c r="N158" i="107"/>
  <c r="N162" i="107"/>
  <c r="N166" i="107"/>
  <c r="N35" i="107"/>
  <c r="N39" i="107"/>
  <c r="N43" i="107"/>
  <c r="N47" i="107"/>
  <c r="N51" i="107"/>
  <c r="N55" i="107"/>
  <c r="AO14" i="46" s="1"/>
  <c r="N59" i="107"/>
  <c r="N63" i="107"/>
  <c r="N67" i="107"/>
  <c r="N71" i="107"/>
  <c r="N75" i="107"/>
  <c r="N79" i="107"/>
  <c r="N83" i="107"/>
  <c r="N87" i="107"/>
  <c r="N91" i="107"/>
  <c r="N95" i="107"/>
  <c r="N99" i="107"/>
  <c r="N103" i="107"/>
  <c r="N107" i="107"/>
  <c r="N111" i="107"/>
  <c r="N115" i="107"/>
  <c r="N119" i="107"/>
  <c r="N123" i="107"/>
  <c r="N127" i="107"/>
  <c r="N131" i="107"/>
  <c r="N135" i="107"/>
  <c r="N139" i="107"/>
  <c r="N143" i="107"/>
  <c r="N147" i="107"/>
  <c r="N151" i="107"/>
  <c r="N155" i="107"/>
  <c r="N159" i="107"/>
  <c r="N163" i="107"/>
  <c r="N167" i="107"/>
  <c r="N36" i="107"/>
  <c r="N40" i="107"/>
  <c r="N44" i="107"/>
  <c r="N48" i="107"/>
  <c r="AO16" i="46" s="1"/>
  <c r="N52" i="107"/>
  <c r="N56" i="107"/>
  <c r="N60" i="107"/>
  <c r="N64" i="107"/>
  <c r="N68" i="107"/>
  <c r="N72" i="107"/>
  <c r="N76" i="107"/>
  <c r="N80" i="107"/>
  <c r="N84" i="107"/>
  <c r="N88" i="107"/>
  <c r="N92" i="107"/>
  <c r="N96" i="107"/>
  <c r="AO6" i="47" s="1"/>
  <c r="N100" i="107"/>
  <c r="N104" i="107"/>
  <c r="N108" i="107"/>
  <c r="N112" i="107"/>
  <c r="N116" i="107"/>
  <c r="N120" i="107"/>
  <c r="N124" i="107"/>
  <c r="N128" i="107"/>
  <c r="AO16" i="51" s="1"/>
  <c r="N132" i="107"/>
  <c r="N136" i="107"/>
  <c r="N140" i="107"/>
  <c r="N144" i="107"/>
  <c r="N148" i="107"/>
  <c r="N152" i="107"/>
  <c r="N156" i="107"/>
  <c r="N160" i="107"/>
  <c r="N164" i="107"/>
  <c r="N168" i="107"/>
  <c r="N15" i="107"/>
  <c r="N30" i="107"/>
  <c r="N10" i="107"/>
  <c r="N19" i="107"/>
  <c r="N28" i="107"/>
  <c r="N14" i="107"/>
  <c r="N26" i="107"/>
  <c r="N8" i="107"/>
  <c r="N12" i="107"/>
  <c r="N24" i="107"/>
  <c r="N32" i="107"/>
  <c r="AO44" i="45"/>
  <c r="AO9" i="37"/>
  <c r="AO33" i="37"/>
  <c r="AO65" i="45"/>
  <c r="AP18" i="53"/>
  <c r="AP45" i="53"/>
  <c r="AP16" i="53"/>
  <c r="AP11" i="53"/>
  <c r="AP10" i="53"/>
  <c r="AO11" i="48"/>
  <c r="AO7" i="48"/>
  <c r="AO8" i="46"/>
  <c r="AO7" i="46"/>
  <c r="AP9" i="53"/>
  <c r="AP17" i="53"/>
  <c r="AP44" i="53"/>
  <c r="AP43" i="53"/>
  <c r="AP42" i="53"/>
  <c r="AP41" i="53"/>
  <c r="AP40" i="53"/>
  <c r="AP39" i="53"/>
  <c r="AP38" i="53"/>
  <c r="AP37" i="53"/>
  <c r="AP36" i="53"/>
  <c r="AP35" i="53"/>
  <c r="AP34" i="53"/>
  <c r="AP33" i="53"/>
  <c r="AP32" i="53"/>
  <c r="AP31" i="53"/>
  <c r="AP30" i="53"/>
  <c r="AP29" i="53"/>
  <c r="AP28" i="53"/>
  <c r="AP27" i="53"/>
  <c r="AP26" i="53"/>
  <c r="AP25" i="53"/>
  <c r="AP24" i="53"/>
  <c r="AP23" i="53"/>
  <c r="AP22" i="53"/>
  <c r="AP21" i="53"/>
  <c r="AP20" i="53"/>
  <c r="AP19" i="53"/>
  <c r="AP12" i="53"/>
  <c r="AP8" i="53"/>
  <c r="AP14" i="53"/>
  <c r="AO21" i="48"/>
  <c r="AO6" i="46"/>
  <c r="AO40" i="47"/>
  <c r="AO38" i="47"/>
  <c r="AO16" i="47"/>
  <c r="AO37" i="47"/>
  <c r="AO35" i="47"/>
  <c r="AO33" i="47"/>
  <c r="AO8" i="47"/>
  <c r="AO22" i="47"/>
  <c r="AO29" i="47"/>
  <c r="AO27" i="47"/>
  <c r="AO26" i="47"/>
  <c r="AO15" i="47"/>
  <c r="AO23" i="47"/>
  <c r="AO20" i="47"/>
  <c r="AO13" i="47"/>
  <c r="AO9" i="47"/>
  <c r="AO60" i="46"/>
  <c r="AO59" i="46"/>
  <c r="AO57" i="46"/>
  <c r="AO54" i="46"/>
  <c r="AO52" i="46"/>
  <c r="AO51" i="46"/>
  <c r="AO28" i="46"/>
  <c r="AO50" i="46"/>
  <c r="AO48" i="46"/>
  <c r="AO47" i="46"/>
  <c r="AO45" i="46"/>
  <c r="AO41" i="46"/>
  <c r="AO40" i="46"/>
  <c r="AO24" i="46"/>
  <c r="AO36" i="46"/>
  <c r="AO35" i="46"/>
  <c r="AO33" i="46"/>
  <c r="AO31" i="46"/>
  <c r="AO29" i="46"/>
  <c r="AO25" i="46"/>
  <c r="AO17" i="46"/>
  <c r="AO21" i="46"/>
  <c r="AO18" i="46"/>
  <c r="AO9" i="46"/>
  <c r="AO47" i="48"/>
  <c r="AO44" i="48"/>
  <c r="AO42" i="48"/>
  <c r="AP15" i="53"/>
  <c r="AO18" i="48"/>
  <c r="AO14" i="48"/>
  <c r="AO16" i="48"/>
  <c r="AO13" i="48"/>
  <c r="AO10" i="48"/>
  <c r="AO9" i="48"/>
  <c r="AO53" i="47"/>
  <c r="AO52" i="47"/>
  <c r="AO51" i="47"/>
  <c r="AO50" i="47"/>
  <c r="AO49" i="47"/>
  <c r="AO48" i="47"/>
  <c r="AO47" i="47"/>
  <c r="AO46" i="47"/>
  <c r="AO45" i="47"/>
  <c r="AO17" i="47"/>
  <c r="AO44" i="47"/>
  <c r="AO43" i="47"/>
  <c r="AO42" i="47"/>
  <c r="AO10" i="47"/>
  <c r="AO41" i="47"/>
  <c r="AO19" i="47"/>
  <c r="AO18" i="47"/>
  <c r="AO39" i="47"/>
  <c r="AO11" i="47"/>
  <c r="AO36" i="47"/>
  <c r="AO34" i="47"/>
  <c r="AO32" i="47"/>
  <c r="AO31" i="47"/>
  <c r="AO30" i="47"/>
  <c r="AO28" i="47"/>
  <c r="AO25" i="47"/>
  <c r="AO24" i="47"/>
  <c r="AO14" i="47"/>
  <c r="AO21" i="47"/>
  <c r="AO7" i="47"/>
  <c r="AO61" i="46"/>
  <c r="AO58" i="46"/>
  <c r="AO56" i="46"/>
  <c r="AO55" i="46"/>
  <c r="AO53" i="46"/>
  <c r="AO19" i="46"/>
  <c r="AO23" i="46"/>
  <c r="AO49" i="46"/>
  <c r="AO46" i="46"/>
  <c r="AO44" i="46"/>
  <c r="AO43" i="46"/>
  <c r="AO42" i="46"/>
  <c r="AO39" i="46"/>
  <c r="AO38" i="46"/>
  <c r="AO37" i="46"/>
  <c r="AO34" i="46"/>
  <c r="AO32" i="46"/>
  <c r="AO30" i="46"/>
  <c r="AO26" i="46"/>
  <c r="AO13" i="46"/>
  <c r="AO22" i="46"/>
  <c r="AO15" i="46"/>
  <c r="AO20" i="46"/>
  <c r="AO11" i="46"/>
  <c r="AO49" i="48"/>
  <c r="AO46" i="48"/>
  <c r="AO43" i="48"/>
  <c r="AO41" i="48"/>
  <c r="AP7" i="53"/>
  <c r="AP6" i="53"/>
  <c r="AO48" i="48"/>
  <c r="AO45" i="48"/>
  <c r="AO20" i="48"/>
  <c r="AO39" i="48"/>
  <c r="AO19" i="48"/>
  <c r="AO34" i="48"/>
  <c r="AO31" i="48"/>
  <c r="AO29" i="48"/>
  <c r="AO26" i="48"/>
  <c r="AO15" i="48"/>
  <c r="AO8" i="48"/>
  <c r="AO40" i="48"/>
  <c r="AO35" i="48"/>
  <c r="AO32" i="48"/>
  <c r="AO28" i="48"/>
  <c r="AO24" i="48"/>
  <c r="AO22" i="48"/>
  <c r="AO17" i="48"/>
  <c r="AO38" i="48"/>
  <c r="AO37" i="48"/>
  <c r="AO36" i="48"/>
  <c r="AO33" i="48"/>
  <c r="AO30" i="48"/>
  <c r="AO27" i="48"/>
  <c r="AO25" i="48"/>
  <c r="AO23" i="48"/>
  <c r="AO8" i="37"/>
  <c r="AO15" i="37"/>
  <c r="AO17" i="37"/>
  <c r="AO19" i="37"/>
  <c r="AO21" i="37"/>
  <c r="AO23" i="37"/>
  <c r="AO25" i="37"/>
  <c r="AO26" i="37"/>
  <c r="AO27" i="37"/>
  <c r="AO29" i="37"/>
  <c r="AO31" i="37"/>
  <c r="AO62" i="51"/>
  <c r="AO64" i="51"/>
  <c r="AO14" i="37"/>
  <c r="AO24" i="51"/>
  <c r="AO32" i="37"/>
  <c r="AO63" i="51"/>
  <c r="AO11" i="37"/>
  <c r="AO16" i="37"/>
  <c r="AO18" i="37"/>
  <c r="AO20" i="37"/>
  <c r="AO22" i="37"/>
  <c r="AO24" i="37"/>
  <c r="AO13" i="37"/>
  <c r="AO10" i="37"/>
  <c r="AO28" i="37"/>
  <c r="AO30" i="37"/>
  <c r="AO60" i="51"/>
  <c r="AO59" i="51"/>
  <c r="AO50" i="51"/>
  <c r="AO54" i="51"/>
  <c r="AO56" i="51"/>
  <c r="AO17" i="54"/>
  <c r="AO16" i="54"/>
  <c r="AO15" i="54"/>
  <c r="AO14" i="54"/>
  <c r="AO13" i="54"/>
  <c r="AO12" i="54"/>
  <c r="AO11" i="54"/>
  <c r="AO27" i="52"/>
  <c r="AO29" i="52"/>
  <c r="AO31" i="52"/>
  <c r="AO33" i="52"/>
  <c r="AO36" i="52"/>
  <c r="AO38" i="52"/>
  <c r="AO39" i="52"/>
  <c r="AO42" i="52"/>
  <c r="AO44" i="52"/>
  <c r="AO46" i="52"/>
  <c r="AO7" i="45"/>
  <c r="AO22" i="45"/>
  <c r="AO23" i="45"/>
  <c r="AO59" i="45"/>
  <c r="AO49" i="45"/>
  <c r="AO30" i="45"/>
  <c r="AO57" i="45"/>
  <c r="AO36" i="45"/>
  <c r="AO61" i="45"/>
  <c r="AO62" i="45"/>
  <c r="AO63" i="45"/>
  <c r="AO53" i="51"/>
  <c r="AO28" i="51"/>
  <c r="AO21" i="51"/>
  <c r="AO65" i="51"/>
  <c r="AO48" i="52"/>
  <c r="AO19" i="52"/>
  <c r="AO20" i="52"/>
  <c r="AO21" i="52"/>
  <c r="AO15" i="52"/>
  <c r="AO7" i="52"/>
  <c r="AO23" i="52"/>
  <c r="AO24" i="52"/>
  <c r="AO25" i="52"/>
  <c r="AO26" i="52"/>
  <c r="AO28" i="52"/>
  <c r="AO30" i="52"/>
  <c r="AO32" i="52"/>
  <c r="AO34" i="52"/>
  <c r="AO35" i="52"/>
  <c r="AO37" i="52"/>
  <c r="AO40" i="52"/>
  <c r="AO41" i="52"/>
  <c r="AO43" i="52"/>
  <c r="AO45" i="52"/>
  <c r="AO47" i="52"/>
  <c r="AO34" i="45"/>
  <c r="AO48" i="45"/>
  <c r="AO39" i="45"/>
  <c r="AO33" i="45"/>
  <c r="AO52" i="45"/>
  <c r="AO26" i="45"/>
  <c r="AO38" i="45"/>
  <c r="AO21" i="45"/>
  <c r="AO17" i="45"/>
  <c r="AO60" i="45"/>
  <c r="AO52" i="51"/>
  <c r="AO55" i="51"/>
  <c r="AO8" i="51"/>
  <c r="AO58" i="51"/>
  <c r="AO51" i="51"/>
  <c r="AO7" i="51"/>
  <c r="AO57" i="51"/>
  <c r="AO11" i="52"/>
  <c r="AO9" i="52"/>
  <c r="AO67" i="51"/>
  <c r="AO26" i="51"/>
  <c r="AO47" i="51"/>
  <c r="AO17" i="51"/>
  <c r="AO49" i="51"/>
  <c r="AO18" i="52"/>
  <c r="AO16" i="52"/>
  <c r="AO8" i="54"/>
  <c r="AO14" i="52"/>
  <c r="AO44" i="51"/>
  <c r="AO20" i="51"/>
  <c r="AO46" i="51"/>
  <c r="AO11" i="51"/>
  <c r="AO8" i="52"/>
  <c r="AO15" i="51"/>
  <c r="AO22" i="51"/>
  <c r="AO19" i="51"/>
  <c r="AO31" i="51"/>
  <c r="AO32" i="51"/>
  <c r="AO33" i="51"/>
  <c r="AO25" i="51"/>
  <c r="AO34" i="51"/>
  <c r="AO35" i="51"/>
  <c r="AO23" i="51"/>
  <c r="AO14" i="51"/>
  <c r="AO36" i="51"/>
  <c r="AO37" i="51"/>
  <c r="AO38" i="51"/>
  <c r="AO39" i="51"/>
  <c r="AO29" i="51"/>
  <c r="AO40" i="51"/>
  <c r="AO9" i="51"/>
  <c r="AO41" i="51"/>
  <c r="AO42" i="51"/>
  <c r="AO30" i="51"/>
  <c r="AO43" i="51"/>
  <c r="AO45" i="51"/>
  <c r="AO18" i="51"/>
  <c r="AO13" i="51"/>
  <c r="AO48" i="51"/>
  <c r="AO10" i="54"/>
  <c r="AO66" i="51"/>
  <c r="AO7" i="54"/>
  <c r="AO17" i="52"/>
  <c r="AO43" i="45"/>
  <c r="AO14" i="45"/>
  <c r="AO47" i="45"/>
  <c r="AO18" i="45"/>
  <c r="AO35" i="45"/>
  <c r="AO11" i="45"/>
  <c r="AO46" i="45"/>
  <c r="AO24" i="45"/>
  <c r="AO42" i="45"/>
  <c r="AO20" i="45"/>
  <c r="AO40" i="45"/>
  <c r="AO28" i="45"/>
  <c r="AO25" i="45"/>
  <c r="AO51" i="45"/>
  <c r="AO9" i="45"/>
  <c r="AO64" i="45"/>
  <c r="AO27" i="45"/>
  <c r="AO16" i="45"/>
  <c r="AO56" i="45"/>
  <c r="AO54" i="45"/>
  <c r="AO31" i="45"/>
  <c r="AO32" i="45"/>
  <c r="AO55" i="45"/>
  <c r="AO13" i="45"/>
  <c r="AO10" i="45"/>
  <c r="AO15" i="45"/>
  <c r="AO53" i="45"/>
  <c r="AO8" i="45"/>
  <c r="AO45" i="45"/>
  <c r="AO29" i="45"/>
  <c r="AO58" i="45"/>
  <c r="AO37" i="45"/>
  <c r="AO50" i="45"/>
  <c r="AO19" i="45"/>
  <c r="AF7" i="51"/>
  <c r="AF29" i="51"/>
  <c r="AF43" i="51"/>
  <c r="AF58" i="51"/>
  <c r="AF18" i="51"/>
  <c r="AF37" i="51"/>
  <c r="AF51" i="51"/>
  <c r="AF11" i="51"/>
  <c r="AF31" i="51"/>
  <c r="AF45" i="51"/>
  <c r="AF59" i="51"/>
  <c r="AF30" i="51"/>
  <c r="AF42" i="51"/>
  <c r="AF57" i="51"/>
  <c r="AF54" i="51"/>
  <c r="AF47" i="51"/>
  <c r="AF41" i="51"/>
  <c r="AF13" i="51"/>
  <c r="AF8" i="51"/>
  <c r="AF33" i="51"/>
  <c r="AF46" i="51"/>
  <c r="AF24" i="51"/>
  <c r="AF28" i="51"/>
  <c r="AF9" i="51"/>
  <c r="AF55" i="51"/>
  <c r="AF20" i="51"/>
  <c r="AF35" i="51"/>
  <c r="AF48" i="51"/>
  <c r="AF16" i="51"/>
  <c r="AF32" i="51"/>
  <c r="AF26" i="51"/>
  <c r="AF60" i="51"/>
  <c r="AF40" i="51"/>
  <c r="AF15" i="51"/>
  <c r="AF62" i="51"/>
  <c r="AF39" i="51"/>
  <c r="AF19" i="51"/>
  <c r="AF36" i="51"/>
  <c r="AF50" i="51"/>
  <c r="AF10" i="51"/>
  <c r="AF27" i="51"/>
  <c r="AF44" i="51"/>
  <c r="AF21" i="51"/>
  <c r="AF14" i="51"/>
  <c r="AF38" i="51"/>
  <c r="AF52" i="51"/>
  <c r="AF22" i="51"/>
  <c r="AF23" i="51"/>
  <c r="AF49" i="51"/>
  <c r="AF25" i="51"/>
  <c r="AF34" i="51"/>
  <c r="AF17" i="51"/>
  <c r="AF56" i="51"/>
  <c r="AF53" i="51"/>
  <c r="N7" i="99"/>
  <c r="N9" i="99"/>
  <c r="N11" i="99"/>
  <c r="N13" i="99"/>
  <c r="N15" i="99"/>
  <c r="N17" i="99"/>
  <c r="N19" i="99"/>
  <c r="N21" i="99"/>
  <c r="N23" i="99"/>
  <c r="N25" i="99"/>
  <c r="N26" i="99"/>
  <c r="N10" i="99"/>
  <c r="N16" i="99"/>
  <c r="N22" i="99"/>
  <c r="N6" i="99"/>
  <c r="N12" i="99"/>
  <c r="N18" i="99"/>
  <c r="N24" i="99"/>
  <c r="N8" i="99"/>
  <c r="N14" i="99"/>
  <c r="N20" i="99"/>
  <c r="AF6" i="51"/>
  <c r="AF63" i="51"/>
  <c r="AF45" i="53"/>
  <c r="AF41" i="53"/>
  <c r="AF37" i="53"/>
  <c r="AF33" i="53"/>
  <c r="AF29" i="53"/>
  <c r="AF25" i="53"/>
  <c r="AF21" i="53"/>
  <c r="AF8" i="53"/>
  <c r="AF15" i="53"/>
  <c r="AF6" i="53"/>
  <c r="AF56" i="49"/>
  <c r="AF7" i="49"/>
  <c r="AF49" i="49"/>
  <c r="AF46" i="49"/>
  <c r="AF26" i="49"/>
  <c r="AF40" i="49"/>
  <c r="AF36" i="49"/>
  <c r="AF15" i="49"/>
  <c r="AF30" i="49"/>
  <c r="AF22" i="49"/>
  <c r="AF18" i="49"/>
  <c r="AF16" i="49"/>
  <c r="AF14" i="49"/>
  <c r="AF56" i="50"/>
  <c r="AF52" i="50"/>
  <c r="AF12" i="50"/>
  <c r="AF45" i="50"/>
  <c r="AF41" i="50"/>
  <c r="AF37" i="50"/>
  <c r="AF34" i="50"/>
  <c r="AF32" i="50"/>
  <c r="AF28" i="50"/>
  <c r="AF25" i="50"/>
  <c r="AF21" i="50"/>
  <c r="AF15" i="50"/>
  <c r="AF7" i="50"/>
  <c r="AF47" i="48"/>
  <c r="AF43" i="48"/>
  <c r="AF40" i="48"/>
  <c r="AF19" i="48"/>
  <c r="AF33" i="48"/>
  <c r="AF29" i="48"/>
  <c r="AF25" i="48"/>
  <c r="AF22" i="48"/>
  <c r="AF21" i="48"/>
  <c r="AF16" i="48"/>
  <c r="AF50" i="47"/>
  <c r="AF46" i="47"/>
  <c r="AF43" i="47"/>
  <c r="AF19" i="47"/>
  <c r="AF38" i="47"/>
  <c r="AF36" i="47"/>
  <c r="AF32" i="47"/>
  <c r="AF30" i="47"/>
  <c r="AF26" i="47"/>
  <c r="AF24" i="47"/>
  <c r="AF20" i="47"/>
  <c r="AF9" i="47"/>
  <c r="AF58" i="46"/>
  <c r="AF54" i="46"/>
  <c r="AF51" i="46"/>
  <c r="AF49" i="46"/>
  <c r="AF46" i="46"/>
  <c r="AF43" i="46"/>
  <c r="AF39" i="46"/>
  <c r="AF36" i="46"/>
  <c r="AF32" i="46"/>
  <c r="AF26" i="46"/>
  <c r="AF15" i="46"/>
  <c r="AF9" i="46"/>
  <c r="AF44" i="53"/>
  <c r="AF40" i="53"/>
  <c r="AF36" i="53"/>
  <c r="AF32" i="53"/>
  <c r="AF28" i="53"/>
  <c r="AF24" i="53"/>
  <c r="AF20" i="53"/>
  <c r="AF18" i="53"/>
  <c r="AF14" i="53"/>
  <c r="AF10" i="53"/>
  <c r="AF55" i="49"/>
  <c r="AF19" i="49"/>
  <c r="AF52" i="49"/>
  <c r="AF48" i="49"/>
  <c r="AF45" i="49"/>
  <c r="AF42" i="49"/>
  <c r="AF39" i="49"/>
  <c r="AF35" i="49"/>
  <c r="AF21" i="49"/>
  <c r="AF29" i="49"/>
  <c r="AF20" i="49"/>
  <c r="AF11" i="49"/>
  <c r="AF10" i="49"/>
  <c r="AF8" i="49"/>
  <c r="AF55" i="50"/>
  <c r="AF51" i="50"/>
  <c r="AF48" i="50"/>
  <c r="AF44" i="50"/>
  <c r="AF40" i="50"/>
  <c r="AF36" i="50"/>
  <c r="AF33" i="50"/>
  <c r="AF31" i="50"/>
  <c r="AF27" i="50"/>
  <c r="AF24" i="50"/>
  <c r="AF19" i="50"/>
  <c r="AF10" i="50"/>
  <c r="AF6" i="50"/>
  <c r="AF46" i="48"/>
  <c r="AF42" i="48"/>
  <c r="AF39" i="48"/>
  <c r="AF36" i="48"/>
  <c r="AF32" i="48"/>
  <c r="AF28" i="48"/>
  <c r="AF24" i="48"/>
  <c r="AF8" i="48"/>
  <c r="AF13" i="48"/>
  <c r="AF11" i="48"/>
  <c r="AF53" i="47"/>
  <c r="AF49" i="47"/>
  <c r="AF45" i="47"/>
  <c r="AF42" i="47"/>
  <c r="AF40" i="47"/>
  <c r="AF16" i="47"/>
  <c r="AF35" i="47"/>
  <c r="AF8" i="47"/>
  <c r="AF29" i="47"/>
  <c r="AF25" i="47"/>
  <c r="AF14" i="47"/>
  <c r="AF6" i="47"/>
  <c r="AF61" i="46"/>
  <c r="AF57" i="46"/>
  <c r="AF53" i="46"/>
  <c r="AF23" i="46"/>
  <c r="AF48" i="46"/>
  <c r="AF45" i="46"/>
  <c r="AF42" i="46"/>
  <c r="AF24" i="46"/>
  <c r="AF35" i="46"/>
  <c r="AF31" i="46"/>
  <c r="AF25" i="46"/>
  <c r="AF16" i="46"/>
  <c r="AF21" i="46"/>
  <c r="AF11" i="46"/>
  <c r="AF10" i="46"/>
  <c r="AF43" i="53"/>
  <c r="AF39" i="53"/>
  <c r="AF35" i="53"/>
  <c r="AF31" i="53"/>
  <c r="AF27" i="53"/>
  <c r="AF23" i="53"/>
  <c r="AF19" i="53"/>
  <c r="AF17" i="53"/>
  <c r="AF9" i="53"/>
  <c r="AF7" i="53"/>
  <c r="AF57" i="49"/>
  <c r="AF24" i="49"/>
  <c r="AF53" i="49"/>
  <c r="AF51" i="49"/>
  <c r="AF23" i="49"/>
  <c r="AF44" i="49"/>
  <c r="AF25" i="49"/>
  <c r="AF38" i="49"/>
  <c r="AF34" i="49"/>
  <c r="AF32" i="49"/>
  <c r="AF28" i="49"/>
  <c r="AF27" i="49"/>
  <c r="AF9" i="49"/>
  <c r="AF6" i="49"/>
  <c r="AF54" i="50"/>
  <c r="AF50" i="50"/>
  <c r="AF47" i="50"/>
  <c r="AF43" i="50"/>
  <c r="AF39" i="50"/>
  <c r="AF35" i="50"/>
  <c r="AF11" i="50"/>
  <c r="AF30" i="50"/>
  <c r="AF26" i="50"/>
  <c r="AF23" i="50"/>
  <c r="AF18" i="50"/>
  <c r="AF9" i="50"/>
  <c r="AF49" i="48"/>
  <c r="AF45" i="48"/>
  <c r="AF20" i="48"/>
  <c r="AF38" i="48"/>
  <c r="AF35" i="48"/>
  <c r="AF31" i="48"/>
  <c r="AF27" i="48"/>
  <c r="AF15" i="48"/>
  <c r="AF17" i="48"/>
  <c r="AF18" i="48"/>
  <c r="AF10" i="48"/>
  <c r="AF7" i="48"/>
  <c r="AF52" i="47"/>
  <c r="AF48" i="47"/>
  <c r="AF17" i="47"/>
  <c r="AF10" i="47"/>
  <c r="AF18" i="47"/>
  <c r="AF11" i="47"/>
  <c r="AF34" i="47"/>
  <c r="AF31" i="47"/>
  <c r="AF28" i="47"/>
  <c r="AF23" i="47"/>
  <c r="AF13" i="47"/>
  <c r="AF60" i="46"/>
  <c r="AF56" i="46"/>
  <c r="AF52" i="46"/>
  <c r="AF28" i="46"/>
  <c r="AF44" i="46"/>
  <c r="AF41" i="46"/>
  <c r="AF38" i="46"/>
  <c r="AF34" i="46"/>
  <c r="AF30" i="46"/>
  <c r="AF13" i="46"/>
  <c r="AF17" i="46"/>
  <c r="AF20" i="46"/>
  <c r="AF8" i="46"/>
  <c r="AF42" i="53"/>
  <c r="AF38" i="53"/>
  <c r="AF34" i="53"/>
  <c r="AF30" i="53"/>
  <c r="AF26" i="53"/>
  <c r="AF22" i="53"/>
  <c r="AF12" i="53"/>
  <c r="AF16" i="53"/>
  <c r="AF11" i="53"/>
  <c r="AF58" i="49"/>
  <c r="AF54" i="49"/>
  <c r="AF13" i="49"/>
  <c r="AF50" i="49"/>
  <c r="AF47" i="49"/>
  <c r="AF43" i="49"/>
  <c r="AF41" i="49"/>
  <c r="AF37" i="49"/>
  <c r="AF33" i="49"/>
  <c r="AF31" i="49"/>
  <c r="AF17" i="49"/>
  <c r="AF57" i="50"/>
  <c r="AF53" i="50"/>
  <c r="AF49" i="50"/>
  <c r="AF46" i="50"/>
  <c r="AF42" i="50"/>
  <c r="AF38" i="50"/>
  <c r="AF17" i="50"/>
  <c r="AF20" i="50"/>
  <c r="AF29" i="50"/>
  <c r="AF14" i="50"/>
  <c r="AF22" i="50"/>
  <c r="AF16" i="50"/>
  <c r="AF8" i="50"/>
  <c r="AF48" i="48"/>
  <c r="AF44" i="48"/>
  <c r="AF41" i="48"/>
  <c r="AF37" i="48"/>
  <c r="AF34" i="48"/>
  <c r="AF30" i="48"/>
  <c r="AF26" i="48"/>
  <c r="AF23" i="48"/>
  <c r="AF14" i="48"/>
  <c r="AF9" i="48"/>
  <c r="AF51" i="47"/>
  <c r="AF47" i="47"/>
  <c r="AF44" i="47"/>
  <c r="AF41" i="47"/>
  <c r="AF39" i="47"/>
  <c r="AF37" i="47"/>
  <c r="AF33" i="47"/>
  <c r="AF22" i="47"/>
  <c r="AF27" i="47"/>
  <c r="AF15" i="47"/>
  <c r="AF21" i="47"/>
  <c r="AF7" i="47"/>
  <c r="AF59" i="46"/>
  <c r="AF55" i="46"/>
  <c r="AF19" i="46"/>
  <c r="AF50" i="46"/>
  <c r="AF47" i="46"/>
  <c r="AF27" i="46"/>
  <c r="AF40" i="46"/>
  <c r="AF37" i="46"/>
  <c r="AF33" i="46"/>
  <c r="AF29" i="46"/>
  <c r="AF22" i="46"/>
  <c r="AF14" i="46"/>
  <c r="AF18" i="46"/>
  <c r="AF7" i="46"/>
  <c r="AF6" i="46"/>
  <c r="N23" i="103"/>
  <c r="N20" i="103"/>
  <c r="N36" i="103"/>
  <c r="N35" i="103"/>
  <c r="N37" i="103"/>
  <c r="N39" i="103"/>
  <c r="N33" i="103"/>
  <c r="N38" i="103"/>
  <c r="AH12" i="53" s="1"/>
  <c r="N34" i="103"/>
  <c r="N7" i="103"/>
  <c r="N9" i="103"/>
  <c r="AH6" i="45" s="1"/>
  <c r="N11" i="103"/>
  <c r="AH7" i="46" s="1"/>
  <c r="N13" i="103"/>
  <c r="AH24" i="46" s="1"/>
  <c r="N15" i="103"/>
  <c r="N17" i="103"/>
  <c r="N25" i="103"/>
  <c r="N27" i="103"/>
  <c r="N29" i="103"/>
  <c r="N31" i="103"/>
  <c r="N6" i="103"/>
  <c r="AH10" i="45" s="1"/>
  <c r="N8" i="103"/>
  <c r="N10" i="103"/>
  <c r="N16" i="103"/>
  <c r="N18" i="103"/>
  <c r="N22" i="103"/>
  <c r="N24" i="103"/>
  <c r="N26" i="103"/>
  <c r="N32" i="103"/>
  <c r="AH24" i="49" s="1"/>
  <c r="AH6" i="52"/>
  <c r="AH10" i="53"/>
  <c r="AH56" i="49"/>
  <c r="AH7" i="49"/>
  <c r="AH53" i="49"/>
  <c r="AH18" i="49"/>
  <c r="AH9" i="49"/>
  <c r="AH16" i="49"/>
  <c r="AH6" i="49"/>
  <c r="AH57" i="50"/>
  <c r="AH18" i="47"/>
  <c r="AH11" i="47"/>
  <c r="AH34" i="47"/>
  <c r="AH31" i="47"/>
  <c r="AH28" i="47"/>
  <c r="AH24" i="47"/>
  <c r="AH20" i="47"/>
  <c r="AH9" i="47"/>
  <c r="AH44" i="53"/>
  <c r="AH42" i="53"/>
  <c r="AH40" i="53"/>
  <c r="AH38" i="53"/>
  <c r="AH36" i="53"/>
  <c r="AH34" i="53"/>
  <c r="AH32" i="53"/>
  <c r="AH30" i="53"/>
  <c r="AH28" i="53"/>
  <c r="AH26" i="53"/>
  <c r="AH24" i="53"/>
  <c r="AH22" i="53"/>
  <c r="AH20" i="53"/>
  <c r="AH18" i="53"/>
  <c r="AH16" i="53"/>
  <c r="AH14" i="53"/>
  <c r="AH11" i="53"/>
  <c r="AH6" i="53"/>
  <c r="AH52" i="49"/>
  <c r="AH50" i="49"/>
  <c r="AH48" i="49"/>
  <c r="AH47" i="49"/>
  <c r="AH45" i="49"/>
  <c r="AH43" i="49"/>
  <c r="AH42" i="49"/>
  <c r="AH41" i="49"/>
  <c r="AH39" i="49"/>
  <c r="AH37" i="49"/>
  <c r="AH35" i="49"/>
  <c r="AH33" i="49"/>
  <c r="AH21" i="49"/>
  <c r="AH31" i="49"/>
  <c r="AH29" i="49"/>
  <c r="AH27" i="49"/>
  <c r="AH10" i="49"/>
  <c r="AH55" i="50"/>
  <c r="AH53" i="50"/>
  <c r="AH51" i="50"/>
  <c r="AH49" i="50"/>
  <c r="AH48" i="50"/>
  <c r="AH46" i="50"/>
  <c r="AH44" i="50"/>
  <c r="AH42" i="50"/>
  <c r="AH40" i="50"/>
  <c r="AH38" i="50"/>
  <c r="AH36" i="50"/>
  <c r="AH17" i="50"/>
  <c r="AH33" i="50"/>
  <c r="AH20" i="50"/>
  <c r="AH31" i="50"/>
  <c r="AH29" i="50"/>
  <c r="AH27" i="50"/>
  <c r="AH14" i="50"/>
  <c r="AH24" i="50"/>
  <c r="AH22" i="50"/>
  <c r="AH19" i="50"/>
  <c r="AH16" i="50"/>
  <c r="AH10" i="50"/>
  <c r="AH8" i="50"/>
  <c r="AH6" i="50"/>
  <c r="AH48" i="48"/>
  <c r="AH46" i="48"/>
  <c r="AH44" i="48"/>
  <c r="AH42" i="48"/>
  <c r="AH41" i="48"/>
  <c r="AH39" i="48"/>
  <c r="AH37" i="48"/>
  <c r="AH36" i="48"/>
  <c r="AH34" i="48"/>
  <c r="AH32" i="48"/>
  <c r="AH30" i="48"/>
  <c r="AH28" i="48"/>
  <c r="AH26" i="48"/>
  <c r="AH24" i="48"/>
  <c r="AH23" i="48"/>
  <c r="AH8" i="48"/>
  <c r="AH18" i="48"/>
  <c r="AH16" i="48"/>
  <c r="AH10" i="48"/>
  <c r="AH53" i="47"/>
  <c r="AH51" i="47"/>
  <c r="AH49" i="47"/>
  <c r="AH47" i="47"/>
  <c r="AH45" i="47"/>
  <c r="AH39" i="53"/>
  <c r="AH31" i="53"/>
  <c r="AH23" i="53"/>
  <c r="AH17" i="53"/>
  <c r="AH54" i="49"/>
  <c r="AH23" i="49"/>
  <c r="AH25" i="49"/>
  <c r="AH34" i="49"/>
  <c r="AH28" i="49"/>
  <c r="AH17" i="49"/>
  <c r="AH54" i="50"/>
  <c r="AH47" i="50"/>
  <c r="AH39" i="50"/>
  <c r="AH26" i="50"/>
  <c r="AH18" i="50"/>
  <c r="AH49" i="48"/>
  <c r="AH20" i="48"/>
  <c r="AH35" i="48"/>
  <c r="AH27" i="48"/>
  <c r="AH17" i="48"/>
  <c r="AH11" i="48"/>
  <c r="AH6" i="48"/>
  <c r="AH46" i="47"/>
  <c r="AH37" i="47"/>
  <c r="AH22" i="47"/>
  <c r="AH21" i="47"/>
  <c r="AH13" i="47"/>
  <c r="AK59" i="46"/>
  <c r="AH58" i="46"/>
  <c r="AK55" i="46"/>
  <c r="AH9" i="48"/>
  <c r="AH48" i="47"/>
  <c r="AH42" i="47"/>
  <c r="AH41" i="47"/>
  <c r="AH38" i="47"/>
  <c r="AH35" i="47"/>
  <c r="AH32" i="47"/>
  <c r="AH29" i="47"/>
  <c r="AH26" i="47"/>
  <c r="AH6" i="47"/>
  <c r="AK60" i="46"/>
  <c r="AH59" i="46"/>
  <c r="AK56" i="46"/>
  <c r="AH43" i="53"/>
  <c r="AH35" i="53"/>
  <c r="AH27" i="53"/>
  <c r="AH19" i="53"/>
  <c r="AH9" i="53"/>
  <c r="AH13" i="49"/>
  <c r="AH51" i="49"/>
  <c r="AH44" i="49"/>
  <c r="AH38" i="49"/>
  <c r="AH32" i="49"/>
  <c r="AH50" i="50"/>
  <c r="AH43" i="50"/>
  <c r="AH35" i="50"/>
  <c r="AH30" i="50"/>
  <c r="AH23" i="50"/>
  <c r="AH9" i="50"/>
  <c r="AH45" i="48"/>
  <c r="AH38" i="48"/>
  <c r="AH31" i="48"/>
  <c r="AH13" i="48"/>
  <c r="AH50" i="47"/>
  <c r="AH39" i="47"/>
  <c r="AH33" i="47"/>
  <c r="AH27" i="47"/>
  <c r="AH15" i="47"/>
  <c r="AH41" i="53"/>
  <c r="AH33" i="53"/>
  <c r="AH25" i="53"/>
  <c r="AH8" i="53"/>
  <c r="AH55" i="49"/>
  <c r="AH49" i="49"/>
  <c r="AH26" i="49"/>
  <c r="AH36" i="49"/>
  <c r="AH30" i="49"/>
  <c r="AH20" i="49"/>
  <c r="AH8" i="49"/>
  <c r="AH56" i="50"/>
  <c r="AH12" i="50"/>
  <c r="AH41" i="50"/>
  <c r="AH34" i="50"/>
  <c r="AH28" i="50"/>
  <c r="AH21" i="50"/>
  <c r="AH7" i="50"/>
  <c r="AH43" i="48"/>
  <c r="AH19" i="48"/>
  <c r="AH29" i="48"/>
  <c r="AH22" i="48"/>
  <c r="AH44" i="47"/>
  <c r="AH40" i="47"/>
  <c r="AH58" i="49"/>
  <c r="AH15" i="48"/>
  <c r="AH23" i="47"/>
  <c r="AH7" i="47"/>
  <c r="AH37" i="53"/>
  <c r="AH40" i="49"/>
  <c r="AH11" i="49"/>
  <c r="AH14" i="49"/>
  <c r="AH32" i="50"/>
  <c r="AH40" i="48"/>
  <c r="AH17" i="47"/>
  <c r="AH16" i="47"/>
  <c r="AH8" i="47"/>
  <c r="AH25" i="47"/>
  <c r="AH61" i="46"/>
  <c r="AH57" i="46"/>
  <c r="AK57" i="46"/>
  <c r="AH29" i="53"/>
  <c r="AH15" i="49"/>
  <c r="AH52" i="50"/>
  <c r="AH25" i="50"/>
  <c r="AH33" i="48"/>
  <c r="AH19" i="47"/>
  <c r="AH36" i="47"/>
  <c r="AH30" i="47"/>
  <c r="AH14" i="47"/>
  <c r="AK58" i="46"/>
  <c r="AH21" i="53"/>
  <c r="AH7" i="53"/>
  <c r="AH57" i="49"/>
  <c r="AH22" i="49"/>
  <c r="AH45" i="50"/>
  <c r="AH15" i="50"/>
  <c r="AH25" i="48"/>
  <c r="AH10" i="47"/>
  <c r="AH60" i="46"/>
  <c r="AH56" i="46"/>
  <c r="AH45" i="53"/>
  <c r="AH15" i="53"/>
  <c r="AH19" i="49"/>
  <c r="AH46" i="49"/>
  <c r="AH37" i="50"/>
  <c r="AH47" i="48"/>
  <c r="AH21" i="48"/>
  <c r="AH14" i="48"/>
  <c r="AH52" i="47"/>
  <c r="AH43" i="47"/>
  <c r="AK61" i="46"/>
  <c r="AH11" i="54"/>
  <c r="AH15" i="54"/>
  <c r="AH6" i="54"/>
  <c r="AH14" i="52"/>
  <c r="AH17" i="52"/>
  <c r="AH21" i="52"/>
  <c r="AH25" i="52"/>
  <c r="AH29" i="52"/>
  <c r="AH33" i="52"/>
  <c r="AH37" i="52"/>
  <c r="AH41" i="52"/>
  <c r="AH45" i="52"/>
  <c r="AH10" i="52"/>
  <c r="AH8" i="51"/>
  <c r="AH19" i="51"/>
  <c r="AH25" i="51"/>
  <c r="AH29" i="51"/>
  <c r="AH33" i="51"/>
  <c r="AH36" i="51"/>
  <c r="AH40" i="51"/>
  <c r="AH43" i="51"/>
  <c r="AH46" i="51"/>
  <c r="AH50" i="51"/>
  <c r="AH54" i="51"/>
  <c r="AH58" i="51"/>
  <c r="AH24" i="51"/>
  <c r="AH65" i="51"/>
  <c r="AH6" i="51"/>
  <c r="AH9" i="45"/>
  <c r="AH15" i="45"/>
  <c r="AH19" i="45"/>
  <c r="AH27" i="45"/>
  <c r="AH29" i="45"/>
  <c r="AH33" i="45"/>
  <c r="AH36" i="45"/>
  <c r="AH40" i="45"/>
  <c r="AH45" i="45"/>
  <c r="AH49" i="45"/>
  <c r="AH53" i="45"/>
  <c r="AH57" i="45"/>
  <c r="AH61" i="45"/>
  <c r="AH65" i="45"/>
  <c r="AH16" i="52"/>
  <c r="AH28" i="52"/>
  <c r="AH40" i="52"/>
  <c r="AH11" i="51"/>
  <c r="AH30" i="51"/>
  <c r="AH39" i="51"/>
  <c r="AH49" i="51"/>
  <c r="AH64" i="51"/>
  <c r="AH26" i="45"/>
  <c r="AH35" i="45"/>
  <c r="AH48" i="45"/>
  <c r="AH60" i="45"/>
  <c r="AH8" i="54"/>
  <c r="AH12" i="54"/>
  <c r="AH16" i="54"/>
  <c r="AH9" i="52"/>
  <c r="AH8" i="52"/>
  <c r="AH18" i="52"/>
  <c r="AH15" i="52"/>
  <c r="AH26" i="52"/>
  <c r="AH30" i="52"/>
  <c r="AH34" i="52"/>
  <c r="AH38" i="52"/>
  <c r="AH42" i="52"/>
  <c r="AH46" i="52"/>
  <c r="AH16" i="51"/>
  <c r="AH15" i="51"/>
  <c r="AH20" i="51"/>
  <c r="AH28" i="51"/>
  <c r="AH27" i="51"/>
  <c r="AH34" i="51"/>
  <c r="AH37" i="51"/>
  <c r="AH9" i="51"/>
  <c r="AH44" i="51"/>
  <c r="AH47" i="51"/>
  <c r="AH51" i="51"/>
  <c r="AH55" i="51"/>
  <c r="AH21" i="51"/>
  <c r="AH62" i="51"/>
  <c r="AH66" i="51"/>
  <c r="AH11" i="45"/>
  <c r="AH8" i="45"/>
  <c r="AH20" i="45"/>
  <c r="AH24" i="45"/>
  <c r="AH28" i="45"/>
  <c r="AH30" i="45"/>
  <c r="AH34" i="45"/>
  <c r="AH37" i="45"/>
  <c r="AH42" i="45"/>
  <c r="AH46" i="45"/>
  <c r="AH50" i="45"/>
  <c r="AH54" i="45"/>
  <c r="AH58" i="45"/>
  <c r="AH62" i="45"/>
  <c r="AH7" i="45"/>
  <c r="AH14" i="54"/>
  <c r="AH11" i="52"/>
  <c r="AH24" i="52"/>
  <c r="AH36" i="52"/>
  <c r="AH48" i="52"/>
  <c r="AH13" i="51"/>
  <c r="AH23" i="51"/>
  <c r="AH26" i="51"/>
  <c r="AH57" i="51"/>
  <c r="AH10" i="51"/>
  <c r="AH18" i="45"/>
  <c r="AH32" i="45"/>
  <c r="AH44" i="45"/>
  <c r="AH56" i="45"/>
  <c r="AH10" i="54"/>
  <c r="AH13" i="54"/>
  <c r="AH17" i="54"/>
  <c r="AH13" i="52"/>
  <c r="AH7" i="52"/>
  <c r="AH19" i="52"/>
  <c r="AH23" i="52"/>
  <c r="AH27" i="52"/>
  <c r="AH31" i="52"/>
  <c r="AH35" i="52"/>
  <c r="AH39" i="52"/>
  <c r="AH43" i="52"/>
  <c r="AH47" i="52"/>
  <c r="AH18" i="51"/>
  <c r="AH7" i="51"/>
  <c r="AH14" i="51"/>
  <c r="AH17" i="51"/>
  <c r="AH31" i="51"/>
  <c r="AH35" i="51"/>
  <c r="AH38" i="51"/>
  <c r="AH41" i="51"/>
  <c r="AH45" i="51"/>
  <c r="AH48" i="51"/>
  <c r="AH52" i="51"/>
  <c r="AH56" i="51"/>
  <c r="AH59" i="51"/>
  <c r="AH63" i="51"/>
  <c r="AH67" i="51"/>
  <c r="AH13" i="45"/>
  <c r="AH16" i="45"/>
  <c r="AH17" i="45"/>
  <c r="AH25" i="45"/>
  <c r="AH21" i="45"/>
  <c r="AH31" i="45"/>
  <c r="AH23" i="45"/>
  <c r="AH38" i="45"/>
  <c r="AH43" i="45"/>
  <c r="AH47" i="45"/>
  <c r="AH51" i="45"/>
  <c r="AH55" i="45"/>
  <c r="AH59" i="45"/>
  <c r="AH63" i="45"/>
  <c r="AH7" i="54"/>
  <c r="AH20" i="52"/>
  <c r="AH32" i="52"/>
  <c r="AH44" i="52"/>
  <c r="AH22" i="51"/>
  <c r="AH32" i="51"/>
  <c r="AH42" i="51"/>
  <c r="AH53" i="51"/>
  <c r="AH60" i="51"/>
  <c r="AH14" i="45"/>
  <c r="AH22" i="45"/>
  <c r="AH39" i="45"/>
  <c r="AH52" i="45"/>
  <c r="AH64" i="45"/>
  <c r="N7" i="98"/>
  <c r="N11" i="98"/>
  <c r="N15" i="98"/>
  <c r="N19" i="98"/>
  <c r="N23" i="98"/>
  <c r="N27" i="98"/>
  <c r="N31" i="98"/>
  <c r="N25" i="98"/>
  <c r="N10" i="98"/>
  <c r="N22" i="98"/>
  <c r="N30" i="98"/>
  <c r="N8" i="98"/>
  <c r="N12" i="98"/>
  <c r="N16" i="98"/>
  <c r="N20" i="98"/>
  <c r="N24" i="98"/>
  <c r="N28" i="98"/>
  <c r="N32" i="98"/>
  <c r="N9" i="98"/>
  <c r="N13" i="98"/>
  <c r="N17" i="98"/>
  <c r="N21" i="98"/>
  <c r="N29" i="98"/>
  <c r="N33" i="98"/>
  <c r="N14" i="98"/>
  <c r="N18" i="98"/>
  <c r="N26" i="98"/>
  <c r="N6" i="98"/>
  <c r="AC16" i="45"/>
  <c r="AC27" i="45"/>
  <c r="AC14" i="45"/>
  <c r="AC18" i="45"/>
  <c r="AC35" i="45"/>
  <c r="AC46" i="45"/>
  <c r="AC42" i="45"/>
  <c r="AC40" i="45"/>
  <c r="AC57" i="50"/>
  <c r="AC57" i="49"/>
  <c r="AC8" i="49"/>
  <c r="AC56" i="50"/>
  <c r="AC55" i="50"/>
  <c r="AC54" i="50"/>
  <c r="AC53" i="50"/>
  <c r="AC52" i="50"/>
  <c r="AC51" i="50"/>
  <c r="AC50" i="50"/>
  <c r="AC49" i="50"/>
  <c r="AC12" i="50"/>
  <c r="AC48" i="50"/>
  <c r="AC47" i="50"/>
  <c r="AC46" i="50"/>
  <c r="AC45" i="50"/>
  <c r="AC44" i="50"/>
  <c r="AC43" i="50"/>
  <c r="AC42" i="50"/>
  <c r="AC41" i="50"/>
  <c r="AC40" i="50"/>
  <c r="AC39" i="50"/>
  <c r="AC38" i="50"/>
  <c r="AC37" i="50"/>
  <c r="AC36" i="50"/>
  <c r="AC35" i="50"/>
  <c r="AC17" i="50"/>
  <c r="AC34" i="50"/>
  <c r="AC33" i="50"/>
  <c r="AC11" i="50"/>
  <c r="AC20" i="50"/>
  <c r="AC32" i="50"/>
  <c r="AC31" i="50"/>
  <c r="AC30" i="50"/>
  <c r="AC29" i="50"/>
  <c r="AC28" i="50"/>
  <c r="AC27" i="50"/>
  <c r="AC26" i="50"/>
  <c r="AC14" i="50"/>
  <c r="AC25" i="50"/>
  <c r="AC45" i="53"/>
  <c r="AC44" i="53"/>
  <c r="AC43" i="53"/>
  <c r="AC42" i="53"/>
  <c r="AC41" i="53"/>
  <c r="AC40" i="53"/>
  <c r="AC39" i="53"/>
  <c r="AC38" i="53"/>
  <c r="AC37" i="53"/>
  <c r="AC36" i="53"/>
  <c r="AC35" i="53"/>
  <c r="AC34" i="53"/>
  <c r="AC33" i="53"/>
  <c r="AC32" i="53"/>
  <c r="AC31" i="53"/>
  <c r="AC30" i="53"/>
  <c r="AC29" i="53"/>
  <c r="AC28" i="53"/>
  <c r="AC27" i="53"/>
  <c r="AC26" i="53"/>
  <c r="AC25" i="53"/>
  <c r="AC24" i="53"/>
  <c r="AC23" i="53"/>
  <c r="AC22" i="53"/>
  <c r="AC21" i="53"/>
  <c r="AC20" i="53"/>
  <c r="AC19" i="53"/>
  <c r="AC12" i="53"/>
  <c r="AC8" i="53"/>
  <c r="AC18" i="53"/>
  <c r="AC17" i="53"/>
  <c r="AC16" i="53"/>
  <c r="AC15" i="53"/>
  <c r="AC14" i="53"/>
  <c r="AC9" i="53"/>
  <c r="AC11" i="53"/>
  <c r="AC10" i="53"/>
  <c r="AC7" i="53"/>
  <c r="AC6" i="53"/>
  <c r="AC58" i="49"/>
  <c r="AC56" i="49"/>
  <c r="AC55" i="49"/>
  <c r="AC24" i="49"/>
  <c r="AC54" i="49"/>
  <c r="AC7" i="49"/>
  <c r="AC19" i="49"/>
  <c r="AC53" i="49"/>
  <c r="AC13" i="49"/>
  <c r="AC52" i="49"/>
  <c r="AC51" i="49"/>
  <c r="AC50" i="49"/>
  <c r="AC49" i="49"/>
  <c r="AC48" i="49"/>
  <c r="AC23" i="49"/>
  <c r="AC47" i="49"/>
  <c r="AC46" i="49"/>
  <c r="AC45" i="49"/>
  <c r="AC44" i="49"/>
  <c r="AC43" i="49"/>
  <c r="AC26" i="49"/>
  <c r="AC42" i="49"/>
  <c r="AC25" i="49"/>
  <c r="AC41" i="49"/>
  <c r="AC40" i="49"/>
  <c r="AC39" i="49"/>
  <c r="AC38" i="49"/>
  <c r="AC37" i="49"/>
  <c r="AC36" i="49"/>
  <c r="AC35" i="49"/>
  <c r="AC34" i="49"/>
  <c r="AC33" i="49"/>
  <c r="AC15" i="49"/>
  <c r="AC21" i="49"/>
  <c r="AC32" i="49"/>
  <c r="AC31" i="49"/>
  <c r="AC30" i="49"/>
  <c r="AC29" i="49"/>
  <c r="AC28" i="49"/>
  <c r="AC22" i="49"/>
  <c r="AC27" i="49"/>
  <c r="AC18" i="49"/>
  <c r="AC20" i="49"/>
  <c r="AC9" i="49"/>
  <c r="AC17" i="49"/>
  <c r="AC16" i="49"/>
  <c r="AC11" i="49"/>
  <c r="AC6" i="49"/>
  <c r="AC14" i="49"/>
  <c r="AC10" i="49"/>
  <c r="AC24" i="50"/>
  <c r="AC23" i="50"/>
  <c r="AC22" i="50"/>
  <c r="AC21" i="50"/>
  <c r="AC19" i="50"/>
  <c r="AC18" i="50"/>
  <c r="AC16" i="50"/>
  <c r="AC15" i="50"/>
  <c r="AC10" i="50"/>
  <c r="AC9" i="50"/>
  <c r="AC8" i="50"/>
  <c r="AC7" i="50"/>
  <c r="AC6" i="50"/>
  <c r="AC49" i="48"/>
  <c r="AC48" i="48"/>
  <c r="AC47" i="48"/>
  <c r="AC46" i="48"/>
  <c r="AC45" i="48"/>
  <c r="AC44" i="48"/>
  <c r="AC43" i="48"/>
  <c r="AC42" i="48"/>
  <c r="AC20" i="48"/>
  <c r="AC41" i="48"/>
  <c r="AC40" i="48"/>
  <c r="AC39" i="48"/>
  <c r="AC38" i="48"/>
  <c r="AC37" i="48"/>
  <c r="AC19" i="48"/>
  <c r="AC36" i="48"/>
  <c r="AC35" i="48"/>
  <c r="AC34" i="48"/>
  <c r="AC33" i="48"/>
  <c r="AC32" i="48"/>
  <c r="AC31" i="48"/>
  <c r="AC30" i="48"/>
  <c r="AC29" i="48"/>
  <c r="AC28" i="48"/>
  <c r="AC27" i="48"/>
  <c r="AC26" i="48"/>
  <c r="AC25" i="48"/>
  <c r="AC24" i="48"/>
  <c r="AC15" i="48"/>
  <c r="AC23" i="48"/>
  <c r="AC22" i="48"/>
  <c r="AC8" i="48"/>
  <c r="AC17" i="48"/>
  <c r="AC21" i="48"/>
  <c r="AC18" i="48"/>
  <c r="AC14" i="48"/>
  <c r="AC16" i="48"/>
  <c r="AC13" i="48"/>
  <c r="AC10" i="48"/>
  <c r="AC9" i="48"/>
  <c r="AC11" i="48"/>
  <c r="AC7" i="48"/>
  <c r="AC6" i="48"/>
  <c r="AC53" i="47"/>
  <c r="AC52" i="47"/>
  <c r="AC51" i="47"/>
  <c r="AC50" i="47"/>
  <c r="AC49" i="47"/>
  <c r="AC48" i="47"/>
  <c r="AC47" i="47"/>
  <c r="AC46" i="47"/>
  <c r="AC45" i="47"/>
  <c r="AC17" i="47"/>
  <c r="AC44" i="47"/>
  <c r="AC43" i="47"/>
  <c r="AC42" i="47"/>
  <c r="AC10" i="47"/>
  <c r="AC41" i="47"/>
  <c r="AC19" i="47"/>
  <c r="AC40" i="47"/>
  <c r="AC7" i="46"/>
  <c r="AC18" i="47"/>
  <c r="AC11" i="47"/>
  <c r="AC34" i="47"/>
  <c r="AC31" i="47"/>
  <c r="AC28" i="47"/>
  <c r="AC23" i="47"/>
  <c r="AC13" i="47"/>
  <c r="AC60" i="46"/>
  <c r="AC56" i="46"/>
  <c r="AC53" i="46"/>
  <c r="AC23" i="46"/>
  <c r="AC48" i="46"/>
  <c r="AC45" i="46"/>
  <c r="AC42" i="46"/>
  <c r="AC24" i="46"/>
  <c r="AC35" i="46"/>
  <c r="AC31" i="46"/>
  <c r="AC25" i="46"/>
  <c r="AC14" i="46"/>
  <c r="AC18" i="46"/>
  <c r="AC10" i="46"/>
  <c r="AC38" i="47"/>
  <c r="AC32" i="47"/>
  <c r="AC26" i="47"/>
  <c r="AC20" i="47"/>
  <c r="AC58" i="46"/>
  <c r="AC50" i="46"/>
  <c r="AC6" i="46"/>
  <c r="AC39" i="47"/>
  <c r="AC37" i="47"/>
  <c r="AC33" i="47"/>
  <c r="AC22" i="47"/>
  <c r="AC27" i="47"/>
  <c r="AC15" i="47"/>
  <c r="AC21" i="47"/>
  <c r="AC7" i="47"/>
  <c r="AC59" i="46"/>
  <c r="AC55" i="46"/>
  <c r="AC54" i="46"/>
  <c r="AC51" i="46"/>
  <c r="AC49" i="46"/>
  <c r="AC46" i="46"/>
  <c r="AC43" i="46"/>
  <c r="AC39" i="46"/>
  <c r="AC36" i="46"/>
  <c r="AC32" i="46"/>
  <c r="AC26" i="46"/>
  <c r="AC17" i="46"/>
  <c r="AC20" i="46"/>
  <c r="AC36" i="47"/>
  <c r="AC30" i="47"/>
  <c r="AC24" i="47"/>
  <c r="AC9" i="47"/>
  <c r="AC19" i="46"/>
  <c r="AC47" i="46"/>
  <c r="AC27" i="46"/>
  <c r="AC40" i="46"/>
  <c r="AC37" i="46"/>
  <c r="AC33" i="46"/>
  <c r="AC29" i="46"/>
  <c r="AC22" i="46"/>
  <c r="AC16" i="46"/>
  <c r="AC21" i="46"/>
  <c r="AC11" i="46"/>
  <c r="AC16" i="47"/>
  <c r="AC35" i="47"/>
  <c r="AC8" i="47"/>
  <c r="AC29" i="47"/>
  <c r="AC25" i="47"/>
  <c r="AC14" i="47"/>
  <c r="AC6" i="47"/>
  <c r="AC61" i="46"/>
  <c r="AC57" i="46"/>
  <c r="AC52" i="46"/>
  <c r="AC28" i="46"/>
  <c r="AC44" i="46"/>
  <c r="AC41" i="46"/>
  <c r="AC38" i="46"/>
  <c r="AC34" i="46"/>
  <c r="AC30" i="46"/>
  <c r="AC13" i="46"/>
  <c r="AC15" i="46"/>
  <c r="AC9" i="46"/>
  <c r="AC8" i="46"/>
  <c r="AC32" i="37"/>
  <c r="AC62" i="51"/>
  <c r="AC64" i="51"/>
  <c r="AC31" i="37"/>
  <c r="AC59" i="51"/>
  <c r="AC30" i="37"/>
  <c r="AC60" i="51"/>
  <c r="AC29" i="37"/>
  <c r="AC24" i="51"/>
  <c r="AC63" i="51"/>
  <c r="AC34" i="45"/>
  <c r="AC52" i="45"/>
  <c r="AC17" i="45"/>
  <c r="AC59" i="45"/>
  <c r="AC36" i="45"/>
  <c r="AC50" i="51"/>
  <c r="AC54" i="51"/>
  <c r="AC8" i="51"/>
  <c r="AC58" i="51"/>
  <c r="AC16" i="54"/>
  <c r="AC12" i="54"/>
  <c r="AC19" i="52"/>
  <c r="AC7" i="52"/>
  <c r="AC26" i="52"/>
  <c r="AC30" i="52"/>
  <c r="AC34" i="52"/>
  <c r="AC38" i="52"/>
  <c r="AC42" i="52"/>
  <c r="AC46" i="52"/>
  <c r="AC48" i="45"/>
  <c r="AC26" i="45"/>
  <c r="AC60" i="45"/>
  <c r="AC7" i="45"/>
  <c r="AC49" i="45"/>
  <c r="AC61" i="45"/>
  <c r="AC51" i="51"/>
  <c r="AC7" i="51"/>
  <c r="AC28" i="51"/>
  <c r="AC21" i="51"/>
  <c r="AC15" i="54"/>
  <c r="AC11" i="54"/>
  <c r="AC20" i="52"/>
  <c r="AC23" i="52"/>
  <c r="AC27" i="52"/>
  <c r="AC31" i="52"/>
  <c r="AC35" i="52"/>
  <c r="AC39" i="52"/>
  <c r="AC43" i="52"/>
  <c r="AC39" i="45"/>
  <c r="AC38" i="45"/>
  <c r="AC22" i="45"/>
  <c r="AC30" i="45"/>
  <c r="AC62" i="45"/>
  <c r="AC52" i="51"/>
  <c r="AC55" i="51"/>
  <c r="AC56" i="51"/>
  <c r="AC65" i="51"/>
  <c r="AC14" i="54"/>
  <c r="AC21" i="52"/>
  <c r="AC24" i="52"/>
  <c r="AC28" i="52"/>
  <c r="AC32" i="52"/>
  <c r="AC36" i="52"/>
  <c r="AC40" i="52"/>
  <c r="AC44" i="52"/>
  <c r="AC33" i="45"/>
  <c r="AC21" i="45"/>
  <c r="AC23" i="45"/>
  <c r="AC57" i="45"/>
  <c r="AC63" i="45"/>
  <c r="AC53" i="51"/>
  <c r="AC57" i="51"/>
  <c r="AC17" i="54"/>
  <c r="AC13" i="54"/>
  <c r="AC48" i="52"/>
  <c r="AC15" i="52"/>
  <c r="AC25" i="52"/>
  <c r="AC29" i="52"/>
  <c r="AC33" i="52"/>
  <c r="AC37" i="52"/>
  <c r="AC41" i="52"/>
  <c r="AC45" i="52"/>
  <c r="AC47" i="52"/>
  <c r="AB9" i="55"/>
  <c r="AC13" i="52"/>
  <c r="AC14" i="52"/>
  <c r="AC16" i="52"/>
  <c r="AC15" i="51"/>
  <c r="AC19" i="51"/>
  <c r="AC16" i="51"/>
  <c r="AC33" i="51"/>
  <c r="AC34" i="51"/>
  <c r="AC23" i="51"/>
  <c r="AC14" i="51"/>
  <c r="AC37" i="51"/>
  <c r="AC39" i="51"/>
  <c r="AC40" i="51"/>
  <c r="AC41" i="51"/>
  <c r="AC30" i="51"/>
  <c r="AC44" i="51"/>
  <c r="AC26" i="51"/>
  <c r="AC20" i="51"/>
  <c r="AC47" i="51"/>
  <c r="AC17" i="51"/>
  <c r="AC48" i="51"/>
  <c r="AC66" i="51"/>
  <c r="AC8" i="54"/>
  <c r="AB8" i="55"/>
  <c r="AC10" i="54"/>
  <c r="AC6" i="52"/>
  <c r="AC9" i="52"/>
  <c r="AC18" i="52"/>
  <c r="AC11" i="52"/>
  <c r="AC8" i="52"/>
  <c r="AC22" i="51"/>
  <c r="AC31" i="51"/>
  <c r="AC32" i="51"/>
  <c r="AC25" i="51"/>
  <c r="AC35" i="51"/>
  <c r="AC10" i="51"/>
  <c r="AC36" i="51"/>
  <c r="AC38" i="51"/>
  <c r="AC29" i="51"/>
  <c r="AC9" i="51"/>
  <c r="AC42" i="51"/>
  <c r="AC43" i="51"/>
  <c r="AC45" i="51"/>
  <c r="AC18" i="51"/>
  <c r="AC46" i="51"/>
  <c r="AC13" i="51"/>
  <c r="AC11" i="51"/>
  <c r="AC49" i="51"/>
  <c r="AC6" i="54"/>
  <c r="AC7" i="54"/>
  <c r="AC17" i="52"/>
  <c r="AC10" i="52"/>
  <c r="AC67" i="51"/>
  <c r="AC44" i="45"/>
  <c r="AC54" i="45"/>
  <c r="AC32" i="45"/>
  <c r="AC13" i="45"/>
  <c r="AC15" i="45"/>
  <c r="AC8" i="45"/>
  <c r="AC29" i="45"/>
  <c r="AC37" i="45"/>
  <c r="AC19" i="45"/>
  <c r="AC9" i="45"/>
  <c r="AC64" i="45"/>
  <c r="AC43" i="45"/>
  <c r="AC47" i="45"/>
  <c r="AC6" i="45"/>
  <c r="AC11" i="45"/>
  <c r="AC24" i="45"/>
  <c r="AC20" i="45"/>
  <c r="AC28" i="45"/>
  <c r="AC51" i="45"/>
  <c r="AC33" i="37"/>
  <c r="AC6" i="37"/>
  <c r="AC65" i="45"/>
  <c r="AC56" i="45"/>
  <c r="AC31" i="45"/>
  <c r="AC55" i="45"/>
  <c r="AC10" i="45"/>
  <c r="AC53" i="45"/>
  <c r="AC45" i="45"/>
  <c r="AC58" i="45"/>
  <c r="AC50" i="45"/>
  <c r="AS43" i="53"/>
  <c r="AQ7" i="51"/>
  <c r="AR56" i="50"/>
  <c r="AQ9" i="55"/>
  <c r="AQ6" i="51"/>
  <c r="AR50" i="47"/>
  <c r="AQ6" i="37"/>
  <c r="AP8" i="55"/>
  <c r="AR47" i="47"/>
  <c r="AR57" i="46"/>
  <c r="AN9" i="55"/>
  <c r="AQ8" i="55"/>
  <c r="AQ7" i="50"/>
  <c r="AR53" i="47"/>
  <c r="AR49" i="47"/>
  <c r="AR60" i="46"/>
  <c r="AR58" i="46"/>
  <c r="AR56" i="46"/>
  <c r="AP7" i="55"/>
  <c r="AR51" i="47"/>
  <c r="AR59" i="46"/>
  <c r="AO7" i="55"/>
  <c r="AO8" i="55"/>
  <c r="AO9" i="55"/>
  <c r="AQ10" i="49"/>
  <c r="AQ6" i="50"/>
  <c r="AR52" i="47"/>
  <c r="AR48" i="47"/>
  <c r="AP6" i="55"/>
  <c r="AP9" i="55"/>
  <c r="AQ8" i="49"/>
  <c r="AR61" i="46"/>
  <c r="AR62" i="45"/>
  <c r="AR33" i="52"/>
  <c r="AR61" i="45"/>
  <c r="AR63" i="45"/>
  <c r="AR32" i="52"/>
  <c r="AL9" i="55"/>
  <c r="AR65" i="45"/>
  <c r="AR64" i="45"/>
  <c r="AM33" i="37"/>
  <c r="N49" i="105"/>
  <c r="N42" i="105"/>
  <c r="N23" i="105"/>
  <c r="AM7" i="48" s="1"/>
  <c r="N30" i="105"/>
  <c r="N25" i="105"/>
  <c r="N21" i="105"/>
  <c r="N36" i="105"/>
  <c r="N48" i="105"/>
  <c r="N40" i="105"/>
  <c r="N8" i="105"/>
  <c r="N19" i="105"/>
  <c r="N31" i="105"/>
  <c r="N26" i="105"/>
  <c r="N22" i="105"/>
  <c r="N47" i="105"/>
  <c r="N38" i="105"/>
  <c r="N13" i="105"/>
  <c r="N50" i="105"/>
  <c r="N44" i="105"/>
  <c r="N17" i="105"/>
  <c r="N27" i="105"/>
  <c r="N10" i="105"/>
  <c r="N32" i="105"/>
  <c r="N15" i="105"/>
  <c r="N24" i="105"/>
  <c r="N39" i="105"/>
  <c r="N41" i="105"/>
  <c r="N33" i="105"/>
  <c r="N20" i="105"/>
  <c r="N11" i="105"/>
  <c r="N16" i="105"/>
  <c r="N43" i="105"/>
  <c r="N9" i="105"/>
  <c r="N14" i="105"/>
  <c r="N37" i="105"/>
  <c r="N29" i="105"/>
  <c r="N12" i="105"/>
  <c r="N45" i="105"/>
  <c r="N46" i="105"/>
  <c r="N6" i="105"/>
  <c r="N18" i="105"/>
  <c r="N7" i="105"/>
  <c r="N34" i="105"/>
  <c r="N35" i="105"/>
  <c r="N28" i="105"/>
  <c r="AM19" i="45"/>
  <c r="AM18" i="45"/>
  <c r="AM16" i="45"/>
  <c r="AM65" i="45"/>
  <c r="AM44" i="45"/>
  <c r="AM56" i="45"/>
  <c r="AM54" i="45"/>
  <c r="AM31" i="45"/>
  <c r="AM32" i="45"/>
  <c r="AM55" i="45"/>
  <c r="AM13" i="45"/>
  <c r="AM10" i="45"/>
  <c r="AM15" i="45"/>
  <c r="AM53" i="45"/>
  <c r="AM8" i="45"/>
  <c r="AM45" i="45"/>
  <c r="AM29" i="45"/>
  <c r="AM58" i="45"/>
  <c r="AM37" i="45"/>
  <c r="AM50" i="45"/>
  <c r="AN42" i="53"/>
  <c r="AN38" i="53"/>
  <c r="AN34" i="53"/>
  <c r="AN30" i="53"/>
  <c r="AN26" i="53"/>
  <c r="AN22" i="53"/>
  <c r="AN12" i="53"/>
  <c r="AN16" i="53"/>
  <c r="AN11" i="53"/>
  <c r="AM57" i="49"/>
  <c r="AM24" i="49"/>
  <c r="AM53" i="49"/>
  <c r="AM50" i="49"/>
  <c r="AM47" i="49"/>
  <c r="AM43" i="49"/>
  <c r="AM41" i="49"/>
  <c r="AM37" i="49"/>
  <c r="AM33" i="49"/>
  <c r="AM31" i="49"/>
  <c r="AM22" i="49"/>
  <c r="AM9" i="49"/>
  <c r="AM6" i="49"/>
  <c r="AM56" i="50"/>
  <c r="AM52" i="50"/>
  <c r="AM12" i="50"/>
  <c r="AM45" i="50"/>
  <c r="AM41" i="50"/>
  <c r="AM37" i="50"/>
  <c r="AM34" i="50"/>
  <c r="AM32" i="50"/>
  <c r="AM28" i="50"/>
  <c r="AM25" i="50"/>
  <c r="AM21" i="50"/>
  <c r="AM15" i="50"/>
  <c r="AM16" i="46"/>
  <c r="AM17" i="46"/>
  <c r="AM14" i="46"/>
  <c r="AM15" i="46"/>
  <c r="AM21" i="46"/>
  <c r="AM20" i="46"/>
  <c r="AM18" i="46"/>
  <c r="AM9" i="46"/>
  <c r="AM11" i="46"/>
  <c r="AM10" i="46"/>
  <c r="AM26" i="48"/>
  <c r="AM15" i="48"/>
  <c r="AM22" i="48"/>
  <c r="AM17" i="48"/>
  <c r="AM18" i="48"/>
  <c r="AM16" i="48"/>
  <c r="AM9" i="48"/>
  <c r="AM53" i="47"/>
  <c r="AM51" i="47"/>
  <c r="AM49" i="47"/>
  <c r="AM47" i="47"/>
  <c r="AM17" i="47"/>
  <c r="AM42" i="47"/>
  <c r="AM40" i="47"/>
  <c r="AM39" i="47"/>
  <c r="AM37" i="47"/>
  <c r="AM35" i="47"/>
  <c r="AM33" i="47"/>
  <c r="AM31" i="47"/>
  <c r="AM29" i="47"/>
  <c r="AM26" i="47"/>
  <c r="AN45" i="53"/>
  <c r="AN29" i="53"/>
  <c r="AN21" i="53"/>
  <c r="AN15" i="53"/>
  <c r="AM58" i="49"/>
  <c r="AM13" i="49"/>
  <c r="AM49" i="49"/>
  <c r="AM40" i="49"/>
  <c r="AM15" i="49"/>
  <c r="AM27" i="49"/>
  <c r="AM14" i="49"/>
  <c r="AM8" i="49"/>
  <c r="AM55" i="50"/>
  <c r="AM44" i="50"/>
  <c r="AM40" i="50"/>
  <c r="AM33" i="50"/>
  <c r="AM27" i="50"/>
  <c r="AM19" i="50"/>
  <c r="AM14" i="47"/>
  <c r="AN43" i="53"/>
  <c r="AN39" i="53"/>
  <c r="AN35" i="53"/>
  <c r="AN31" i="53"/>
  <c r="AN27" i="53"/>
  <c r="AN23" i="53"/>
  <c r="AN19" i="53"/>
  <c r="AN17" i="53"/>
  <c r="AN9" i="53"/>
  <c r="AN6" i="53"/>
  <c r="AM55" i="49"/>
  <c r="AM19" i="49"/>
  <c r="AM51" i="49"/>
  <c r="AM23" i="49"/>
  <c r="AM44" i="49"/>
  <c r="AM25" i="49"/>
  <c r="AM38" i="49"/>
  <c r="AM34" i="49"/>
  <c r="AM32" i="49"/>
  <c r="AM28" i="49"/>
  <c r="AM20" i="49"/>
  <c r="AM11" i="49"/>
  <c r="AM57" i="50"/>
  <c r="AM53" i="50"/>
  <c r="AM49" i="50"/>
  <c r="AM46" i="50"/>
  <c r="AM42" i="50"/>
  <c r="AM38" i="50"/>
  <c r="AM17" i="50"/>
  <c r="AM20" i="50"/>
  <c r="AM29" i="50"/>
  <c r="AM14" i="50"/>
  <c r="AM22" i="50"/>
  <c r="AM16" i="50"/>
  <c r="AM8" i="50"/>
  <c r="AM7" i="50"/>
  <c r="AM6" i="50"/>
  <c r="AM6" i="46"/>
  <c r="AM34" i="48"/>
  <c r="AM33" i="48"/>
  <c r="AM32" i="48"/>
  <c r="AM31" i="48"/>
  <c r="AM30" i="48"/>
  <c r="AM29" i="48"/>
  <c r="AM28" i="48"/>
  <c r="AM27" i="48"/>
  <c r="AM25" i="48"/>
  <c r="AM23" i="48"/>
  <c r="AM8" i="48"/>
  <c r="AM14" i="48"/>
  <c r="AM13" i="48"/>
  <c r="AM11" i="48"/>
  <c r="AM6" i="48"/>
  <c r="AM50" i="47"/>
  <c r="AM48" i="47"/>
  <c r="AM46" i="47"/>
  <c r="AM44" i="47"/>
  <c r="AM10" i="47"/>
  <c r="AM19" i="47"/>
  <c r="AM38" i="47"/>
  <c r="AM11" i="47"/>
  <c r="AM34" i="47"/>
  <c r="AM32" i="47"/>
  <c r="AM22" i="47"/>
  <c r="AM28" i="47"/>
  <c r="AM25" i="47"/>
  <c r="AN41" i="53"/>
  <c r="AN33" i="53"/>
  <c r="AN25" i="53"/>
  <c r="AN8" i="53"/>
  <c r="AN10" i="53"/>
  <c r="AM54" i="49"/>
  <c r="AM46" i="49"/>
  <c r="AM26" i="49"/>
  <c r="AM36" i="49"/>
  <c r="AM30" i="49"/>
  <c r="AM17" i="49"/>
  <c r="AM10" i="49"/>
  <c r="AM51" i="50"/>
  <c r="AM48" i="50"/>
  <c r="AM36" i="50"/>
  <c r="AM31" i="50"/>
  <c r="AM24" i="50"/>
  <c r="AM10" i="50"/>
  <c r="AM24" i="47"/>
  <c r="AN44" i="53"/>
  <c r="AN40" i="53"/>
  <c r="AN36" i="53"/>
  <c r="AN32" i="53"/>
  <c r="AN28" i="53"/>
  <c r="AN24" i="53"/>
  <c r="AN20" i="53"/>
  <c r="AN18" i="53"/>
  <c r="AN14" i="53"/>
  <c r="AN7" i="53"/>
  <c r="AM56" i="49"/>
  <c r="AM7" i="49"/>
  <c r="AM52" i="49"/>
  <c r="AM48" i="49"/>
  <c r="AM45" i="49"/>
  <c r="AM42" i="49"/>
  <c r="AM39" i="49"/>
  <c r="AM35" i="49"/>
  <c r="AM21" i="49"/>
  <c r="AM29" i="49"/>
  <c r="AM18" i="49"/>
  <c r="AM16" i="49"/>
  <c r="AM54" i="50"/>
  <c r="AM50" i="50"/>
  <c r="AM47" i="50"/>
  <c r="AM43" i="50"/>
  <c r="AM39" i="50"/>
  <c r="AM35" i="50"/>
  <c r="AM11" i="50"/>
  <c r="AM30" i="50"/>
  <c r="AM26" i="50"/>
  <c r="AM23" i="50"/>
  <c r="AM18" i="50"/>
  <c r="AM9" i="50"/>
  <c r="AM49" i="48"/>
  <c r="AM48" i="48"/>
  <c r="AM47" i="48"/>
  <c r="AM46" i="48"/>
  <c r="AM45" i="48"/>
  <c r="AM44" i="48"/>
  <c r="AM43" i="48"/>
  <c r="AM42" i="48"/>
  <c r="AM20" i="48"/>
  <c r="AM41" i="48"/>
  <c r="AM40" i="48"/>
  <c r="AM39" i="48"/>
  <c r="AM38" i="48"/>
  <c r="AM37" i="48"/>
  <c r="AM19" i="48"/>
  <c r="AM36" i="48"/>
  <c r="AM35" i="48"/>
  <c r="AM24" i="48"/>
  <c r="AM21" i="48"/>
  <c r="AM10" i="48"/>
  <c r="AM52" i="47"/>
  <c r="AM45" i="47"/>
  <c r="AM43" i="47"/>
  <c r="AM41" i="47"/>
  <c r="AM18" i="47"/>
  <c r="AM16" i="47"/>
  <c r="AM36" i="47"/>
  <c r="AM8" i="47"/>
  <c r="AM30" i="47"/>
  <c r="AM27" i="47"/>
  <c r="AN37" i="53"/>
  <c r="AM15" i="47"/>
  <c r="AM23" i="47"/>
  <c r="AM21" i="47"/>
  <c r="AM20" i="47"/>
  <c r="AM6" i="47"/>
  <c r="AM13" i="47"/>
  <c r="AM7" i="47"/>
  <c r="AM9" i="47"/>
  <c r="AM61" i="46"/>
  <c r="AM60" i="46"/>
  <c r="AM59" i="46"/>
  <c r="AM58" i="46"/>
  <c r="AM57" i="46"/>
  <c r="AM56" i="46"/>
  <c r="AM55" i="46"/>
  <c r="AM54" i="46"/>
  <c r="AM53" i="46"/>
  <c r="AM52" i="46"/>
  <c r="AM19" i="46"/>
  <c r="AM51" i="46"/>
  <c r="AM23" i="46"/>
  <c r="AM28" i="46"/>
  <c r="AM50" i="46"/>
  <c r="AM49" i="46"/>
  <c r="AM48" i="46"/>
  <c r="AM47" i="46"/>
  <c r="AM46" i="46"/>
  <c r="AM45" i="46"/>
  <c r="AM44" i="46"/>
  <c r="AM27" i="46"/>
  <c r="AM43" i="46"/>
  <c r="AM42" i="46"/>
  <c r="AM41" i="46"/>
  <c r="AM40" i="46"/>
  <c r="AM38" i="46"/>
  <c r="AM35" i="46"/>
  <c r="AM32" i="46"/>
  <c r="AM29" i="46"/>
  <c r="AM13" i="46"/>
  <c r="AM7" i="46"/>
  <c r="AM24" i="46"/>
  <c r="AM36" i="46"/>
  <c r="AM34" i="46"/>
  <c r="AM31" i="46"/>
  <c r="AM26" i="46"/>
  <c r="AM22" i="46"/>
  <c r="AM8" i="46"/>
  <c r="AM39" i="46"/>
  <c r="AM37" i="46"/>
  <c r="AM33" i="46"/>
  <c r="AM30" i="46"/>
  <c r="AM25" i="46"/>
  <c r="AM14" i="37"/>
  <c r="AM62" i="51"/>
  <c r="AM60" i="51"/>
  <c r="AM11" i="37"/>
  <c r="AM16" i="37"/>
  <c r="AM18" i="37"/>
  <c r="AM20" i="37"/>
  <c r="AM22" i="37"/>
  <c r="AM24" i="37"/>
  <c r="AM13" i="37"/>
  <c r="AM10" i="37"/>
  <c r="AM28" i="37"/>
  <c r="AM30" i="37"/>
  <c r="AM32" i="37"/>
  <c r="AM7" i="37"/>
  <c r="AM24" i="51"/>
  <c r="AM59" i="51"/>
  <c r="AM63" i="51"/>
  <c r="AM64" i="51"/>
  <c r="AM8" i="37"/>
  <c r="AM15" i="37"/>
  <c r="AM17" i="37"/>
  <c r="AM19" i="37"/>
  <c r="AM21" i="37"/>
  <c r="AM23" i="37"/>
  <c r="AM25" i="37"/>
  <c r="AM26" i="37"/>
  <c r="AM27" i="37"/>
  <c r="AM29" i="37"/>
  <c r="AM31" i="37"/>
  <c r="AM34" i="45"/>
  <c r="AM48" i="45"/>
  <c r="AM39" i="45"/>
  <c r="AM33" i="45"/>
  <c r="AM52" i="45"/>
  <c r="AM26" i="45"/>
  <c r="AM38" i="45"/>
  <c r="AM21" i="45"/>
  <c r="AM17" i="45"/>
  <c r="AM60" i="45"/>
  <c r="AM8" i="51"/>
  <c r="AM28" i="51"/>
  <c r="AM56" i="51"/>
  <c r="AM57" i="51"/>
  <c r="AM58" i="51"/>
  <c r="AM21" i="51"/>
  <c r="AM65" i="51"/>
  <c r="AM48" i="52"/>
  <c r="AM19" i="52"/>
  <c r="AM20" i="52"/>
  <c r="AM21" i="52"/>
  <c r="AM15" i="52"/>
  <c r="AM7" i="52"/>
  <c r="AM23" i="52"/>
  <c r="AM24" i="52"/>
  <c r="AM27" i="52"/>
  <c r="AM29" i="52"/>
  <c r="AM33" i="52"/>
  <c r="AM37" i="52"/>
  <c r="AM41" i="52"/>
  <c r="AM45" i="52"/>
  <c r="AM55" i="51"/>
  <c r="AM11" i="54"/>
  <c r="AM25" i="52"/>
  <c r="AM32" i="52"/>
  <c r="AM34" i="52"/>
  <c r="AM40" i="52"/>
  <c r="AM43" i="52"/>
  <c r="AM46" i="52"/>
  <c r="AM17" i="54"/>
  <c r="AM26" i="52"/>
  <c r="AM30" i="52"/>
  <c r="AM35" i="52"/>
  <c r="AM38" i="52"/>
  <c r="AM42" i="52"/>
  <c r="AM47" i="52"/>
  <c r="AM7" i="45"/>
  <c r="AM22" i="45"/>
  <c r="AM23" i="45"/>
  <c r="AM59" i="45"/>
  <c r="AM49" i="45"/>
  <c r="AM30" i="45"/>
  <c r="AM57" i="45"/>
  <c r="AM36" i="45"/>
  <c r="AM61" i="45"/>
  <c r="AM62" i="45"/>
  <c r="AM63" i="45"/>
  <c r="AM50" i="51"/>
  <c r="AM51" i="51"/>
  <c r="AM52" i="51"/>
  <c r="AM53" i="51"/>
  <c r="AM54" i="51"/>
  <c r="AM7" i="51"/>
  <c r="AM16" i="54"/>
  <c r="AM15" i="54"/>
  <c r="AM14" i="54"/>
  <c r="AM13" i="54"/>
  <c r="AM12" i="54"/>
  <c r="AM28" i="52"/>
  <c r="AM31" i="52"/>
  <c r="AM36" i="52"/>
  <c r="AM39" i="52"/>
  <c r="AM44" i="52"/>
  <c r="AM31" i="51"/>
  <c r="AM25" i="51"/>
  <c r="AM10" i="51"/>
  <c r="AM38" i="51"/>
  <c r="AM9" i="51"/>
  <c r="AM43" i="51"/>
  <c r="AM18" i="51"/>
  <c r="AM13" i="51"/>
  <c r="AM49" i="51"/>
  <c r="AM10" i="54"/>
  <c r="AM18" i="52"/>
  <c r="AM8" i="52"/>
  <c r="AM6" i="52"/>
  <c r="AM13" i="52"/>
  <c r="AM15" i="51"/>
  <c r="AM16" i="51"/>
  <c r="AM34" i="51"/>
  <c r="AM14" i="51"/>
  <c r="AM39" i="51"/>
  <c r="AM41" i="51"/>
  <c r="AM44" i="51"/>
  <c r="AM20" i="51"/>
  <c r="AM17" i="51"/>
  <c r="AM66" i="51"/>
  <c r="AM22" i="51"/>
  <c r="AM32" i="51"/>
  <c r="AM35" i="51"/>
  <c r="AM36" i="51"/>
  <c r="AM29" i="51"/>
  <c r="AM42" i="51"/>
  <c r="AM45" i="51"/>
  <c r="AM46" i="51"/>
  <c r="AM11" i="51"/>
  <c r="AM6" i="54"/>
  <c r="AH9" i="55"/>
  <c r="AM11" i="52"/>
  <c r="AM9" i="52"/>
  <c r="AM67" i="51"/>
  <c r="AM16" i="52"/>
  <c r="AM19" i="51"/>
  <c r="AM33" i="51"/>
  <c r="AM23" i="51"/>
  <c r="AM37" i="51"/>
  <c r="AM40" i="51"/>
  <c r="AM30" i="51"/>
  <c r="AM26" i="51"/>
  <c r="AM47" i="51"/>
  <c r="AM48" i="51"/>
  <c r="AM8" i="54"/>
  <c r="AM14" i="52"/>
  <c r="AM10" i="52"/>
  <c r="AM7" i="54"/>
  <c r="AM17" i="52"/>
  <c r="AM9" i="37"/>
  <c r="AM6" i="37"/>
  <c r="AM9" i="45"/>
  <c r="AM64" i="45"/>
  <c r="AM27" i="45"/>
  <c r="AM43" i="45"/>
  <c r="AM14" i="45"/>
  <c r="AM47" i="45"/>
  <c r="AM6" i="45"/>
  <c r="AM35" i="45"/>
  <c r="AM11" i="45"/>
  <c r="AM46" i="45"/>
  <c r="AM24" i="45"/>
  <c r="AM42" i="45"/>
  <c r="AM20" i="45"/>
  <c r="AM40" i="45"/>
  <c r="AM28" i="45"/>
  <c r="AM25" i="45"/>
  <c r="AM51" i="45"/>
  <c r="AN50" i="45"/>
  <c r="N32" i="106"/>
  <c r="AN44" i="45"/>
  <c r="AN15" i="45"/>
  <c r="AN19" i="45"/>
  <c r="AN54" i="45"/>
  <c r="AN8" i="45"/>
  <c r="AN32" i="45"/>
  <c r="AN29" i="45"/>
  <c r="AN13" i="45"/>
  <c r="AN6" i="37"/>
  <c r="AN16" i="45"/>
  <c r="AN64" i="45"/>
  <c r="AN43" i="45"/>
  <c r="AN47" i="45"/>
  <c r="AN6" i="45"/>
  <c r="AN11" i="45"/>
  <c r="AN24" i="45"/>
  <c r="AN20" i="45"/>
  <c r="AN28" i="45"/>
  <c r="AN51" i="45"/>
  <c r="AN65" i="45"/>
  <c r="AN56" i="45"/>
  <c r="AN31" i="45"/>
  <c r="AN55" i="45"/>
  <c r="AN10" i="45"/>
  <c r="AN53" i="45"/>
  <c r="AN45" i="45"/>
  <c r="AN58" i="45"/>
  <c r="AN57" i="49"/>
  <c r="AN10" i="49"/>
  <c r="AN56" i="50"/>
  <c r="AN55" i="50"/>
  <c r="AN54" i="50"/>
  <c r="AN53" i="50"/>
  <c r="AN52" i="50"/>
  <c r="AN51" i="50"/>
  <c r="AN50" i="50"/>
  <c r="AN49" i="50"/>
  <c r="AN12" i="50"/>
  <c r="AN48" i="50"/>
  <c r="AN47" i="50"/>
  <c r="AN46" i="50"/>
  <c r="AN45" i="50"/>
  <c r="AN44" i="50"/>
  <c r="AN43" i="50"/>
  <c r="AN42" i="50"/>
  <c r="AN41" i="50"/>
  <c r="AN40" i="50"/>
  <c r="AN39" i="50"/>
  <c r="AN38" i="50"/>
  <c r="AN37" i="50"/>
  <c r="AN36" i="50"/>
  <c r="AN35" i="50"/>
  <c r="AN17" i="50"/>
  <c r="AN34" i="50"/>
  <c r="AN33" i="50"/>
  <c r="AN11" i="50"/>
  <c r="AN20" i="50"/>
  <c r="AN32" i="50"/>
  <c r="AN31" i="50"/>
  <c r="AN30" i="50"/>
  <c r="AN29" i="50"/>
  <c r="AN28" i="50"/>
  <c r="AN27" i="50"/>
  <c r="AN26" i="50"/>
  <c r="AN14" i="50"/>
  <c r="AN25" i="50"/>
  <c r="AN24" i="50"/>
  <c r="AN23" i="50"/>
  <c r="AN22" i="50"/>
  <c r="AN21" i="50"/>
  <c r="AN19" i="50"/>
  <c r="AN18" i="50"/>
  <c r="AN16" i="50"/>
  <c r="AN15" i="50"/>
  <c r="AN10" i="50"/>
  <c r="AN9" i="50"/>
  <c r="AN8" i="50"/>
  <c r="AN49" i="48"/>
  <c r="AN45" i="48"/>
  <c r="AN20" i="48"/>
  <c r="AN38" i="48"/>
  <c r="AN35" i="48"/>
  <c r="AN31" i="48"/>
  <c r="AN27" i="48"/>
  <c r="AN15" i="48"/>
  <c r="AN17" i="48"/>
  <c r="AN16" i="48"/>
  <c r="AN11" i="48"/>
  <c r="AN52" i="47"/>
  <c r="AN48" i="47"/>
  <c r="AN17" i="47"/>
  <c r="AN10" i="47"/>
  <c r="AN18" i="47"/>
  <c r="AN11" i="47"/>
  <c r="AN34" i="47"/>
  <c r="AN31" i="47"/>
  <c r="AN28" i="47"/>
  <c r="AN23" i="47"/>
  <c r="AN13" i="47"/>
  <c r="AN60" i="46"/>
  <c r="AN56" i="46"/>
  <c r="AN52" i="46"/>
  <c r="AN28" i="46"/>
  <c r="AN8" i="49"/>
  <c r="AN57" i="50"/>
  <c r="AN48" i="48"/>
  <c r="AN44" i="48"/>
  <c r="AN41" i="48"/>
  <c r="AN37" i="48"/>
  <c r="AN34" i="48"/>
  <c r="AN30" i="48"/>
  <c r="AN26" i="48"/>
  <c r="AN23" i="48"/>
  <c r="AN21" i="48"/>
  <c r="AN13" i="48"/>
  <c r="AN7" i="48"/>
  <c r="AN51" i="47"/>
  <c r="AN47" i="47"/>
  <c r="AN44" i="47"/>
  <c r="AN41" i="47"/>
  <c r="AN39" i="47"/>
  <c r="AN37" i="47"/>
  <c r="AN33" i="47"/>
  <c r="AN22" i="47"/>
  <c r="AN27" i="47"/>
  <c r="AN15" i="47"/>
  <c r="AN21" i="47"/>
  <c r="AN7" i="47"/>
  <c r="AN59" i="46"/>
  <c r="AN55" i="46"/>
  <c r="AN19" i="46"/>
  <c r="AN50" i="46"/>
  <c r="AN47" i="46"/>
  <c r="AN27" i="46"/>
  <c r="AN40" i="46"/>
  <c r="AN37" i="46"/>
  <c r="AN33" i="46"/>
  <c r="AN29" i="46"/>
  <c r="AN22" i="46"/>
  <c r="AN14" i="46"/>
  <c r="AN18" i="46"/>
  <c r="AN7" i="46"/>
  <c r="AO43" i="53"/>
  <c r="AO41" i="53"/>
  <c r="AO39" i="53"/>
  <c r="AO38" i="53"/>
  <c r="AO36" i="53"/>
  <c r="AO28" i="53"/>
  <c r="AO26" i="53"/>
  <c r="AN58" i="49"/>
  <c r="AN56" i="49"/>
  <c r="AN55" i="49"/>
  <c r="AN24" i="49"/>
  <c r="AN54" i="49"/>
  <c r="AN7" i="49"/>
  <c r="AN19" i="49"/>
  <c r="AN53" i="49"/>
  <c r="AN13" i="49"/>
  <c r="AN52" i="49"/>
  <c r="AN51" i="49"/>
  <c r="AN50" i="49"/>
  <c r="AN49" i="49"/>
  <c r="AN48" i="49"/>
  <c r="AN23" i="49"/>
  <c r="AN47" i="49"/>
  <c r="AN46" i="49"/>
  <c r="AN45" i="49"/>
  <c r="AN44" i="49"/>
  <c r="AN43" i="49"/>
  <c r="AN26" i="49"/>
  <c r="AN42" i="49"/>
  <c r="AN25" i="49"/>
  <c r="AN41" i="49"/>
  <c r="AN40" i="49"/>
  <c r="AN39" i="49"/>
  <c r="AN38" i="49"/>
  <c r="AN37" i="49"/>
  <c r="AN36" i="49"/>
  <c r="AN33" i="49"/>
  <c r="AN15" i="49"/>
  <c r="AN31" i="49"/>
  <c r="AN29" i="49"/>
  <c r="AN22" i="49"/>
  <c r="AN18" i="49"/>
  <c r="AN16" i="49"/>
  <c r="AN6" i="49"/>
  <c r="AN6" i="50"/>
  <c r="AN47" i="48"/>
  <c r="AN43" i="48"/>
  <c r="AN40" i="48"/>
  <c r="AN19" i="48"/>
  <c r="AN33" i="48"/>
  <c r="AN29" i="48"/>
  <c r="AN25" i="48"/>
  <c r="AN22" i="48"/>
  <c r="AN18" i="48"/>
  <c r="AN10" i="48"/>
  <c r="AN50" i="47"/>
  <c r="AN46" i="47"/>
  <c r="AN43" i="47"/>
  <c r="AN19" i="47"/>
  <c r="AN38" i="47"/>
  <c r="AN36" i="47"/>
  <c r="AN32" i="47"/>
  <c r="AN30" i="47"/>
  <c r="AN26" i="47"/>
  <c r="AN24" i="47"/>
  <c r="AN20" i="47"/>
  <c r="AN9" i="47"/>
  <c r="AN58" i="46"/>
  <c r="AN54" i="46"/>
  <c r="AN51" i="46"/>
  <c r="AN49" i="46"/>
  <c r="AN46" i="46"/>
  <c r="AN43" i="46"/>
  <c r="AN39" i="46"/>
  <c r="AN36" i="46"/>
  <c r="AN32" i="46"/>
  <c r="AN26" i="46"/>
  <c r="AN15" i="46"/>
  <c r="AO44" i="53"/>
  <c r="AO42" i="53"/>
  <c r="AO40" i="53"/>
  <c r="AO37" i="53"/>
  <c r="AO35" i="53"/>
  <c r="AO34" i="53"/>
  <c r="AO33" i="53"/>
  <c r="AO32" i="53"/>
  <c r="AO31" i="53"/>
  <c r="AO30" i="53"/>
  <c r="AO29" i="53"/>
  <c r="AO27" i="53"/>
  <c r="AO25" i="53"/>
  <c r="AO24" i="53"/>
  <c r="AO23" i="53"/>
  <c r="AO22" i="53"/>
  <c r="AO21" i="53"/>
  <c r="AO20" i="53"/>
  <c r="AO19" i="53"/>
  <c r="AO12" i="53"/>
  <c r="AO8" i="53"/>
  <c r="AO18" i="53"/>
  <c r="AO17" i="53"/>
  <c r="AO16" i="53"/>
  <c r="AO15" i="53"/>
  <c r="AO14" i="53"/>
  <c r="AO9" i="53"/>
  <c r="AO11" i="53"/>
  <c r="AO10" i="53"/>
  <c r="AO7" i="53"/>
  <c r="AO6" i="53"/>
  <c r="AN35" i="49"/>
  <c r="AN34" i="49"/>
  <c r="AN21" i="49"/>
  <c r="AN32" i="49"/>
  <c r="AN30" i="49"/>
  <c r="AN28" i="49"/>
  <c r="AN27" i="49"/>
  <c r="AN20" i="49"/>
  <c r="AN17" i="49"/>
  <c r="AN11" i="49"/>
  <c r="AN14" i="49"/>
  <c r="AN46" i="48"/>
  <c r="AN42" i="48"/>
  <c r="AN39" i="48"/>
  <c r="AN36" i="48"/>
  <c r="AN32" i="48"/>
  <c r="AN28" i="48"/>
  <c r="AN24" i="48"/>
  <c r="AO45" i="53"/>
  <c r="AN9" i="48"/>
  <c r="AN42" i="47"/>
  <c r="AN8" i="47"/>
  <c r="AN14" i="47"/>
  <c r="AN53" i="46"/>
  <c r="AN45" i="46"/>
  <c r="AN24" i="46"/>
  <c r="AN31" i="46"/>
  <c r="AN20" i="46"/>
  <c r="AN35" i="47"/>
  <c r="AN13" i="46"/>
  <c r="AN53" i="47"/>
  <c r="AN40" i="47"/>
  <c r="AN29" i="47"/>
  <c r="AN23" i="46"/>
  <c r="AN44" i="46"/>
  <c r="AN38" i="46"/>
  <c r="AN30" i="46"/>
  <c r="AN16" i="46"/>
  <c r="AN41" i="46"/>
  <c r="AN21" i="46"/>
  <c r="AN8" i="48"/>
  <c r="AN49" i="47"/>
  <c r="AN16" i="47"/>
  <c r="AN25" i="47"/>
  <c r="AN61" i="46"/>
  <c r="AN48" i="46"/>
  <c r="AN42" i="46"/>
  <c r="AN35" i="46"/>
  <c r="AN25" i="46"/>
  <c r="AN17" i="46"/>
  <c r="AN10" i="46"/>
  <c r="AN14" i="48"/>
  <c r="AN45" i="47"/>
  <c r="AN57" i="46"/>
  <c r="AN34" i="46"/>
  <c r="AN62" i="51"/>
  <c r="AN64" i="51"/>
  <c r="AN63" i="51"/>
  <c r="AN59" i="51"/>
  <c r="AN24" i="51"/>
  <c r="AN60" i="51"/>
  <c r="AN33" i="45"/>
  <c r="AN21" i="45"/>
  <c r="AN23" i="45"/>
  <c r="AN57" i="45"/>
  <c r="AN63" i="45"/>
  <c r="AN53" i="51"/>
  <c r="AN57" i="51"/>
  <c r="AN15" i="54"/>
  <c r="AN11" i="54"/>
  <c r="AN48" i="52"/>
  <c r="AN15" i="52"/>
  <c r="AN25" i="52"/>
  <c r="AN29" i="52"/>
  <c r="AN33" i="52"/>
  <c r="AN37" i="52"/>
  <c r="AN41" i="52"/>
  <c r="AN45" i="52"/>
  <c r="AN38" i="45"/>
  <c r="AN62" i="45"/>
  <c r="AN55" i="51"/>
  <c r="AN65" i="51"/>
  <c r="AN12" i="54"/>
  <c r="AN28" i="52"/>
  <c r="AN32" i="52"/>
  <c r="AN40" i="52"/>
  <c r="AN34" i="45"/>
  <c r="AN52" i="45"/>
  <c r="AN17" i="45"/>
  <c r="AN59" i="45"/>
  <c r="AN36" i="45"/>
  <c r="AN50" i="51"/>
  <c r="AN54" i="51"/>
  <c r="AN58" i="51"/>
  <c r="AN14" i="54"/>
  <c r="AN19" i="52"/>
  <c r="AN7" i="52"/>
  <c r="AN26" i="52"/>
  <c r="AN30" i="52"/>
  <c r="AN34" i="52"/>
  <c r="AN38" i="52"/>
  <c r="AN42" i="52"/>
  <c r="AN46" i="52"/>
  <c r="AN39" i="45"/>
  <c r="AN30" i="45"/>
  <c r="AN16" i="54"/>
  <c r="AN24" i="52"/>
  <c r="AN48" i="45"/>
  <c r="AN26" i="45"/>
  <c r="AN60" i="45"/>
  <c r="AN7" i="45"/>
  <c r="AN49" i="45"/>
  <c r="AN61" i="45"/>
  <c r="AN51" i="51"/>
  <c r="AN7" i="51"/>
  <c r="AN28" i="51"/>
  <c r="AN21" i="51"/>
  <c r="AN17" i="54"/>
  <c r="AN13" i="54"/>
  <c r="AN20" i="52"/>
  <c r="AN23" i="52"/>
  <c r="AN27" i="52"/>
  <c r="AN31" i="52"/>
  <c r="AN35" i="52"/>
  <c r="AN39" i="52"/>
  <c r="AN43" i="52"/>
  <c r="AN47" i="52"/>
  <c r="AN22" i="45"/>
  <c r="AN52" i="51"/>
  <c r="AN56" i="51"/>
  <c r="AN21" i="52"/>
  <c r="AN36" i="52"/>
  <c r="AN44" i="52"/>
  <c r="AN22" i="51"/>
  <c r="AN31" i="51"/>
  <c r="AN32" i="51"/>
  <c r="AN25" i="51"/>
  <c r="AN35" i="51"/>
  <c r="AN10" i="51"/>
  <c r="AN36" i="51"/>
  <c r="AN38" i="51"/>
  <c r="AN29" i="51"/>
  <c r="AN9" i="51"/>
  <c r="AN42" i="51"/>
  <c r="AN43" i="51"/>
  <c r="AN45" i="51"/>
  <c r="AN18" i="51"/>
  <c r="AN46" i="51"/>
  <c r="AN13" i="51"/>
  <c r="AN11" i="51"/>
  <c r="AN49" i="51"/>
  <c r="AN6" i="54"/>
  <c r="AN13" i="52"/>
  <c r="AN14" i="52"/>
  <c r="AN16" i="52"/>
  <c r="AN7" i="54"/>
  <c r="AN17" i="52"/>
  <c r="AN10" i="52"/>
  <c r="AN67" i="51"/>
  <c r="AN19" i="51"/>
  <c r="AN16" i="51"/>
  <c r="AN33" i="51"/>
  <c r="AN34" i="51"/>
  <c r="AN23" i="51"/>
  <c r="AN14" i="51"/>
  <c r="AN37" i="51"/>
  <c r="AN39" i="51"/>
  <c r="AN40" i="51"/>
  <c r="AN41" i="51"/>
  <c r="AN30" i="51"/>
  <c r="AN44" i="51"/>
  <c r="AN26" i="51"/>
  <c r="AN20" i="51"/>
  <c r="AN47" i="51"/>
  <c r="AN17" i="51"/>
  <c r="AN48" i="51"/>
  <c r="AN66" i="51"/>
  <c r="AN8" i="54"/>
  <c r="AI9" i="55"/>
  <c r="AN18" i="52"/>
  <c r="AN11" i="52"/>
  <c r="AN8" i="52"/>
  <c r="AN10" i="54"/>
  <c r="AN9" i="52"/>
  <c r="AN9" i="45"/>
  <c r="AN27" i="45"/>
  <c r="AN14" i="45"/>
  <c r="AN18" i="45"/>
  <c r="AN35" i="45"/>
  <c r="AN46" i="45"/>
  <c r="AN42" i="45"/>
  <c r="AN40" i="45"/>
  <c r="AN25" i="45"/>
  <c r="N22" i="93"/>
  <c r="N24" i="93"/>
  <c r="N26" i="93"/>
  <c r="N31" i="93"/>
  <c r="N19" i="93"/>
  <c r="N14" i="93"/>
  <c r="N7" i="93"/>
  <c r="W16" i="45" s="1"/>
  <c r="N16" i="93"/>
  <c r="N12" i="93"/>
  <c r="N9" i="93"/>
  <c r="N10" i="93"/>
  <c r="N18" i="93"/>
  <c r="N15" i="93"/>
  <c r="N20" i="93"/>
  <c r="N17" i="93"/>
  <c r="N6" i="93"/>
  <c r="W9" i="37" s="1"/>
  <c r="N8" i="93"/>
  <c r="W7" i="45" s="1"/>
  <c r="N11" i="93"/>
  <c r="N13" i="93"/>
  <c r="N29" i="93"/>
  <c r="N23" i="93"/>
  <c r="N25" i="93"/>
  <c r="N32" i="93"/>
  <c r="N27" i="99"/>
  <c r="AF6" i="37"/>
  <c r="AF64" i="45"/>
  <c r="AF43" i="45"/>
  <c r="AF47" i="45"/>
  <c r="AF6" i="45"/>
  <c r="AF11" i="45"/>
  <c r="AF24" i="45"/>
  <c r="AF20" i="45"/>
  <c r="AF28" i="45"/>
  <c r="AF51" i="45"/>
  <c r="AF8" i="37"/>
  <c r="AF11" i="37"/>
  <c r="AF16" i="37"/>
  <c r="AF18" i="37"/>
  <c r="AF20" i="37"/>
  <c r="AF22" i="37"/>
  <c r="AF24" i="37"/>
  <c r="AF13" i="37"/>
  <c r="AF10" i="37"/>
  <c r="AF28" i="37"/>
  <c r="AF30" i="37"/>
  <c r="AF32" i="37"/>
  <c r="AF64" i="51"/>
  <c r="AF14" i="37"/>
  <c r="AF7" i="37"/>
  <c r="AF15" i="37"/>
  <c r="AF17" i="37"/>
  <c r="AF19" i="37"/>
  <c r="AF21" i="37"/>
  <c r="AF23" i="37"/>
  <c r="AF25" i="37"/>
  <c r="AF26" i="37"/>
  <c r="AF27" i="37"/>
  <c r="AF29" i="37"/>
  <c r="AF31" i="37"/>
  <c r="AF48" i="45"/>
  <c r="AF36" i="45"/>
  <c r="AF27" i="52"/>
  <c r="AF43" i="52"/>
  <c r="AF28" i="52"/>
  <c r="AF23" i="45"/>
  <c r="AF14" i="54"/>
  <c r="AF38" i="52"/>
  <c r="AF44" i="52"/>
  <c r="AF21" i="45"/>
  <c r="AF48" i="52"/>
  <c r="AF33" i="52"/>
  <c r="AF39" i="45"/>
  <c r="AF61" i="45"/>
  <c r="AF59" i="45"/>
  <c r="AF65" i="51"/>
  <c r="AF13" i="54"/>
  <c r="AF23" i="52"/>
  <c r="AF39" i="52"/>
  <c r="AF17" i="45"/>
  <c r="AF19" i="52"/>
  <c r="AF34" i="52"/>
  <c r="AF47" i="52"/>
  <c r="AF42" i="52"/>
  <c r="AF33" i="45"/>
  <c r="AF62" i="45"/>
  <c r="AF29" i="52"/>
  <c r="AF45" i="52"/>
  <c r="AF49" i="45"/>
  <c r="AF12" i="54"/>
  <c r="AF24" i="52"/>
  <c r="AF40" i="52"/>
  <c r="AF60" i="45"/>
  <c r="AF17" i="54"/>
  <c r="AF20" i="52"/>
  <c r="AF35" i="52"/>
  <c r="AF31" i="52"/>
  <c r="AF52" i="45"/>
  <c r="AF63" i="45"/>
  <c r="AF30" i="52"/>
  <c r="AF46" i="52"/>
  <c r="AF30" i="45"/>
  <c r="AF11" i="54"/>
  <c r="AF25" i="52"/>
  <c r="AF41" i="52"/>
  <c r="AF7" i="45"/>
  <c r="AF16" i="54"/>
  <c r="AF21" i="52"/>
  <c r="AF36" i="52"/>
  <c r="AF26" i="45"/>
  <c r="AF34" i="45"/>
  <c r="AF57" i="45"/>
  <c r="AF26" i="52"/>
  <c r="AF22" i="45"/>
  <c r="AF15" i="54"/>
  <c r="AF15" i="52"/>
  <c r="AF37" i="52"/>
  <c r="AF32" i="52"/>
  <c r="AF38" i="45"/>
  <c r="AF10" i="54"/>
  <c r="AF13" i="52"/>
  <c r="AF17" i="52"/>
  <c r="AF6" i="54"/>
  <c r="AF7" i="54"/>
  <c r="AF11" i="52"/>
  <c r="AF9" i="52"/>
  <c r="AF8" i="54"/>
  <c r="AC9" i="55"/>
  <c r="AF67" i="51"/>
  <c r="AF14" i="52"/>
  <c r="AF10" i="52"/>
  <c r="AF66" i="51"/>
  <c r="AF8" i="52"/>
  <c r="AF16" i="52"/>
  <c r="AF18" i="52"/>
  <c r="AF6" i="52"/>
  <c r="AF44" i="45"/>
  <c r="AF54" i="45"/>
  <c r="AF32" i="45"/>
  <c r="AF13" i="45"/>
  <c r="AF15" i="45"/>
  <c r="AF8" i="45"/>
  <c r="AF29" i="45"/>
  <c r="AF37" i="45"/>
  <c r="AF19" i="45"/>
  <c r="AF27" i="45"/>
  <c r="AF14" i="45"/>
  <c r="AF18" i="45"/>
  <c r="AF35" i="45"/>
  <c r="AF46" i="45"/>
  <c r="AF42" i="45"/>
  <c r="AF40" i="45"/>
  <c r="AF25" i="45"/>
  <c r="AF33" i="37"/>
  <c r="AF9" i="37"/>
  <c r="AF65" i="45"/>
  <c r="AF56" i="45"/>
  <c r="AF31" i="45"/>
  <c r="AF55" i="45"/>
  <c r="AF10" i="45"/>
  <c r="AF53" i="45"/>
  <c r="AF45" i="45"/>
  <c r="AF58" i="45"/>
  <c r="AF50" i="45"/>
  <c r="AF16" i="45"/>
  <c r="N13" i="92"/>
  <c r="N17" i="92"/>
  <c r="N21" i="92"/>
  <c r="N25" i="92"/>
  <c r="N29" i="92"/>
  <c r="N33" i="92"/>
  <c r="N37" i="92"/>
  <c r="N42" i="92"/>
  <c r="N46" i="92"/>
  <c r="N11" i="92"/>
  <c r="N15" i="92"/>
  <c r="N23" i="92"/>
  <c r="N27" i="92"/>
  <c r="N31" i="92"/>
  <c r="N35" i="92"/>
  <c r="N43" i="92"/>
  <c r="N19" i="92"/>
  <c r="N39" i="92"/>
  <c r="N47" i="92"/>
  <c r="N7" i="92"/>
  <c r="N12" i="92"/>
  <c r="N28" i="92"/>
  <c r="N6" i="92"/>
  <c r="N22" i="92"/>
  <c r="N38" i="92"/>
  <c r="N20" i="92"/>
  <c r="N14" i="92"/>
  <c r="N41" i="92"/>
  <c r="N8" i="92"/>
  <c r="N34" i="92"/>
  <c r="N44" i="92"/>
  <c r="N16" i="92"/>
  <c r="N32" i="92"/>
  <c r="N10" i="92"/>
  <c r="N26" i="92"/>
  <c r="N45" i="92"/>
  <c r="N40" i="92"/>
  <c r="N36" i="92"/>
  <c r="N30" i="92"/>
  <c r="N24" i="92"/>
  <c r="N9" i="92"/>
  <c r="N18" i="92"/>
  <c r="V14" i="37"/>
  <c r="V26" i="37"/>
  <c r="V60" i="51"/>
  <c r="V24" i="37"/>
  <c r="V7" i="37"/>
  <c r="V27" i="37"/>
  <c r="V13" i="37"/>
  <c r="V64" i="51"/>
  <c r="U9" i="55"/>
  <c r="V15" i="37"/>
  <c r="V29" i="37"/>
  <c r="V10" i="37"/>
  <c r="V17" i="37"/>
  <c r="V31" i="37"/>
  <c r="V24" i="51"/>
  <c r="V11" i="37"/>
  <c r="V28" i="37"/>
  <c r="V19" i="37"/>
  <c r="V16" i="37"/>
  <c r="V30" i="37"/>
  <c r="V21" i="37"/>
  <c r="V62" i="51"/>
  <c r="V59" i="51"/>
  <c r="V18" i="37"/>
  <c r="V32" i="37"/>
  <c r="V23" i="37"/>
  <c r="V20" i="37"/>
  <c r="V63" i="51"/>
  <c r="V8" i="37"/>
  <c r="V25" i="37"/>
  <c r="V22" i="37"/>
  <c r="V14" i="45"/>
  <c r="V35" i="45"/>
  <c r="V42" i="45"/>
  <c r="V40" i="45"/>
  <c r="V48" i="45"/>
  <c r="V39" i="45"/>
  <c r="V33" i="45"/>
  <c r="V52" i="45"/>
  <c r="V38" i="45"/>
  <c r="V21" i="45"/>
  <c r="V60" i="45"/>
  <c r="V7" i="45"/>
  <c r="V23" i="45"/>
  <c r="V49" i="45"/>
  <c r="V30" i="45"/>
  <c r="V36" i="45"/>
  <c r="V62" i="45"/>
  <c r="V50" i="51"/>
  <c r="V53" i="51"/>
  <c r="V7" i="51"/>
  <c r="V8" i="51"/>
  <c r="V56" i="51"/>
  <c r="V58" i="51"/>
  <c r="V65" i="51"/>
  <c r="V48" i="52"/>
  <c r="V20" i="52"/>
  <c r="V15" i="52"/>
  <c r="V23" i="52"/>
  <c r="V25" i="52"/>
  <c r="V27" i="52"/>
  <c r="V29" i="52"/>
  <c r="V31" i="52"/>
  <c r="V32" i="52"/>
  <c r="V34" i="52"/>
  <c r="V36" i="52"/>
  <c r="V38" i="52"/>
  <c r="V40" i="52"/>
  <c r="V43" i="52"/>
  <c r="V44" i="52"/>
  <c r="V47" i="52"/>
  <c r="V17" i="54"/>
  <c r="V14" i="54"/>
  <c r="V12" i="54"/>
  <c r="V26" i="45"/>
  <c r="V17" i="45"/>
  <c r="V22" i="45"/>
  <c r="V59" i="45"/>
  <c r="V57" i="45"/>
  <c r="V61" i="45"/>
  <c r="V63" i="45"/>
  <c r="V51" i="51"/>
  <c r="V52" i="51"/>
  <c r="V54" i="51"/>
  <c r="V55" i="51"/>
  <c r="V28" i="51"/>
  <c r="V57" i="51"/>
  <c r="V21" i="51"/>
  <c r="V19" i="52"/>
  <c r="V21" i="52"/>
  <c r="V7" i="52"/>
  <c r="V24" i="52"/>
  <c r="V26" i="52"/>
  <c r="V28" i="52"/>
  <c r="V30" i="52"/>
  <c r="V33" i="52"/>
  <c r="V35" i="52"/>
  <c r="V37" i="52"/>
  <c r="V39" i="52"/>
  <c r="V41" i="52"/>
  <c r="V42" i="52"/>
  <c r="V45" i="52"/>
  <c r="V46" i="52"/>
  <c r="V15" i="54"/>
  <c r="V13" i="54"/>
  <c r="V11" i="54"/>
  <c r="V16" i="54"/>
  <c r="V31" i="51"/>
  <c r="V25" i="51"/>
  <c r="V10" i="51"/>
  <c r="V38" i="51"/>
  <c r="V9" i="51"/>
  <c r="V43" i="51"/>
  <c r="V18" i="51"/>
  <c r="V13" i="51"/>
  <c r="V49" i="51"/>
  <c r="V8" i="54"/>
  <c r="V7" i="54"/>
  <c r="V14" i="52"/>
  <c r="V10" i="52"/>
  <c r="V67" i="51"/>
  <c r="V20" i="51"/>
  <c r="V6" i="52"/>
  <c r="V19" i="51"/>
  <c r="V33" i="51"/>
  <c r="V23" i="51"/>
  <c r="V37" i="51"/>
  <c r="V40" i="51"/>
  <c r="V30" i="51"/>
  <c r="V26" i="51"/>
  <c r="V47" i="51"/>
  <c r="V48" i="51"/>
  <c r="V6" i="54"/>
  <c r="V10" i="54"/>
  <c r="V11" i="52"/>
  <c r="V9" i="52"/>
  <c r="V16" i="51"/>
  <c r="V14" i="51"/>
  <c r="V41" i="51"/>
  <c r="V17" i="51"/>
  <c r="V8" i="52"/>
  <c r="V22" i="51"/>
  <c r="V32" i="51"/>
  <c r="V35" i="51"/>
  <c r="V36" i="51"/>
  <c r="V29" i="51"/>
  <c r="V42" i="51"/>
  <c r="V45" i="51"/>
  <c r="V46" i="51"/>
  <c r="V11" i="51"/>
  <c r="U6" i="55"/>
  <c r="V13" i="52"/>
  <c r="V16" i="52"/>
  <c r="V17" i="52"/>
  <c r="V15" i="51"/>
  <c r="V34" i="51"/>
  <c r="V39" i="51"/>
  <c r="V44" i="51"/>
  <c r="V66" i="51"/>
  <c r="V18" i="52"/>
  <c r="V9" i="45"/>
  <c r="V44" i="45"/>
  <c r="V54" i="45"/>
  <c r="V32" i="45"/>
  <c r="V13" i="45"/>
  <c r="V15" i="45"/>
  <c r="V8" i="45"/>
  <c r="V29" i="45"/>
  <c r="V37" i="45"/>
  <c r="V19" i="45"/>
  <c r="V16" i="45"/>
  <c r="V34" i="45"/>
  <c r="V27" i="45"/>
  <c r="V18" i="45"/>
  <c r="V46" i="45"/>
  <c r="V25" i="45"/>
  <c r="V64" i="45"/>
  <c r="V43" i="45"/>
  <c r="V47" i="45"/>
  <c r="V6" i="45"/>
  <c r="V11" i="45"/>
  <c r="V24" i="45"/>
  <c r="V20" i="45"/>
  <c r="V28" i="45"/>
  <c r="V51" i="45"/>
  <c r="V33" i="37"/>
  <c r="V65" i="45"/>
  <c r="V56" i="45"/>
  <c r="V31" i="45"/>
  <c r="V55" i="45"/>
  <c r="V10" i="45"/>
  <c r="V53" i="45"/>
  <c r="V45" i="45"/>
  <c r="V58" i="45"/>
  <c r="V50" i="45"/>
  <c r="N12" i="108"/>
  <c r="N14" i="108"/>
  <c r="N19" i="108"/>
  <c r="N28" i="108"/>
  <c r="N30" i="108"/>
  <c r="N7" i="108"/>
  <c r="N16" i="108"/>
  <c r="N18" i="108"/>
  <c r="N23" i="108"/>
  <c r="N32" i="108"/>
  <c r="N7" i="107"/>
  <c r="AO6" i="54" s="1"/>
  <c r="N29" i="107"/>
  <c r="N27" i="107"/>
  <c r="N11" i="107"/>
  <c r="N16" i="107"/>
  <c r="N18" i="107"/>
  <c r="AO6" i="52" s="1"/>
  <c r="N23" i="107"/>
  <c r="AO7" i="37" s="1"/>
  <c r="N6" i="107"/>
  <c r="N20" i="107"/>
  <c r="AO13" i="52" s="1"/>
  <c r="N22" i="107"/>
  <c r="N21" i="106"/>
  <c r="N23" i="106"/>
  <c r="N30" i="106"/>
  <c r="N7" i="106"/>
  <c r="AN11" i="46" s="1"/>
  <c r="N6" i="106"/>
  <c r="AN9" i="46" s="1"/>
  <c r="N11" i="106"/>
  <c r="AN6" i="47" s="1"/>
  <c r="N13" i="106"/>
  <c r="N22" i="106"/>
  <c r="N27" i="106"/>
  <c r="N29" i="106"/>
  <c r="N14" i="106"/>
  <c r="N19" i="106"/>
  <c r="AN6" i="52" s="1"/>
  <c r="N9" i="106"/>
  <c r="N18" i="106"/>
  <c r="AN9" i="49" s="1"/>
  <c r="N25" i="106"/>
  <c r="N10" i="106"/>
  <c r="N15" i="106"/>
  <c r="AN8" i="51" s="1"/>
  <c r="N17" i="106"/>
  <c r="AN7" i="50" s="1"/>
  <c r="N26" i="106"/>
  <c r="N31" i="106"/>
  <c r="AL27" i="51"/>
  <c r="AL6" i="51"/>
  <c r="N12" i="103"/>
  <c r="N14" i="103"/>
  <c r="N19" i="103"/>
  <c r="AH7" i="48" s="1"/>
  <c r="N21" i="103"/>
  <c r="N28" i="103"/>
  <c r="AH11" i="50" s="1"/>
  <c r="N30" i="103"/>
  <c r="AG6" i="51"/>
  <c r="AG27" i="51"/>
  <c r="AB27" i="51"/>
  <c r="AB6" i="51"/>
  <c r="N21" i="93"/>
  <c r="N28" i="93"/>
  <c r="N30" i="93"/>
  <c r="U6" i="51"/>
  <c r="U27" i="51"/>
  <c r="N9" i="108"/>
  <c r="N13" i="108"/>
  <c r="N17" i="108"/>
  <c r="N21" i="108"/>
  <c r="N25" i="108"/>
  <c r="N9" i="107"/>
  <c r="N13" i="107"/>
  <c r="N17" i="107"/>
  <c r="AO10" i="52" s="1"/>
  <c r="N21" i="107"/>
  <c r="N25" i="107"/>
  <c r="AO6" i="37" s="1"/>
  <c r="N8" i="106"/>
  <c r="AN8" i="46" s="1"/>
  <c r="N12" i="106"/>
  <c r="AN6" i="48" s="1"/>
  <c r="N16" i="106"/>
  <c r="AN15" i="51" s="1"/>
  <c r="N20" i="106"/>
  <c r="N24" i="106"/>
  <c r="N28" i="106"/>
  <c r="AF9" i="45"/>
  <c r="N28" i="99"/>
  <c r="AF7" i="52" s="1"/>
  <c r="H9" i="46" l="1"/>
  <c r="G9" i="46"/>
  <c r="G8" i="46"/>
  <c r="H8" i="46"/>
  <c r="G6" i="47"/>
  <c r="H6" i="47"/>
  <c r="G7" i="50"/>
  <c r="H7" i="50"/>
  <c r="G6" i="46"/>
  <c r="H6" i="46"/>
  <c r="H6" i="50"/>
  <c r="G6" i="50"/>
  <c r="H6" i="48"/>
  <c r="G6" i="48"/>
  <c r="H16" i="48"/>
  <c r="G16" i="48"/>
  <c r="AR56" i="49"/>
  <c r="AS20" i="53"/>
  <c r="AS22" i="53"/>
  <c r="AR64" i="51"/>
  <c r="AS24" i="53"/>
  <c r="AS33" i="53"/>
  <c r="AS38" i="53"/>
  <c r="AR24" i="49"/>
  <c r="AR42" i="52"/>
  <c r="AR43" i="52"/>
  <c r="AS31" i="53"/>
  <c r="AR39" i="52"/>
  <c r="AR40" i="52"/>
  <c r="AR30" i="52"/>
  <c r="AR38" i="52"/>
  <c r="AR41" i="52"/>
  <c r="AR31" i="52"/>
  <c r="AS36" i="53"/>
  <c r="AS21" i="53"/>
  <c r="AS37" i="53"/>
  <c r="AS32" i="53"/>
  <c r="AS26" i="53"/>
  <c r="AS42" i="53"/>
  <c r="AS28" i="53"/>
  <c r="AR57" i="49"/>
  <c r="AS35" i="53"/>
  <c r="AR66" i="51"/>
  <c r="AR46" i="52"/>
  <c r="AR36" i="52"/>
  <c r="AR65" i="51"/>
  <c r="AR47" i="52"/>
  <c r="AR37" i="52"/>
  <c r="AR48" i="52"/>
  <c r="AS25" i="53"/>
  <c r="AS41" i="53"/>
  <c r="AR57" i="50"/>
  <c r="AS44" i="53"/>
  <c r="AR54" i="49"/>
  <c r="AS30" i="53"/>
  <c r="AS40" i="53"/>
  <c r="AS23" i="53"/>
  <c r="AS39" i="53"/>
  <c r="AR67" i="51"/>
  <c r="AR44" i="52"/>
  <c r="AR34" i="52"/>
  <c r="AR45" i="52"/>
  <c r="AR35" i="52"/>
  <c r="AS29" i="53"/>
  <c r="AS45" i="53"/>
  <c r="AR55" i="49"/>
  <c r="AR58" i="49"/>
  <c r="AS34" i="53"/>
  <c r="AS27" i="53"/>
  <c r="G8" i="51"/>
  <c r="H8" i="51"/>
  <c r="AO27" i="51"/>
  <c r="AO6" i="51"/>
  <c r="AN6" i="51"/>
  <c r="AN27" i="51"/>
  <c r="AM6" i="51"/>
  <c r="AM27" i="51"/>
  <c r="AC6" i="51"/>
  <c r="AC27" i="51"/>
  <c r="AA6" i="51"/>
  <c r="AA27" i="51"/>
  <c r="Y6" i="51"/>
  <c r="Y27" i="51"/>
  <c r="X6" i="51"/>
  <c r="X27" i="51"/>
  <c r="V6" i="51"/>
  <c r="V27" i="51"/>
  <c r="S6" i="51"/>
  <c r="S27" i="51"/>
  <c r="P6" i="51"/>
  <c r="P27" i="51"/>
  <c r="Q6" i="51"/>
  <c r="Q27" i="51"/>
  <c r="N5" i="82"/>
  <c r="A2" i="82"/>
  <c r="A1" i="82" s="1"/>
  <c r="N5" i="83"/>
  <c r="N5" i="81"/>
  <c r="A2" i="83"/>
  <c r="A1" i="83" s="1"/>
  <c r="N6" i="82" l="1"/>
  <c r="N14" i="82"/>
  <c r="N9" i="82"/>
  <c r="N8" i="82"/>
  <c r="N16" i="82"/>
  <c r="N11" i="82"/>
  <c r="N19" i="82"/>
  <c r="N10" i="82"/>
  <c r="N18" i="82"/>
  <c r="N13" i="82"/>
  <c r="N12" i="82"/>
  <c r="N7" i="82"/>
  <c r="N15" i="82"/>
  <c r="N17" i="82"/>
  <c r="N6" i="83"/>
  <c r="N28" i="83"/>
  <c r="N18" i="83"/>
  <c r="N7" i="83"/>
  <c r="N15" i="83"/>
  <c r="N23" i="83"/>
  <c r="N14" i="83"/>
  <c r="N8" i="83"/>
  <c r="N10" i="83"/>
  <c r="N22" i="83"/>
  <c r="N9" i="83"/>
  <c r="N17" i="83"/>
  <c r="N25" i="83"/>
  <c r="N27" i="83"/>
  <c r="N26" i="83"/>
  <c r="N16" i="83"/>
  <c r="N12" i="83"/>
  <c r="N24" i="83"/>
  <c r="N11" i="83"/>
  <c r="N19" i="83"/>
  <c r="N20" i="83"/>
  <c r="N13" i="83"/>
  <c r="N21" i="83"/>
  <c r="N29" i="83"/>
  <c r="J51" i="45"/>
  <c r="J25" i="45"/>
  <c r="J28" i="45"/>
  <c r="J40" i="45"/>
  <c r="J20" i="45"/>
  <c r="J42" i="45"/>
  <c r="J24" i="45"/>
  <c r="J46" i="45"/>
  <c r="J11" i="45"/>
  <c r="J35" i="45"/>
  <c r="J6" i="45"/>
  <c r="J9" i="45"/>
  <c r="J47" i="45"/>
  <c r="J55" i="45"/>
  <c r="J32" i="45"/>
  <c r="J31" i="45"/>
  <c r="J54" i="45"/>
  <c r="J56" i="45"/>
  <c r="J44" i="45"/>
  <c r="J64" i="45"/>
  <c r="J18" i="45"/>
  <c r="J27" i="45"/>
  <c r="J33" i="37"/>
  <c r="J19" i="45"/>
  <c r="J50" i="45"/>
  <c r="J37" i="45"/>
  <c r="J58" i="45"/>
  <c r="J29" i="45"/>
  <c r="J45" i="45"/>
  <c r="J8" i="45"/>
  <c r="J53" i="45"/>
  <c r="J15" i="45"/>
  <c r="J10" i="45"/>
  <c r="J13" i="45"/>
  <c r="J16" i="45"/>
  <c r="J9" i="37"/>
  <c r="J14" i="45"/>
  <c r="J65" i="45"/>
  <c r="J43" i="45"/>
  <c r="K27" i="51"/>
  <c r="K6" i="51"/>
  <c r="K19" i="45"/>
  <c r="K51" i="45"/>
  <c r="K50" i="45"/>
  <c r="K25" i="45"/>
  <c r="K37" i="45"/>
  <c r="K28" i="45"/>
  <c r="K58" i="45"/>
  <c r="K40" i="45"/>
  <c r="K29" i="45"/>
  <c r="K20" i="45"/>
  <c r="K45" i="45"/>
  <c r="K42" i="45"/>
  <c r="K8" i="45"/>
  <c r="K24" i="45"/>
  <c r="K53" i="45"/>
  <c r="K46" i="45"/>
  <c r="K15" i="45"/>
  <c r="K11" i="45"/>
  <c r="K10" i="45"/>
  <c r="K35" i="45"/>
  <c r="K13" i="45"/>
  <c r="K6" i="45"/>
  <c r="K55" i="45"/>
  <c r="K18" i="45"/>
  <c r="K32" i="45"/>
  <c r="K47" i="45"/>
  <c r="K31" i="45"/>
  <c r="K14" i="45"/>
  <c r="K54" i="45"/>
  <c r="K43" i="45"/>
  <c r="K56" i="45"/>
  <c r="K27" i="45"/>
  <c r="K44" i="45"/>
  <c r="K64" i="45"/>
  <c r="K65" i="45"/>
  <c r="K6" i="37"/>
  <c r="K33" i="37"/>
  <c r="K16" i="45"/>
  <c r="K9" i="45"/>
  <c r="N6" i="51"/>
  <c r="N27" i="51"/>
  <c r="L6" i="51"/>
  <c r="L27" i="51"/>
  <c r="K9" i="37"/>
  <c r="J6" i="51" l="1"/>
  <c r="J27" i="51"/>
  <c r="M8" i="86"/>
  <c r="M9" i="86"/>
  <c r="M10" i="86"/>
  <c r="M11" i="86"/>
  <c r="M12" i="86"/>
  <c r="M13" i="86"/>
  <c r="M14" i="86"/>
  <c r="M15" i="86"/>
  <c r="M16" i="86"/>
  <c r="M17" i="86"/>
  <c r="M18" i="86"/>
  <c r="M19" i="86"/>
  <c r="M20" i="86"/>
  <c r="M21" i="86"/>
  <c r="M22" i="86"/>
  <c r="M23" i="86"/>
  <c r="M24" i="86"/>
  <c r="M25" i="86"/>
  <c r="M26" i="86"/>
  <c r="M27" i="86"/>
  <c r="M28" i="86"/>
  <c r="M29" i="86"/>
  <c r="M30" i="86"/>
  <c r="M31" i="86"/>
  <c r="M32" i="86"/>
  <c r="M33" i="86"/>
  <c r="M34" i="86"/>
  <c r="M35" i="86"/>
  <c r="M7" i="86"/>
  <c r="M6" i="86"/>
  <c r="A35" i="86"/>
  <c r="A7" i="86"/>
  <c r="A8" i="86"/>
  <c r="A9" i="86"/>
  <c r="A10" i="86"/>
  <c r="A11" i="86"/>
  <c r="A12" i="86"/>
  <c r="A13" i="86"/>
  <c r="A14" i="86"/>
  <c r="A15" i="86"/>
  <c r="A16" i="86"/>
  <c r="A17" i="86"/>
  <c r="A18" i="86"/>
  <c r="A19" i="86"/>
  <c r="A20" i="86"/>
  <c r="A21" i="86"/>
  <c r="A22" i="86"/>
  <c r="A23" i="86"/>
  <c r="A24" i="86"/>
  <c r="A25" i="86"/>
  <c r="A26" i="86"/>
  <c r="A27" i="86"/>
  <c r="A28" i="86"/>
  <c r="A29" i="86"/>
  <c r="A30" i="86"/>
  <c r="A31" i="86"/>
  <c r="A32" i="86"/>
  <c r="A33" i="86"/>
  <c r="A34" i="86"/>
  <c r="A6" i="86"/>
  <c r="N5" i="86"/>
  <c r="A2" i="86"/>
  <c r="A1" i="86" s="1"/>
  <c r="O7" i="55" l="1"/>
  <c r="O6" i="55"/>
  <c r="O10" i="54"/>
  <c r="O7" i="54"/>
  <c r="O6" i="52"/>
  <c r="O17" i="52"/>
  <c r="O9" i="52"/>
  <c r="O10" i="52"/>
  <c r="O15" i="51"/>
  <c r="O31" i="51"/>
  <c r="O33" i="51"/>
  <c r="O35" i="51"/>
  <c r="O14" i="51"/>
  <c r="O38" i="51"/>
  <c r="O40" i="51"/>
  <c r="O9" i="51"/>
  <c r="O30" i="51"/>
  <c r="O26" i="51"/>
  <c r="O20" i="51"/>
  <c r="O13" i="51"/>
  <c r="O48" i="51"/>
  <c r="O18" i="52"/>
  <c r="O14" i="52"/>
  <c r="O19" i="51"/>
  <c r="O32" i="51"/>
  <c r="O34" i="51"/>
  <c r="O10" i="51"/>
  <c r="O37" i="51"/>
  <c r="O29" i="51"/>
  <c r="O41" i="51"/>
  <c r="O43" i="51"/>
  <c r="O45" i="51"/>
  <c r="O46" i="51"/>
  <c r="O17" i="51"/>
  <c r="O49" i="51"/>
  <c r="O6" i="54"/>
  <c r="O9" i="55"/>
  <c r="O13" i="52"/>
  <c r="O16" i="52"/>
  <c r="O22" i="51"/>
  <c r="O16" i="51"/>
  <c r="O25" i="51"/>
  <c r="O23" i="51"/>
  <c r="O36" i="51"/>
  <c r="O39" i="51"/>
  <c r="O42" i="51"/>
  <c r="O44" i="51"/>
  <c r="O18" i="51"/>
  <c r="O47" i="51"/>
  <c r="O11" i="51"/>
  <c r="O66" i="51"/>
  <c r="O8" i="54"/>
  <c r="O8" i="55"/>
  <c r="O11" i="52"/>
  <c r="O8" i="52"/>
  <c r="O67" i="51"/>
  <c r="O19" i="45"/>
  <c r="O51" i="45"/>
  <c r="O50" i="45"/>
  <c r="O25" i="45"/>
  <c r="O37" i="45"/>
  <c r="O28" i="45"/>
  <c r="O58" i="45"/>
  <c r="O40" i="45"/>
  <c r="O29" i="45"/>
  <c r="O20" i="45"/>
  <c r="O45" i="45"/>
  <c r="O42" i="45"/>
  <c r="O8" i="45"/>
  <c r="O24" i="45"/>
  <c r="O53" i="45"/>
  <c r="O46" i="45"/>
  <c r="O15" i="45"/>
  <c r="O11" i="45"/>
  <c r="O10" i="45"/>
  <c r="O35" i="45"/>
  <c r="O13" i="45"/>
  <c r="O14" i="45"/>
  <c r="O56" i="45"/>
  <c r="O6" i="37"/>
  <c r="O55" i="45"/>
  <c r="O32" i="45"/>
  <c r="O31" i="45"/>
  <c r="O43" i="45"/>
  <c r="O44" i="45"/>
  <c r="O65" i="45"/>
  <c r="O16" i="45"/>
  <c r="O9" i="45"/>
  <c r="O18" i="45"/>
  <c r="O47" i="45"/>
  <c r="O54" i="45"/>
  <c r="O27" i="45"/>
  <c r="O64" i="45"/>
  <c r="O33" i="37"/>
  <c r="N32" i="86"/>
  <c r="N28" i="86"/>
  <c r="N24" i="86"/>
  <c r="N20" i="86"/>
  <c r="N16" i="86"/>
  <c r="N12" i="86"/>
  <c r="N8" i="86"/>
  <c r="O6" i="45" s="1"/>
  <c r="N35" i="86"/>
  <c r="N31" i="86"/>
  <c r="N27" i="86"/>
  <c r="N23" i="86"/>
  <c r="N19" i="86"/>
  <c r="N15" i="86"/>
  <c r="N11" i="86"/>
  <c r="N6" i="86"/>
  <c r="N34" i="86"/>
  <c r="N30" i="86"/>
  <c r="N26" i="86"/>
  <c r="N22" i="86"/>
  <c r="N18" i="86"/>
  <c r="N14" i="86"/>
  <c r="N10" i="86"/>
  <c r="N7" i="86"/>
  <c r="N33" i="86"/>
  <c r="N29" i="86"/>
  <c r="N25" i="86"/>
  <c r="N21" i="86"/>
  <c r="N17" i="86"/>
  <c r="N13" i="86"/>
  <c r="N9" i="86"/>
  <c r="O6" i="51"/>
  <c r="O27" i="51"/>
  <c r="M39" i="81"/>
  <c r="A39" i="81"/>
  <c r="M38" i="81"/>
  <c r="N38" i="81" s="1"/>
  <c r="A38" i="81"/>
  <c r="M37" i="81"/>
  <c r="N37" i="81" s="1"/>
  <c r="A37" i="81"/>
  <c r="M36" i="81"/>
  <c r="N36" i="81" s="1"/>
  <c r="A36" i="81"/>
  <c r="M35" i="81"/>
  <c r="N35" i="81" s="1"/>
  <c r="A35" i="81"/>
  <c r="M34" i="81"/>
  <c r="N34" i="81" s="1"/>
  <c r="A34" i="81"/>
  <c r="M33" i="81"/>
  <c r="N33" i="81" s="1"/>
  <c r="A33" i="81"/>
  <c r="M32" i="81"/>
  <c r="N32" i="81" s="1"/>
  <c r="A32" i="81"/>
  <c r="M10" i="53" s="1"/>
  <c r="M31" i="81"/>
  <c r="N31" i="81" s="1"/>
  <c r="A31" i="81"/>
  <c r="M30" i="81"/>
  <c r="N30" i="81" s="1"/>
  <c r="A30" i="81"/>
  <c r="M29" i="81"/>
  <c r="N29" i="81" s="1"/>
  <c r="A29" i="81"/>
  <c r="M28" i="81"/>
  <c r="N28" i="81" s="1"/>
  <c r="A28" i="81"/>
  <c r="M27" i="81"/>
  <c r="N27" i="81" s="1"/>
  <c r="A27" i="81"/>
  <c r="M26" i="81"/>
  <c r="N26" i="81" s="1"/>
  <c r="A26" i="81"/>
  <c r="M25" i="81"/>
  <c r="N25" i="81" s="1"/>
  <c r="A25" i="81"/>
  <c r="M24" i="81"/>
  <c r="N24" i="81" s="1"/>
  <c r="A24" i="81"/>
  <c r="M23" i="81"/>
  <c r="N23" i="81" s="1"/>
  <c r="A23" i="81"/>
  <c r="M22" i="81"/>
  <c r="N22" i="81" s="1"/>
  <c r="A22" i="81"/>
  <c r="M21" i="81"/>
  <c r="N21" i="81" s="1"/>
  <c r="A21" i="81"/>
  <c r="M20" i="81"/>
  <c r="N20" i="81" s="1"/>
  <c r="A20" i="81"/>
  <c r="M19" i="81"/>
  <c r="N19" i="81" s="1"/>
  <c r="A19" i="81"/>
  <c r="M18" i="81"/>
  <c r="N18" i="81" s="1"/>
  <c r="A18" i="81"/>
  <c r="M17" i="81"/>
  <c r="N17" i="81" s="1"/>
  <c r="A17" i="81"/>
  <c r="M16" i="81"/>
  <c r="N16" i="81" s="1"/>
  <c r="A16" i="81"/>
  <c r="M15" i="81"/>
  <c r="N15" i="81" s="1"/>
  <c r="A15" i="81"/>
  <c r="M14" i="81"/>
  <c r="N14" i="81" s="1"/>
  <c r="A14" i="81"/>
  <c r="M13" i="81"/>
  <c r="N13" i="81" s="1"/>
  <c r="A13" i="81"/>
  <c r="M12" i="81"/>
  <c r="N12" i="81" s="1"/>
  <c r="A12" i="81"/>
  <c r="M11" i="81"/>
  <c r="N11" i="81" s="1"/>
  <c r="A11" i="81"/>
  <c r="M10" i="81"/>
  <c r="N10" i="81" s="1"/>
  <c r="A10" i="81"/>
  <c r="M9" i="81"/>
  <c r="N9" i="81" s="1"/>
  <c r="A9" i="81"/>
  <c r="M8" i="81"/>
  <c r="N8" i="81" s="1"/>
  <c r="A8" i="81"/>
  <c r="M7" i="81"/>
  <c r="N7" i="81" s="1"/>
  <c r="A7" i="81"/>
  <c r="M6" i="81"/>
  <c r="N6" i="81" s="1"/>
  <c r="A6" i="81"/>
  <c r="A1" i="81"/>
  <c r="H10" i="53" l="1"/>
  <c r="G10" i="53"/>
  <c r="M42" i="53"/>
  <c r="M38" i="53"/>
  <c r="M34" i="53"/>
  <c r="M30" i="53"/>
  <c r="M26" i="53"/>
  <c r="M22" i="53"/>
  <c r="M12" i="53"/>
  <c r="M17" i="53"/>
  <c r="M9" i="53"/>
  <c r="M6" i="53"/>
  <c r="M55" i="49"/>
  <c r="M24" i="49"/>
  <c r="M54" i="49"/>
  <c r="M50" i="49"/>
  <c r="M47" i="49"/>
  <c r="M43" i="49"/>
  <c r="M41" i="49"/>
  <c r="M37" i="49"/>
  <c r="M33" i="49"/>
  <c r="M31" i="49"/>
  <c r="H31" i="49" s="1"/>
  <c r="M28" i="49"/>
  <c r="G28" i="49" s="1"/>
  <c r="M27" i="49"/>
  <c r="G27" i="49" s="1"/>
  <c r="M56" i="50"/>
  <c r="M52" i="50"/>
  <c r="M12" i="50"/>
  <c r="M46" i="50"/>
  <c r="M42" i="50"/>
  <c r="M38" i="50"/>
  <c r="M17" i="50"/>
  <c r="M20" i="50"/>
  <c r="M29" i="50"/>
  <c r="M14" i="50"/>
  <c r="M22" i="50"/>
  <c r="M18" i="50"/>
  <c r="M8" i="50"/>
  <c r="M48" i="48"/>
  <c r="M44" i="48"/>
  <c r="M41" i="48"/>
  <c r="M37" i="48"/>
  <c r="M34" i="48"/>
  <c r="M30" i="48"/>
  <c r="M26" i="48"/>
  <c r="M23" i="48"/>
  <c r="M18" i="48"/>
  <c r="M13" i="48"/>
  <c r="M9" i="48"/>
  <c r="M50" i="47"/>
  <c r="M46" i="47"/>
  <c r="M43" i="47"/>
  <c r="M19" i="47"/>
  <c r="M38" i="47"/>
  <c r="M36" i="47"/>
  <c r="M32" i="47"/>
  <c r="M27" i="47"/>
  <c r="M21" i="47"/>
  <c r="M61" i="46"/>
  <c r="M57" i="46"/>
  <c r="M53" i="46"/>
  <c r="M23" i="46"/>
  <c r="M48" i="46"/>
  <c r="M45" i="46"/>
  <c r="M42" i="46"/>
  <c r="M24" i="46"/>
  <c r="M35" i="46"/>
  <c r="M31" i="46"/>
  <c r="M22" i="46"/>
  <c r="M15" i="46"/>
  <c r="M11" i="46"/>
  <c r="M35" i="53"/>
  <c r="M23" i="53"/>
  <c r="M18" i="53"/>
  <c r="M53" i="49"/>
  <c r="M44" i="49"/>
  <c r="M34" i="49"/>
  <c r="M9" i="49"/>
  <c r="M57" i="50"/>
  <c r="M43" i="50"/>
  <c r="M11" i="50"/>
  <c r="M23" i="50"/>
  <c r="M19" i="50"/>
  <c r="M35" i="48"/>
  <c r="M8" i="48"/>
  <c r="M7" i="48"/>
  <c r="M45" i="53"/>
  <c r="M41" i="53"/>
  <c r="M37" i="53"/>
  <c r="M33" i="53"/>
  <c r="M29" i="53"/>
  <c r="M25" i="53"/>
  <c r="M21" i="53"/>
  <c r="M16" i="53"/>
  <c r="M7" i="53"/>
  <c r="M57" i="49"/>
  <c r="M7" i="49"/>
  <c r="M13" i="49"/>
  <c r="M49" i="49"/>
  <c r="M46" i="49"/>
  <c r="M26" i="49"/>
  <c r="M40" i="49"/>
  <c r="M36" i="49"/>
  <c r="M15" i="49"/>
  <c r="M30" i="49"/>
  <c r="H30" i="49" s="1"/>
  <c r="M17" i="49"/>
  <c r="M11" i="49"/>
  <c r="M55" i="50"/>
  <c r="M51" i="50"/>
  <c r="M45" i="50"/>
  <c r="M41" i="50"/>
  <c r="M37" i="50"/>
  <c r="M34" i="50"/>
  <c r="M32" i="50"/>
  <c r="M28" i="50"/>
  <c r="M25" i="50"/>
  <c r="M21" i="50"/>
  <c r="M10" i="50"/>
  <c r="M47" i="48"/>
  <c r="M43" i="48"/>
  <c r="M40" i="48"/>
  <c r="M19" i="48"/>
  <c r="M33" i="48"/>
  <c r="M29" i="48"/>
  <c r="M25" i="48"/>
  <c r="M22" i="48"/>
  <c r="M17" i="48"/>
  <c r="M14" i="48"/>
  <c r="M11" i="48"/>
  <c r="M53" i="47"/>
  <c r="M49" i="47"/>
  <c r="M45" i="47"/>
  <c r="M42" i="47"/>
  <c r="M40" i="47"/>
  <c r="M16" i="47"/>
  <c r="M35" i="47"/>
  <c r="M8" i="47"/>
  <c r="M30" i="47"/>
  <c r="M26" i="47"/>
  <c r="M24" i="47"/>
  <c r="M20" i="47"/>
  <c r="M7" i="47"/>
  <c r="M60" i="46"/>
  <c r="M56" i="46"/>
  <c r="M52" i="46"/>
  <c r="M28" i="46"/>
  <c r="M44" i="46"/>
  <c r="M41" i="46"/>
  <c r="M38" i="46"/>
  <c r="M34" i="46"/>
  <c r="M30" i="46"/>
  <c r="M25" i="46"/>
  <c r="M16" i="46"/>
  <c r="M21" i="46"/>
  <c r="M39" i="53"/>
  <c r="M27" i="53"/>
  <c r="M14" i="53"/>
  <c r="M56" i="49"/>
  <c r="M23" i="49"/>
  <c r="M38" i="49"/>
  <c r="M16" i="49"/>
  <c r="M6" i="49"/>
  <c r="G6" i="49" s="1"/>
  <c r="M49" i="50"/>
  <c r="M35" i="50"/>
  <c r="M30" i="50"/>
  <c r="M15" i="50"/>
  <c r="M49" i="48"/>
  <c r="M20" i="48"/>
  <c r="M31" i="48"/>
  <c r="M21" i="48"/>
  <c r="M44" i="53"/>
  <c r="M40" i="53"/>
  <c r="M36" i="53"/>
  <c r="M32" i="53"/>
  <c r="M28" i="53"/>
  <c r="M24" i="53"/>
  <c r="M20" i="53"/>
  <c r="M8" i="53"/>
  <c r="M15" i="53"/>
  <c r="M11" i="53"/>
  <c r="M58" i="49"/>
  <c r="M19" i="49"/>
  <c r="M52" i="49"/>
  <c r="M48" i="49"/>
  <c r="M45" i="49"/>
  <c r="M42" i="49"/>
  <c r="M39" i="49"/>
  <c r="M35" i="49"/>
  <c r="M21" i="49"/>
  <c r="M29" i="49"/>
  <c r="G29" i="49" s="1"/>
  <c r="M22" i="49"/>
  <c r="G22" i="49" s="1"/>
  <c r="M20" i="49"/>
  <c r="H20" i="49" s="1"/>
  <c r="M8" i="49"/>
  <c r="M54" i="50"/>
  <c r="M50" i="50"/>
  <c r="M48" i="50"/>
  <c r="M44" i="50"/>
  <c r="M40" i="50"/>
  <c r="M36" i="50"/>
  <c r="M33" i="50"/>
  <c r="M31" i="50"/>
  <c r="M27" i="50"/>
  <c r="M24" i="50"/>
  <c r="M16" i="50"/>
  <c r="M9" i="50"/>
  <c r="M46" i="48"/>
  <c r="M42" i="48"/>
  <c r="M39" i="48"/>
  <c r="M36" i="48"/>
  <c r="M32" i="48"/>
  <c r="M28" i="48"/>
  <c r="M24" i="48"/>
  <c r="M10" i="48"/>
  <c r="M52" i="47"/>
  <c r="M48" i="47"/>
  <c r="M17" i="47"/>
  <c r="M10" i="47"/>
  <c r="M18" i="47"/>
  <c r="M11" i="47"/>
  <c r="M34" i="47"/>
  <c r="M31" i="47"/>
  <c r="M29" i="47"/>
  <c r="M25" i="47"/>
  <c r="M14" i="47"/>
  <c r="M59" i="46"/>
  <c r="M55" i="46"/>
  <c r="M19" i="46"/>
  <c r="M50" i="46"/>
  <c r="M47" i="46"/>
  <c r="M27" i="46"/>
  <c r="M40" i="46"/>
  <c r="M37" i="46"/>
  <c r="M33" i="46"/>
  <c r="M29" i="46"/>
  <c r="M13" i="46"/>
  <c r="M17" i="46"/>
  <c r="M18" i="46"/>
  <c r="M10" i="46"/>
  <c r="M7" i="46"/>
  <c r="M43" i="53"/>
  <c r="M31" i="53"/>
  <c r="M19" i="53"/>
  <c r="M51" i="49"/>
  <c r="M25" i="49"/>
  <c r="M32" i="49"/>
  <c r="M53" i="50"/>
  <c r="M47" i="50"/>
  <c r="M39" i="50"/>
  <c r="M26" i="50"/>
  <c r="M45" i="48"/>
  <c r="M38" i="48"/>
  <c r="M27" i="48"/>
  <c r="M15" i="48"/>
  <c r="M51" i="47"/>
  <c r="M39" i="47"/>
  <c r="M23" i="47"/>
  <c r="M51" i="46"/>
  <c r="M39" i="46"/>
  <c r="M20" i="46"/>
  <c r="M22" i="47"/>
  <c r="M47" i="47"/>
  <c r="M37" i="47"/>
  <c r="M28" i="47"/>
  <c r="M9" i="47"/>
  <c r="M49" i="46"/>
  <c r="M36" i="46"/>
  <c r="M14" i="46"/>
  <c r="M41" i="47"/>
  <c r="M26" i="46"/>
  <c r="M44" i="47"/>
  <c r="M33" i="47"/>
  <c r="M15" i="47"/>
  <c r="M13" i="47"/>
  <c r="M58" i="46"/>
  <c r="M46" i="46"/>
  <c r="M32" i="46"/>
  <c r="M54" i="46"/>
  <c r="M43" i="46"/>
  <c r="M15" i="37"/>
  <c r="M16" i="37"/>
  <c r="H16" i="37" s="1"/>
  <c r="M17" i="37"/>
  <c r="M18" i="37"/>
  <c r="M19" i="37"/>
  <c r="M20" i="37"/>
  <c r="H20" i="37" s="1"/>
  <c r="M21" i="37"/>
  <c r="M22" i="37"/>
  <c r="H22" i="37" s="1"/>
  <c r="M23" i="37"/>
  <c r="M25" i="37"/>
  <c r="H25" i="37" s="1"/>
  <c r="M27" i="37"/>
  <c r="H27" i="37" s="1"/>
  <c r="M31" i="37"/>
  <c r="M14" i="37"/>
  <c r="H14" i="37" s="1"/>
  <c r="M62" i="51"/>
  <c r="M63" i="51"/>
  <c r="M26" i="37"/>
  <c r="M28" i="37"/>
  <c r="M32" i="37"/>
  <c r="M8" i="37"/>
  <c r="M7" i="37"/>
  <c r="M59" i="51"/>
  <c r="M64" i="51"/>
  <c r="M13" i="37"/>
  <c r="M30" i="37"/>
  <c r="M11" i="37"/>
  <c r="H11" i="37" s="1"/>
  <c r="M60" i="51"/>
  <c r="M24" i="37"/>
  <c r="M10" i="37"/>
  <c r="M29" i="37"/>
  <c r="M24" i="51"/>
  <c r="M39" i="45"/>
  <c r="M38" i="45"/>
  <c r="M7" i="45"/>
  <c r="M49" i="45"/>
  <c r="M61" i="45"/>
  <c r="M51" i="51"/>
  <c r="M7" i="51"/>
  <c r="M56" i="51"/>
  <c r="M65" i="51"/>
  <c r="M15" i="54"/>
  <c r="M11" i="54"/>
  <c r="M48" i="52"/>
  <c r="M15" i="52"/>
  <c r="M25" i="52"/>
  <c r="M29" i="52"/>
  <c r="M33" i="52"/>
  <c r="M37" i="52"/>
  <c r="M41" i="52"/>
  <c r="M45" i="52"/>
  <c r="M34" i="45"/>
  <c r="M57" i="45"/>
  <c r="M53" i="51"/>
  <c r="M58" i="51"/>
  <c r="M17" i="54"/>
  <c r="M20" i="52"/>
  <c r="M27" i="52"/>
  <c r="M39" i="52"/>
  <c r="M33" i="45"/>
  <c r="M21" i="45"/>
  <c r="M22" i="45"/>
  <c r="M30" i="45"/>
  <c r="M62" i="45"/>
  <c r="M52" i="51"/>
  <c r="M55" i="51"/>
  <c r="M57" i="51"/>
  <c r="M14" i="54"/>
  <c r="M19" i="52"/>
  <c r="M7" i="52"/>
  <c r="M26" i="52"/>
  <c r="M30" i="52"/>
  <c r="M34" i="52"/>
  <c r="M38" i="52"/>
  <c r="M42" i="52"/>
  <c r="M46" i="52"/>
  <c r="M52" i="45"/>
  <c r="M23" i="45"/>
  <c r="M63" i="45"/>
  <c r="M23" i="52"/>
  <c r="M31" i="52"/>
  <c r="M43" i="52"/>
  <c r="M26" i="45"/>
  <c r="M59" i="45"/>
  <c r="M36" i="45"/>
  <c r="M50" i="51"/>
  <c r="M54" i="51"/>
  <c r="M21" i="51"/>
  <c r="M12" i="54"/>
  <c r="M24" i="52"/>
  <c r="M28" i="52"/>
  <c r="M36" i="52"/>
  <c r="M44" i="52"/>
  <c r="M17" i="45"/>
  <c r="M13" i="54"/>
  <c r="M35" i="52"/>
  <c r="M47" i="52"/>
  <c r="M48" i="45"/>
  <c r="M60" i="45"/>
  <c r="M28" i="51"/>
  <c r="M16" i="54"/>
  <c r="M21" i="52"/>
  <c r="M32" i="52"/>
  <c r="M40" i="52"/>
  <c r="M22" i="51"/>
  <c r="M32" i="51"/>
  <c r="M35" i="51"/>
  <c r="M36" i="51"/>
  <c r="M29" i="51"/>
  <c r="M42" i="51"/>
  <c r="M45" i="51"/>
  <c r="M46" i="51"/>
  <c r="M11" i="51"/>
  <c r="M19" i="51"/>
  <c r="M33" i="51"/>
  <c r="G33" i="51" s="1"/>
  <c r="M23" i="51"/>
  <c r="M37" i="51"/>
  <c r="M40" i="51"/>
  <c r="M30" i="51"/>
  <c r="M26" i="51"/>
  <c r="M47" i="51"/>
  <c r="M48" i="51"/>
  <c r="H10" i="49"/>
  <c r="G17" i="49"/>
  <c r="M6" i="54"/>
  <c r="M9" i="55"/>
  <c r="M10" i="54"/>
  <c r="M18" i="52"/>
  <c r="G18" i="52" s="1"/>
  <c r="M8" i="52"/>
  <c r="G8" i="52" s="1"/>
  <c r="M9" i="52"/>
  <c r="G9" i="52" s="1"/>
  <c r="M16" i="51"/>
  <c r="M14" i="51"/>
  <c r="M39" i="51"/>
  <c r="M20" i="51"/>
  <c r="M17" i="51"/>
  <c r="M31" i="51"/>
  <c r="M25" i="51"/>
  <c r="M10" i="51"/>
  <c r="M38" i="51"/>
  <c r="M9" i="51"/>
  <c r="M43" i="51"/>
  <c r="M18" i="51"/>
  <c r="M13" i="51"/>
  <c r="M49" i="51"/>
  <c r="M8" i="54"/>
  <c r="M8" i="55"/>
  <c r="M7" i="54"/>
  <c r="M13" i="52"/>
  <c r="H13" i="52" s="1"/>
  <c r="M16" i="52"/>
  <c r="H16" i="52" s="1"/>
  <c r="M10" i="52"/>
  <c r="G10" i="52" s="1"/>
  <c r="M15" i="51"/>
  <c r="H15" i="51" s="1"/>
  <c r="M34" i="51"/>
  <c r="M41" i="51"/>
  <c r="M44" i="51"/>
  <c r="M66" i="51"/>
  <c r="G32" i="49"/>
  <c r="M7" i="55"/>
  <c r="M11" i="52"/>
  <c r="H11" i="52" s="1"/>
  <c r="M6" i="52"/>
  <c r="G6" i="52" s="1"/>
  <c r="G8" i="49"/>
  <c r="M67" i="51"/>
  <c r="G9" i="49"/>
  <c r="M6" i="55"/>
  <c r="M14" i="52"/>
  <c r="H14" i="52" s="1"/>
  <c r="M17" i="52"/>
  <c r="H17" i="52" s="1"/>
  <c r="H14" i="49"/>
  <c r="G14" i="49"/>
  <c r="H18" i="49"/>
  <c r="G18" i="49"/>
  <c r="M6" i="51"/>
  <c r="M19" i="45"/>
  <c r="M37" i="45"/>
  <c r="M29" i="45"/>
  <c r="M8" i="45"/>
  <c r="M27" i="51"/>
  <c r="H27" i="51" s="1"/>
  <c r="M50" i="45"/>
  <c r="M28" i="45"/>
  <c r="M46" i="45"/>
  <c r="M35" i="45"/>
  <c r="M18" i="45"/>
  <c r="M14" i="45"/>
  <c r="M27" i="45"/>
  <c r="M65" i="45"/>
  <c r="M9" i="45"/>
  <c r="M51" i="45"/>
  <c r="M42" i="45"/>
  <c r="M53" i="45"/>
  <c r="M10" i="45"/>
  <c r="M55" i="45"/>
  <c r="M31" i="45"/>
  <c r="M56" i="45"/>
  <c r="M64" i="45"/>
  <c r="M16" i="45"/>
  <c r="H17" i="37"/>
  <c r="M25" i="45"/>
  <c r="M20" i="45"/>
  <c r="M15" i="45"/>
  <c r="M13" i="45"/>
  <c r="M32" i="45"/>
  <c r="M54" i="45"/>
  <c r="M33" i="37"/>
  <c r="M40" i="45"/>
  <c r="M45" i="45"/>
  <c r="M24" i="45"/>
  <c r="M11" i="45"/>
  <c r="M6" i="45"/>
  <c r="M47" i="45"/>
  <c r="M43" i="45"/>
  <c r="M6" i="37"/>
  <c r="H6" i="37" s="1"/>
  <c r="M9" i="37"/>
  <c r="M58" i="45"/>
  <c r="M44" i="45"/>
  <c r="H8" i="37"/>
  <c r="G23" i="37" l="1"/>
  <c r="H21" i="37"/>
  <c r="H19" i="37"/>
  <c r="H10" i="37"/>
  <c r="H7" i="37"/>
  <c r="H26" i="37"/>
  <c r="H18" i="37"/>
  <c r="H15" i="37"/>
  <c r="H24" i="37"/>
  <c r="H13" i="37"/>
  <c r="G43" i="46"/>
  <c r="H43" i="46"/>
  <c r="H44" i="47"/>
  <c r="G44" i="47"/>
  <c r="G36" i="46"/>
  <c r="H36" i="46"/>
  <c r="G37" i="47"/>
  <c r="H37" i="47"/>
  <c r="G39" i="46"/>
  <c r="H39" i="46"/>
  <c r="H45" i="48"/>
  <c r="G45" i="48"/>
  <c r="H10" i="46"/>
  <c r="G10" i="46"/>
  <c r="H29" i="46"/>
  <c r="G29" i="46"/>
  <c r="H27" i="46"/>
  <c r="G27" i="46"/>
  <c r="H29" i="47"/>
  <c r="G29" i="47"/>
  <c r="G18" i="47"/>
  <c r="H18" i="47"/>
  <c r="H32" i="48"/>
  <c r="G32" i="48"/>
  <c r="G46" i="48"/>
  <c r="H46" i="48"/>
  <c r="G27" i="50"/>
  <c r="H27" i="50"/>
  <c r="H40" i="50"/>
  <c r="G40" i="50"/>
  <c r="H42" i="49"/>
  <c r="G42" i="49"/>
  <c r="H19" i="49"/>
  <c r="G19" i="49"/>
  <c r="H8" i="53"/>
  <c r="G8" i="53"/>
  <c r="H21" i="48"/>
  <c r="G21" i="48"/>
  <c r="G15" i="50"/>
  <c r="H15" i="50"/>
  <c r="G21" i="46"/>
  <c r="H21" i="46"/>
  <c r="G34" i="46"/>
  <c r="H34" i="46"/>
  <c r="H26" i="47"/>
  <c r="G26" i="47"/>
  <c r="H16" i="47"/>
  <c r="G16" i="47"/>
  <c r="G17" i="48"/>
  <c r="H17" i="48"/>
  <c r="G33" i="48"/>
  <c r="H33" i="48"/>
  <c r="H47" i="48"/>
  <c r="G47" i="48"/>
  <c r="H28" i="50"/>
  <c r="G28" i="50"/>
  <c r="H41" i="50"/>
  <c r="G41" i="50"/>
  <c r="G36" i="49"/>
  <c r="H36" i="49"/>
  <c r="G49" i="49"/>
  <c r="H49" i="49"/>
  <c r="G7" i="53"/>
  <c r="H7" i="53"/>
  <c r="H19" i="50"/>
  <c r="G19" i="50"/>
  <c r="H53" i="49"/>
  <c r="G53" i="49"/>
  <c r="H11" i="46"/>
  <c r="G11" i="46"/>
  <c r="H35" i="46"/>
  <c r="G35" i="46"/>
  <c r="H48" i="46"/>
  <c r="G48" i="46"/>
  <c r="H36" i="47"/>
  <c r="G36" i="47"/>
  <c r="G46" i="47"/>
  <c r="H46" i="47"/>
  <c r="H18" i="48"/>
  <c r="G18" i="48"/>
  <c r="G34" i="48"/>
  <c r="H34" i="48"/>
  <c r="G48" i="48"/>
  <c r="H48" i="48"/>
  <c r="G14" i="50"/>
  <c r="H14" i="50"/>
  <c r="H38" i="50"/>
  <c r="G38" i="50"/>
  <c r="H43" i="49"/>
  <c r="G43" i="49"/>
  <c r="H24" i="49"/>
  <c r="G24" i="49"/>
  <c r="H17" i="53"/>
  <c r="G17" i="53"/>
  <c r="H8" i="54"/>
  <c r="G8" i="54"/>
  <c r="H10" i="54"/>
  <c r="G10" i="54"/>
  <c r="H54" i="46"/>
  <c r="G54" i="46"/>
  <c r="G13" i="47"/>
  <c r="H13" i="47"/>
  <c r="G26" i="46"/>
  <c r="H26" i="46"/>
  <c r="H49" i="46"/>
  <c r="G49" i="46"/>
  <c r="G47" i="47"/>
  <c r="H47" i="47"/>
  <c r="H51" i="46"/>
  <c r="G51" i="46"/>
  <c r="H15" i="48"/>
  <c r="G15" i="48"/>
  <c r="G26" i="50"/>
  <c r="H26" i="50"/>
  <c r="G18" i="46"/>
  <c r="H18" i="46"/>
  <c r="H33" i="46"/>
  <c r="G33" i="46"/>
  <c r="H47" i="46"/>
  <c r="G47" i="46"/>
  <c r="H31" i="47"/>
  <c r="G31" i="47"/>
  <c r="H10" i="47"/>
  <c r="G10" i="47"/>
  <c r="H10" i="48"/>
  <c r="G10" i="48"/>
  <c r="H36" i="48"/>
  <c r="G36" i="48"/>
  <c r="H9" i="50"/>
  <c r="G9" i="50"/>
  <c r="H31" i="50"/>
  <c r="G31" i="50"/>
  <c r="G44" i="50"/>
  <c r="H44" i="50"/>
  <c r="G21" i="49"/>
  <c r="H21" i="49"/>
  <c r="G45" i="49"/>
  <c r="H45" i="49"/>
  <c r="G31" i="48"/>
  <c r="H31" i="48"/>
  <c r="H30" i="50"/>
  <c r="G30" i="50"/>
  <c r="G14" i="53"/>
  <c r="H14" i="53"/>
  <c r="G16" i="46"/>
  <c r="H16" i="46"/>
  <c r="H38" i="46"/>
  <c r="G38" i="46"/>
  <c r="H28" i="46"/>
  <c r="G28" i="46"/>
  <c r="H7" i="47"/>
  <c r="G7" i="47"/>
  <c r="G30" i="47"/>
  <c r="H30" i="47"/>
  <c r="H40" i="47"/>
  <c r="G40" i="47"/>
  <c r="H22" i="48"/>
  <c r="G22" i="48"/>
  <c r="H19" i="48"/>
  <c r="G19" i="48"/>
  <c r="H10" i="50"/>
  <c r="G10" i="50"/>
  <c r="G32" i="50"/>
  <c r="H32" i="50"/>
  <c r="H45" i="50"/>
  <c r="G45" i="50"/>
  <c r="G40" i="49"/>
  <c r="H40" i="49"/>
  <c r="G13" i="49"/>
  <c r="H13" i="49"/>
  <c r="G16" i="53"/>
  <c r="H16" i="53"/>
  <c r="G7" i="48"/>
  <c r="H7" i="48"/>
  <c r="H23" i="50"/>
  <c r="G23" i="50"/>
  <c r="H18" i="53"/>
  <c r="G18" i="53"/>
  <c r="H15" i="46"/>
  <c r="G15" i="46"/>
  <c r="G24" i="46"/>
  <c r="H24" i="46"/>
  <c r="G23" i="46"/>
  <c r="H23" i="46"/>
  <c r="G21" i="47"/>
  <c r="H21" i="47"/>
  <c r="H38" i="47"/>
  <c r="G38" i="47"/>
  <c r="G23" i="48"/>
  <c r="H23" i="48"/>
  <c r="G37" i="48"/>
  <c r="H37" i="48"/>
  <c r="G8" i="50"/>
  <c r="H8" i="50"/>
  <c r="H29" i="50"/>
  <c r="G29" i="50"/>
  <c r="H42" i="50"/>
  <c r="G42" i="50"/>
  <c r="G33" i="49"/>
  <c r="H33" i="49"/>
  <c r="G47" i="49"/>
  <c r="H47" i="49"/>
  <c r="H12" i="53"/>
  <c r="G12" i="53"/>
  <c r="G24" i="51"/>
  <c r="H24" i="51"/>
  <c r="H60" i="51"/>
  <c r="G60" i="51"/>
  <c r="H32" i="46"/>
  <c r="G32" i="46"/>
  <c r="G15" i="47"/>
  <c r="H15" i="47"/>
  <c r="G41" i="47"/>
  <c r="H41" i="47"/>
  <c r="G9" i="47"/>
  <c r="H9" i="47"/>
  <c r="H22" i="47"/>
  <c r="G22" i="47"/>
  <c r="G23" i="47"/>
  <c r="H23" i="47"/>
  <c r="H27" i="48"/>
  <c r="G27" i="48"/>
  <c r="H39" i="50"/>
  <c r="G39" i="50"/>
  <c r="H25" i="49"/>
  <c r="G25" i="49"/>
  <c r="H17" i="46"/>
  <c r="G17" i="46"/>
  <c r="H37" i="46"/>
  <c r="G37" i="46"/>
  <c r="H50" i="46"/>
  <c r="G50" i="46"/>
  <c r="G14" i="47"/>
  <c r="H14" i="47"/>
  <c r="G34" i="47"/>
  <c r="H34" i="47"/>
  <c r="G17" i="47"/>
  <c r="H17" i="47"/>
  <c r="G24" i="48"/>
  <c r="H24" i="48"/>
  <c r="H39" i="48"/>
  <c r="G39" i="48"/>
  <c r="H16" i="50"/>
  <c r="G16" i="50"/>
  <c r="H33" i="50"/>
  <c r="G33" i="50"/>
  <c r="H48" i="50"/>
  <c r="G48" i="50"/>
  <c r="G35" i="49"/>
  <c r="H35" i="49"/>
  <c r="G48" i="49"/>
  <c r="H48" i="49"/>
  <c r="H11" i="53"/>
  <c r="G11" i="53"/>
  <c r="G20" i="48"/>
  <c r="H20" i="48"/>
  <c r="G35" i="50"/>
  <c r="H35" i="50"/>
  <c r="H38" i="49"/>
  <c r="G38" i="49"/>
  <c r="G25" i="46"/>
  <c r="H25" i="46"/>
  <c r="G41" i="46"/>
  <c r="H41" i="46"/>
  <c r="G52" i="46"/>
  <c r="H52" i="46"/>
  <c r="H20" i="47"/>
  <c r="G20" i="47"/>
  <c r="G8" i="47"/>
  <c r="H8" i="47"/>
  <c r="H42" i="47"/>
  <c r="G42" i="47"/>
  <c r="H11" i="48"/>
  <c r="G11" i="48"/>
  <c r="G25" i="48"/>
  <c r="H25" i="48"/>
  <c r="H40" i="48"/>
  <c r="G40" i="48"/>
  <c r="G21" i="50"/>
  <c r="H21" i="50"/>
  <c r="H34" i="50"/>
  <c r="G34" i="50"/>
  <c r="G26" i="49"/>
  <c r="H26" i="49"/>
  <c r="G7" i="49"/>
  <c r="H7" i="49"/>
  <c r="H8" i="48"/>
  <c r="G8" i="48"/>
  <c r="H11" i="50"/>
  <c r="G11" i="50"/>
  <c r="H34" i="49"/>
  <c r="G34" i="49"/>
  <c r="G22" i="46"/>
  <c r="H22" i="46"/>
  <c r="H42" i="46"/>
  <c r="G42" i="46"/>
  <c r="G53" i="46"/>
  <c r="H53" i="46"/>
  <c r="H27" i="47"/>
  <c r="G27" i="47"/>
  <c r="G19" i="47"/>
  <c r="H19" i="47"/>
  <c r="G9" i="48"/>
  <c r="H9" i="48"/>
  <c r="H26" i="48"/>
  <c r="G26" i="48"/>
  <c r="G41" i="48"/>
  <c r="H41" i="48"/>
  <c r="G18" i="50"/>
  <c r="H18" i="50"/>
  <c r="H20" i="50"/>
  <c r="G20" i="50"/>
  <c r="H46" i="50"/>
  <c r="G46" i="50"/>
  <c r="G37" i="49"/>
  <c r="H37" i="49"/>
  <c r="H50" i="49"/>
  <c r="G50" i="49"/>
  <c r="G6" i="53"/>
  <c r="H6" i="53"/>
  <c r="G7" i="54"/>
  <c r="H7" i="54"/>
  <c r="H6" i="54"/>
  <c r="G6" i="54"/>
  <c r="G11" i="54"/>
  <c r="H11" i="54"/>
  <c r="H59" i="51"/>
  <c r="G59" i="51"/>
  <c r="H46" i="46"/>
  <c r="G46" i="46"/>
  <c r="G33" i="47"/>
  <c r="H33" i="47"/>
  <c r="H14" i="46"/>
  <c r="G14" i="46"/>
  <c r="G28" i="47"/>
  <c r="H28" i="47"/>
  <c r="H20" i="46"/>
  <c r="G20" i="46"/>
  <c r="H39" i="47"/>
  <c r="G39" i="47"/>
  <c r="G38" i="48"/>
  <c r="H38" i="48"/>
  <c r="G47" i="50"/>
  <c r="H47" i="50"/>
  <c r="G51" i="49"/>
  <c r="H51" i="49"/>
  <c r="H7" i="46"/>
  <c r="G7" i="46"/>
  <c r="G13" i="46"/>
  <c r="H13" i="46"/>
  <c r="G40" i="46"/>
  <c r="H40" i="46"/>
  <c r="H19" i="46"/>
  <c r="G19" i="46"/>
  <c r="H25" i="47"/>
  <c r="G25" i="47"/>
  <c r="H11" i="47"/>
  <c r="G11" i="47"/>
  <c r="H28" i="48"/>
  <c r="G28" i="48"/>
  <c r="H42" i="48"/>
  <c r="G42" i="48"/>
  <c r="H24" i="50"/>
  <c r="G24" i="50"/>
  <c r="H36" i="50"/>
  <c r="G36" i="50"/>
  <c r="H39" i="49"/>
  <c r="G39" i="49"/>
  <c r="G52" i="49"/>
  <c r="H52" i="49"/>
  <c r="G15" i="53"/>
  <c r="H15" i="53"/>
  <c r="H49" i="48"/>
  <c r="G49" i="48"/>
  <c r="G49" i="50"/>
  <c r="H49" i="50"/>
  <c r="H23" i="49"/>
  <c r="G23" i="49"/>
  <c r="H30" i="46"/>
  <c r="G30" i="46"/>
  <c r="H44" i="46"/>
  <c r="G44" i="46"/>
  <c r="G24" i="47"/>
  <c r="H24" i="47"/>
  <c r="G35" i="47"/>
  <c r="H35" i="47"/>
  <c r="G45" i="47"/>
  <c r="H45" i="47"/>
  <c r="H14" i="48"/>
  <c r="G14" i="48"/>
  <c r="H29" i="48"/>
  <c r="G29" i="48"/>
  <c r="G43" i="48"/>
  <c r="H43" i="48"/>
  <c r="G25" i="50"/>
  <c r="H25" i="50"/>
  <c r="H37" i="50"/>
  <c r="G37" i="50"/>
  <c r="H15" i="49"/>
  <c r="G15" i="49"/>
  <c r="G46" i="49"/>
  <c r="H46" i="49"/>
  <c r="H35" i="48"/>
  <c r="G35" i="48"/>
  <c r="H43" i="50"/>
  <c r="G43" i="50"/>
  <c r="H44" i="49"/>
  <c r="G44" i="49"/>
  <c r="G31" i="46"/>
  <c r="H31" i="46"/>
  <c r="H45" i="46"/>
  <c r="G45" i="46"/>
  <c r="G32" i="47"/>
  <c r="H32" i="47"/>
  <c r="G43" i="47"/>
  <c r="H43" i="47"/>
  <c r="H13" i="48"/>
  <c r="G13" i="48"/>
  <c r="G30" i="48"/>
  <c r="H30" i="48"/>
  <c r="G44" i="48"/>
  <c r="H44" i="48"/>
  <c r="H22" i="50"/>
  <c r="G22" i="50"/>
  <c r="H17" i="50"/>
  <c r="G17" i="50"/>
  <c r="G12" i="50"/>
  <c r="H12" i="50"/>
  <c r="G41" i="49"/>
  <c r="H41" i="49"/>
  <c r="H54" i="49"/>
  <c r="G54" i="49"/>
  <c r="G9" i="53"/>
  <c r="H9" i="53"/>
  <c r="G7" i="55"/>
  <c r="H7" i="55"/>
  <c r="G6" i="55"/>
  <c r="H6" i="55"/>
  <c r="H8" i="52"/>
  <c r="G13" i="52"/>
  <c r="G30" i="49"/>
  <c r="H22" i="49"/>
  <c r="G21" i="52"/>
  <c r="H21" i="52"/>
  <c r="G21" i="51"/>
  <c r="H21" i="51"/>
  <c r="G52" i="51"/>
  <c r="H52" i="51"/>
  <c r="H21" i="45"/>
  <c r="G21" i="45"/>
  <c r="G34" i="45"/>
  <c r="H34" i="45"/>
  <c r="G56" i="51"/>
  <c r="H56" i="51"/>
  <c r="H16" i="49"/>
  <c r="G16" i="49"/>
  <c r="H17" i="45"/>
  <c r="G17" i="45"/>
  <c r="G54" i="51"/>
  <c r="H54" i="51"/>
  <c r="G26" i="45"/>
  <c r="H26" i="45"/>
  <c r="G7" i="52"/>
  <c r="H7" i="52"/>
  <c r="G33" i="45"/>
  <c r="H33" i="45"/>
  <c r="G58" i="51"/>
  <c r="H58" i="51"/>
  <c r="H7" i="51"/>
  <c r="G7" i="51"/>
  <c r="G7" i="45"/>
  <c r="H7" i="45"/>
  <c r="G28" i="51"/>
  <c r="H28" i="51"/>
  <c r="H50" i="51"/>
  <c r="G50" i="51"/>
  <c r="G23" i="45"/>
  <c r="H23" i="45"/>
  <c r="G19" i="52"/>
  <c r="H19" i="52"/>
  <c r="G57" i="51"/>
  <c r="H57" i="51"/>
  <c r="H30" i="45"/>
  <c r="G30" i="45"/>
  <c r="H53" i="51"/>
  <c r="G53" i="51"/>
  <c r="G51" i="51"/>
  <c r="H51" i="51"/>
  <c r="G38" i="45"/>
  <c r="H38" i="45"/>
  <c r="G36" i="45"/>
  <c r="H36" i="45"/>
  <c r="G55" i="51"/>
  <c r="H55" i="51"/>
  <c r="H22" i="45"/>
  <c r="G22" i="45"/>
  <c r="G20" i="52"/>
  <c r="H20" i="52"/>
  <c r="G15" i="52"/>
  <c r="H15" i="52"/>
  <c r="G39" i="45"/>
  <c r="H39" i="45"/>
  <c r="H11" i="49"/>
  <c r="G11" i="49"/>
  <c r="H8" i="49"/>
  <c r="H29" i="49"/>
  <c r="G20" i="49"/>
  <c r="H17" i="49"/>
  <c r="G10" i="49"/>
  <c r="H9" i="49"/>
  <c r="H32" i="49"/>
  <c r="G31" i="49"/>
  <c r="H6" i="49"/>
  <c r="H28" i="49"/>
  <c r="G11" i="52"/>
  <c r="G17" i="52"/>
  <c r="H9" i="52"/>
  <c r="H10" i="52"/>
  <c r="G14" i="52"/>
  <c r="G16" i="52"/>
  <c r="H18" i="52"/>
  <c r="H6" i="52"/>
  <c r="H23" i="37"/>
  <c r="H27" i="49"/>
  <c r="G17" i="37"/>
  <c r="G10" i="37"/>
  <c r="G19" i="37"/>
  <c r="G13" i="37"/>
  <c r="G20" i="37"/>
  <c r="H9" i="37"/>
  <c r="G9" i="37"/>
  <c r="G25" i="37"/>
  <c r="G16" i="37"/>
  <c r="G7" i="37"/>
  <c r="G8" i="37"/>
  <c r="G15" i="37"/>
  <c r="G26" i="37"/>
  <c r="G11" i="37"/>
  <c r="G21" i="37"/>
  <c r="G14" i="37"/>
  <c r="G6" i="37"/>
  <c r="G22" i="37"/>
  <c r="G24" i="37"/>
  <c r="G18" i="37"/>
  <c r="G27" i="37"/>
  <c r="G10" i="45"/>
  <c r="H10" i="45"/>
  <c r="G27" i="45"/>
  <c r="H27" i="45"/>
  <c r="G29" i="45"/>
  <c r="H29" i="45"/>
  <c r="H6" i="45"/>
  <c r="G6" i="45"/>
  <c r="H40" i="45"/>
  <c r="G40" i="45"/>
  <c r="G32" i="45"/>
  <c r="H32" i="45"/>
  <c r="H25" i="45"/>
  <c r="G25" i="45"/>
  <c r="H14" i="45"/>
  <c r="G14" i="45"/>
  <c r="H28" i="45"/>
  <c r="G28" i="45"/>
  <c r="G37" i="45"/>
  <c r="H37" i="45"/>
  <c r="H11" i="45"/>
  <c r="G11" i="45"/>
  <c r="G13" i="45"/>
  <c r="H13" i="45"/>
  <c r="G31" i="45"/>
  <c r="H31" i="45"/>
  <c r="H9" i="45"/>
  <c r="G9" i="45"/>
  <c r="G18" i="45"/>
  <c r="H18" i="45"/>
  <c r="G19" i="45"/>
  <c r="H19" i="45"/>
  <c r="H20" i="45"/>
  <c r="G20" i="45"/>
  <c r="H24" i="45"/>
  <c r="G24" i="45"/>
  <c r="G15" i="45"/>
  <c r="H15" i="45"/>
  <c r="H16" i="45"/>
  <c r="G16" i="45"/>
  <c r="H35" i="45"/>
  <c r="G35" i="45"/>
  <c r="G8" i="45"/>
  <c r="H8" i="45"/>
  <c r="H18" i="51"/>
  <c r="G18" i="51"/>
  <c r="H14" i="51"/>
  <c r="G14" i="51"/>
  <c r="H46" i="51"/>
  <c r="G46" i="51"/>
  <c r="H39" i="51"/>
  <c r="G39" i="51"/>
  <c r="G6" i="51"/>
  <c r="H6" i="51"/>
  <c r="G23" i="51"/>
  <c r="H23" i="51"/>
  <c r="G49" i="51"/>
  <c r="H49" i="51"/>
  <c r="G30" i="51"/>
  <c r="H30" i="51"/>
  <c r="H33" i="51"/>
  <c r="G22" i="51"/>
  <c r="H22" i="51"/>
  <c r="H43" i="51"/>
  <c r="G43" i="51"/>
  <c r="H25" i="51"/>
  <c r="G25" i="51"/>
  <c r="G19" i="51"/>
  <c r="H19" i="51"/>
  <c r="H45" i="51"/>
  <c r="G45" i="51"/>
  <c r="G10" i="51"/>
  <c r="H10" i="51"/>
  <c r="H44" i="51"/>
  <c r="G44" i="51"/>
  <c r="H34" i="51"/>
  <c r="G34" i="51"/>
  <c r="H26" i="51"/>
  <c r="G26" i="51"/>
  <c r="H41" i="51"/>
  <c r="G41" i="51"/>
  <c r="H16" i="51"/>
  <c r="G16" i="51"/>
  <c r="H48" i="51"/>
  <c r="G48" i="51"/>
  <c r="G42" i="51"/>
  <c r="H42" i="51"/>
  <c r="H32" i="51"/>
  <c r="G32" i="51"/>
  <c r="G15" i="51"/>
  <c r="G35" i="51"/>
  <c r="H35" i="51"/>
  <c r="G17" i="51"/>
  <c r="H17" i="51"/>
  <c r="G9" i="51"/>
  <c r="H9" i="51"/>
  <c r="H31" i="51"/>
  <c r="G31" i="51"/>
  <c r="G36" i="51"/>
  <c r="H36" i="51"/>
  <c r="H11" i="51"/>
  <c r="G11" i="51"/>
  <c r="H20" i="51"/>
  <c r="G20" i="51"/>
  <c r="H38" i="51"/>
  <c r="G38" i="51"/>
  <c r="G27" i="51"/>
  <c r="G37" i="51"/>
  <c r="H37" i="51"/>
  <c r="G13" i="51"/>
  <c r="H13" i="51"/>
  <c r="G40" i="51"/>
  <c r="H40" i="51"/>
  <c r="G47" i="51"/>
  <c r="H47" i="51"/>
  <c r="H29" i="51"/>
  <c r="G29" i="51"/>
  <c r="I8" i="48" l="1"/>
  <c r="I24" i="49"/>
  <c r="I49" i="50"/>
  <c r="I8" i="53"/>
  <c r="I40" i="50"/>
  <c r="I12" i="50"/>
  <c r="I45" i="50"/>
  <c r="I43" i="50"/>
  <c r="I38" i="50"/>
  <c r="I39" i="50"/>
  <c r="I46" i="50"/>
  <c r="I41" i="50"/>
  <c r="I7" i="50"/>
  <c r="I47" i="50"/>
  <c r="I42" i="50"/>
  <c r="I44" i="50"/>
  <c r="I48" i="50"/>
  <c r="I8" i="50"/>
  <c r="I19" i="46"/>
  <c r="I30" i="46"/>
  <c r="I52" i="46"/>
  <c r="I36" i="46"/>
  <c r="I31" i="46"/>
  <c r="I60" i="51"/>
  <c r="I24" i="51"/>
  <c r="I59" i="51"/>
  <c r="I53" i="46"/>
  <c r="I51" i="46"/>
  <c r="I45" i="46"/>
  <c r="I23" i="46"/>
  <c r="I34" i="46"/>
  <c r="I21" i="46"/>
  <c r="I49" i="46"/>
  <c r="I15" i="46"/>
  <c r="I48" i="46"/>
  <c r="I35" i="46"/>
  <c r="I29" i="46"/>
  <c r="I11" i="46"/>
  <c r="I14" i="46"/>
  <c r="I10" i="46"/>
  <c r="I17" i="49"/>
  <c r="I27" i="49"/>
  <c r="I25" i="49"/>
  <c r="I28" i="49"/>
  <c r="I7" i="49"/>
  <c r="I6" i="49"/>
  <c r="I26" i="49"/>
  <c r="I15" i="49"/>
  <c r="I22" i="49"/>
  <c r="I16" i="49"/>
  <c r="I8" i="49"/>
  <c r="I14" i="49"/>
  <c r="I11" i="49"/>
  <c r="I20" i="49"/>
  <c r="I10" i="49"/>
  <c r="I23" i="49"/>
  <c r="I21" i="49"/>
  <c r="I13" i="49"/>
  <c r="I18" i="49"/>
  <c r="I19" i="49"/>
  <c r="I9" i="49"/>
  <c r="I21" i="48"/>
  <c r="I16" i="48"/>
  <c r="I19" i="48"/>
  <c r="I13" i="48"/>
  <c r="I17" i="48"/>
  <c r="I7" i="48"/>
  <c r="I14" i="48"/>
  <c r="I9" i="48"/>
  <c r="I6" i="48"/>
  <c r="I10" i="48"/>
  <c r="I18" i="48"/>
  <c r="I11" i="48"/>
  <c r="I20" i="48"/>
  <c r="I15" i="48"/>
  <c r="I9" i="47"/>
  <c r="I18" i="52"/>
  <c r="I20" i="52"/>
  <c r="I7" i="52"/>
  <c r="I15" i="52"/>
  <c r="I21" i="52"/>
  <c r="I19" i="52"/>
  <c r="I11" i="53"/>
  <c r="I9" i="53"/>
  <c r="I7" i="53"/>
  <c r="I10" i="53"/>
  <c r="I6" i="53"/>
  <c r="I10" i="50"/>
  <c r="I28" i="51"/>
  <c r="I55" i="51"/>
  <c r="I51" i="51"/>
  <c r="I53" i="51"/>
  <c r="I8" i="51"/>
  <c r="I58" i="51"/>
  <c r="I54" i="51"/>
  <c r="I57" i="51"/>
  <c r="I56" i="51"/>
  <c r="I50" i="51"/>
  <c r="I7" i="51"/>
  <c r="I21" i="51"/>
  <c r="I52" i="51"/>
  <c r="I21" i="45"/>
  <c r="I23" i="45"/>
  <c r="I17" i="45"/>
  <c r="I7" i="45"/>
  <c r="I22" i="45"/>
  <c r="I6" i="52"/>
  <c r="I13" i="52"/>
  <c r="I8" i="52"/>
  <c r="I11" i="52"/>
  <c r="I14" i="52"/>
  <c r="I16" i="52"/>
  <c r="I10" i="52"/>
  <c r="I26" i="46"/>
  <c r="I42" i="46"/>
  <c r="I39" i="46"/>
  <c r="I13" i="46"/>
  <c r="I33" i="46"/>
  <c r="I38" i="46"/>
  <c r="I17" i="46"/>
  <c r="I43" i="46"/>
  <c r="I46" i="46"/>
  <c r="I16" i="46"/>
  <c r="I44" i="46"/>
  <c r="I41" i="46"/>
  <c r="I7" i="46"/>
  <c r="I50" i="46"/>
  <c r="I40" i="46"/>
  <c r="I20" i="46"/>
  <c r="I28" i="46"/>
  <c r="I47" i="46"/>
  <c r="I24" i="46"/>
  <c r="I8" i="46"/>
  <c r="I32" i="46"/>
  <c r="I6" i="46"/>
  <c r="I22" i="46"/>
  <c r="I37" i="46"/>
  <c r="I27" i="46"/>
  <c r="I25" i="46"/>
  <c r="I9" i="46"/>
  <c r="I18" i="46"/>
  <c r="I8" i="45"/>
  <c r="I22" i="47"/>
  <c r="I15" i="45"/>
  <c r="I19" i="45"/>
  <c r="I13" i="45"/>
  <c r="I10" i="45"/>
  <c r="I20" i="45"/>
  <c r="I25" i="45"/>
  <c r="I18" i="45"/>
  <c r="I16" i="45"/>
  <c r="I24" i="45"/>
  <c r="I9" i="45"/>
  <c r="I11" i="45"/>
  <c r="I14" i="45"/>
  <c r="I6" i="45"/>
  <c r="I11" i="47"/>
  <c r="I7" i="47"/>
  <c r="I8" i="47"/>
  <c r="I16" i="47"/>
  <c r="I21" i="47"/>
  <c r="I6" i="47"/>
  <c r="I17" i="47"/>
  <c r="I20" i="47"/>
  <c r="I14" i="47"/>
  <c r="I10" i="47"/>
  <c r="I24" i="47"/>
  <c r="I15" i="47"/>
  <c r="I13" i="47"/>
  <c r="I23" i="47"/>
  <c r="I25" i="47"/>
  <c r="I18" i="47"/>
  <c r="I19" i="47"/>
  <c r="I40" i="51"/>
  <c r="I37" i="51"/>
  <c r="I23" i="50"/>
  <c r="I25" i="50"/>
  <c r="I21" i="50"/>
  <c r="I30" i="50"/>
  <c r="I22" i="50"/>
  <c r="I26" i="50"/>
  <c r="I36" i="50"/>
  <c r="I28" i="50"/>
  <c r="I17" i="50"/>
  <c r="I9" i="50"/>
  <c r="I33" i="50"/>
  <c r="I19" i="50"/>
  <c r="I32" i="50"/>
  <c r="I16" i="50"/>
  <c r="I29" i="50"/>
  <c r="I6" i="50"/>
  <c r="I34" i="50"/>
  <c r="I35" i="50"/>
  <c r="I37" i="50"/>
  <c r="I11" i="50"/>
  <c r="I20" i="50"/>
  <c r="I18" i="50"/>
  <c r="I14" i="50"/>
  <c r="I27" i="50"/>
  <c r="I24" i="50"/>
  <c r="I31" i="50"/>
  <c r="I15" i="50"/>
  <c r="I22" i="51"/>
  <c r="I30" i="51"/>
  <c r="I23" i="51"/>
  <c r="I29" i="51"/>
  <c r="I38" i="51"/>
  <c r="I11" i="51"/>
  <c r="I31" i="51"/>
  <c r="I15" i="51"/>
  <c r="I16" i="51"/>
  <c r="I26" i="51"/>
  <c r="I44" i="51"/>
  <c r="I45" i="51"/>
  <c r="I25" i="51"/>
  <c r="I39" i="51"/>
  <c r="I14" i="51"/>
  <c r="I17" i="51"/>
  <c r="I42" i="51"/>
  <c r="I47" i="51"/>
  <c r="I13" i="51"/>
  <c r="I27" i="51"/>
  <c r="I36" i="51"/>
  <c r="I9" i="51"/>
  <c r="I35" i="51"/>
  <c r="I10" i="51"/>
  <c r="I19" i="51"/>
  <c r="I49" i="51"/>
  <c r="I6" i="51"/>
  <c r="I20" i="51"/>
  <c r="I32" i="51"/>
  <c r="I48" i="51"/>
  <c r="I41" i="51"/>
  <c r="I34" i="51"/>
  <c r="I43" i="51"/>
  <c r="I33" i="51"/>
  <c r="I46" i="51"/>
  <c r="I18" i="51"/>
  <c r="I6" i="37"/>
  <c r="I24" i="37"/>
  <c r="I11" i="37"/>
  <c r="I25" i="37"/>
  <c r="I21" i="37"/>
  <c r="I22" i="37"/>
  <c r="I8" i="37"/>
  <c r="I19" i="37"/>
  <c r="I16" i="37"/>
  <c r="I20" i="37"/>
  <c r="I9" i="37"/>
  <c r="I10" i="37"/>
  <c r="I7" i="37"/>
  <c r="I23" i="37"/>
  <c r="I27" i="37"/>
  <c r="I13" i="37"/>
  <c r="I15" i="37"/>
  <c r="I14" i="37"/>
  <c r="I18" i="37"/>
  <c r="I17" i="37"/>
  <c r="I26" i="37"/>
  <c r="I17" i="52" l="1"/>
  <c r="I6" i="54" l="1"/>
  <c r="I7" i="54"/>
  <c r="I8" i="54"/>
</calcChain>
</file>

<file path=xl/sharedStrings.xml><?xml version="1.0" encoding="utf-8"?>
<sst xmlns="http://schemas.openxmlformats.org/spreadsheetml/2006/main" count="8932" uniqueCount="1436">
  <si>
    <t>Dressage Level</t>
  </si>
  <si>
    <t>Affiliates</t>
  </si>
  <si>
    <t xml:space="preserve">Current </t>
  </si>
  <si>
    <t>Nomination</t>
  </si>
  <si>
    <t>Age</t>
  </si>
  <si>
    <t xml:space="preserve">No. Events </t>
  </si>
  <si>
    <t xml:space="preserve">Total </t>
  </si>
  <si>
    <t xml:space="preserve"> Rider</t>
  </si>
  <si>
    <t xml:space="preserve">Horse </t>
  </si>
  <si>
    <t>Date</t>
  </si>
  <si>
    <t>Competed</t>
  </si>
  <si>
    <t>Points</t>
  </si>
  <si>
    <t>Placing</t>
  </si>
  <si>
    <t>Pony Club</t>
  </si>
  <si>
    <t>Medium 8-24</t>
  </si>
  <si>
    <t>Med</t>
  </si>
  <si>
    <t>Elementary 17-24</t>
  </si>
  <si>
    <t>Elem</t>
  </si>
  <si>
    <t>Elementary 8-16</t>
  </si>
  <si>
    <t>Chloe Gee</t>
  </si>
  <si>
    <t>Olivia Hawkins</t>
  </si>
  <si>
    <t>Jessica Ridley</t>
  </si>
  <si>
    <t>Oakover Too Much Chatter</t>
  </si>
  <si>
    <t>Novice 17-24</t>
  </si>
  <si>
    <t>Tiarlie Wareham</t>
  </si>
  <si>
    <t>Tiaja Park Dream</t>
  </si>
  <si>
    <t>Novice 14-16</t>
  </si>
  <si>
    <t>Rebecca Suvaljko</t>
  </si>
  <si>
    <t>Anneke Williamson</t>
  </si>
  <si>
    <t>Novice 8-13</t>
  </si>
  <si>
    <t>Jorja Wareham</t>
  </si>
  <si>
    <t>Leah Gardiner</t>
  </si>
  <si>
    <t>Red Bluff Clearwind</t>
  </si>
  <si>
    <t>Mia Fellows</t>
  </si>
  <si>
    <t>Morningside Music Maker</t>
  </si>
  <si>
    <t>Alexis Wyllie</t>
  </si>
  <si>
    <t>Pangari Silver Dawn</t>
  </si>
  <si>
    <t>Annalyce Page</t>
  </si>
  <si>
    <t>Coronation Flora</t>
  </si>
  <si>
    <t>Thorne Park Broadway</t>
  </si>
  <si>
    <t>Orange Grove</t>
  </si>
  <si>
    <t>Emily Carpenter</t>
  </si>
  <si>
    <t>Tyalla Oriole</t>
  </si>
  <si>
    <t>Margaret River</t>
  </si>
  <si>
    <t>Coco Mitchell</t>
  </si>
  <si>
    <t>Cherryfield Festival</t>
  </si>
  <si>
    <t>Wallangarra</t>
  </si>
  <si>
    <t>Lillian Shepheard</t>
  </si>
  <si>
    <t>Summer Sherlock</t>
  </si>
  <si>
    <t>Prelim 17 - 24</t>
  </si>
  <si>
    <t>Prelim</t>
  </si>
  <si>
    <t>Kate Banner</t>
  </si>
  <si>
    <t>Prelim 11-13</t>
  </si>
  <si>
    <t>Gordon Park Waltz</t>
  </si>
  <si>
    <t>Serpentine</t>
  </si>
  <si>
    <t>Westwood Royal Romeo</t>
  </si>
  <si>
    <t>Prelim 10 &amp; Under</t>
  </si>
  <si>
    <t>Place</t>
  </si>
  <si>
    <t>Emmi Kneale</t>
  </si>
  <si>
    <t>Amelia Gordon</t>
  </si>
  <si>
    <t>Aryline Bobby Sox</t>
  </si>
  <si>
    <t>Adelle Hoddy</t>
  </si>
  <si>
    <t>Jasmine Hodkinson</t>
  </si>
  <si>
    <t>Cimeron Pocket Rocket</t>
  </si>
  <si>
    <t>Ryleigh Conway</t>
  </si>
  <si>
    <t>Prep 10 &amp; Under</t>
  </si>
  <si>
    <t>Prep</t>
  </si>
  <si>
    <t>Glen Avon Astronomer</t>
  </si>
  <si>
    <t>Gordon Park Smarty Pants</t>
  </si>
  <si>
    <t>Event Name:</t>
  </si>
  <si>
    <t>Event Date:</t>
  </si>
  <si>
    <t>Level</t>
  </si>
  <si>
    <t>Riders Name</t>
  </si>
  <si>
    <t>Horses Name</t>
  </si>
  <si>
    <t>Elementary</t>
  </si>
  <si>
    <t>Medium</t>
  </si>
  <si>
    <t>Auto Points</t>
  </si>
  <si>
    <t xml:space="preserve"> If collected</t>
  </si>
  <si>
    <t>Tabitha Huggins</t>
  </si>
  <si>
    <t>Riders Club</t>
  </si>
  <si>
    <t>Gidgegannup</t>
  </si>
  <si>
    <t>Baldivis</t>
  </si>
  <si>
    <t>Murray</t>
  </si>
  <si>
    <t/>
  </si>
  <si>
    <t>Novice</t>
  </si>
  <si>
    <t>Rebecca Simpson</t>
  </si>
  <si>
    <t>Kasac Park Global Warrior</t>
  </si>
  <si>
    <t>Chloe Winter</t>
  </si>
  <si>
    <t>Penelope Freeman</t>
  </si>
  <si>
    <t>Wandoo Topmaster</t>
  </si>
  <si>
    <t>Portia-Lee Freeman</t>
  </si>
  <si>
    <t>Tiimli Enzo</t>
  </si>
  <si>
    <t>Maddison Manolini</t>
  </si>
  <si>
    <t>Shakayla Fiegert</t>
  </si>
  <si>
    <t>Final Cut</t>
  </si>
  <si>
    <t>Tallarook Park Tuscanino</t>
  </si>
  <si>
    <t>Joanne Lange</t>
  </si>
  <si>
    <t>Ruby Douglas</t>
  </si>
  <si>
    <t>Secret Valley Rockstar</t>
  </si>
  <si>
    <t>Cleo Miller</t>
  </si>
  <si>
    <t>Wanneroo</t>
  </si>
  <si>
    <t>Bunbury</t>
  </si>
  <si>
    <t>Log Fence</t>
  </si>
  <si>
    <t>Barz Open</t>
  </si>
  <si>
    <t>Grace Martin</t>
  </si>
  <si>
    <t>Chloe White</t>
  </si>
  <si>
    <t>Ivy Millichamp-Parry</t>
  </si>
  <si>
    <t>Kalgoorlie</t>
  </si>
  <si>
    <t>Jenaveve Page</t>
  </si>
  <si>
    <t>Watchwood Druid</t>
  </si>
  <si>
    <t>Holly Greening</t>
  </si>
  <si>
    <t>Judaroo Toledo</t>
  </si>
  <si>
    <t>Caballo Jax</t>
  </si>
  <si>
    <t>Harriet Forrest</t>
  </si>
  <si>
    <t>Bramley Royalty</t>
  </si>
  <si>
    <t>Chaussettes</t>
  </si>
  <si>
    <t>Lauren Rowe</t>
  </si>
  <si>
    <t>Hannah Stanley</t>
  </si>
  <si>
    <t>Swan Valley</t>
  </si>
  <si>
    <t>Torridon Limited Edition</t>
  </si>
  <si>
    <t>Krystina Bercene</t>
  </si>
  <si>
    <t>Meg Fowler</t>
  </si>
  <si>
    <t>Karma Park Festivity</t>
  </si>
  <si>
    <t>Busselton</t>
  </si>
  <si>
    <t>Chenin Hislop</t>
  </si>
  <si>
    <t>Penley Polly Pocket</t>
  </si>
  <si>
    <t>Alyssa Scott</t>
  </si>
  <si>
    <t>Morefair Rhyder</t>
  </si>
  <si>
    <t>South Midlands</t>
  </si>
  <si>
    <t>Charisma James Bond</t>
  </si>
  <si>
    <t>Little Joe</t>
  </si>
  <si>
    <t>Delon Park Romeo</t>
  </si>
  <si>
    <t>Sune Snyman</t>
  </si>
  <si>
    <t>Ellenjay Nakye</t>
  </si>
  <si>
    <t>Kayley Brahim</t>
  </si>
  <si>
    <t>Amelia Chester</t>
  </si>
  <si>
    <t>Gem Park Surprise</t>
  </si>
  <si>
    <t>Sienna Chester</t>
  </si>
  <si>
    <t>Prelim 14 - 16</t>
  </si>
  <si>
    <t>Keirah Dolan</t>
  </si>
  <si>
    <t>Reagan Hughan</t>
  </si>
  <si>
    <t>Abby Coulson</t>
  </si>
  <si>
    <t>Bella Barr</t>
  </si>
  <si>
    <t>Fanta</t>
  </si>
  <si>
    <t>Ebonie Richardson</t>
  </si>
  <si>
    <t>Dardanup</t>
  </si>
  <si>
    <t>Capel</t>
  </si>
  <si>
    <t>Acacia Chen</t>
  </si>
  <si>
    <t>Tiaja Park Fancy</t>
  </si>
  <si>
    <t>Leedale Alice In Wonderland</t>
  </si>
  <si>
    <t>Sylvania Expectations</t>
  </si>
  <si>
    <t>Aria Mistretta</t>
  </si>
  <si>
    <t>Cambria Gem</t>
  </si>
  <si>
    <t>Billy</t>
  </si>
  <si>
    <t>Charisma Royal Emblem</t>
  </si>
  <si>
    <t>Tiaja Park Fearless</t>
  </si>
  <si>
    <t>Mia Dicandilo</t>
  </si>
  <si>
    <t>It Takes Two To Tango</t>
  </si>
  <si>
    <t>Sp Obsession</t>
  </si>
  <si>
    <t>Cp Balmain</t>
  </si>
  <si>
    <t>Peel Metropolitan</t>
  </si>
  <si>
    <t>West Plantagenet</t>
  </si>
  <si>
    <t>Wellington</t>
  </si>
  <si>
    <t>Mortlock</t>
  </si>
  <si>
    <t>Dryandra</t>
  </si>
  <si>
    <t>Moonyoonooka</t>
  </si>
  <si>
    <t>Clare Downs Lisheen</t>
  </si>
  <si>
    <t>Lil Buzz</t>
  </si>
  <si>
    <t>Albany</t>
  </si>
  <si>
    <t>Emily Maxwell</t>
  </si>
  <si>
    <t>Saijsh Mitchell</t>
  </si>
  <si>
    <t>Ringwould Cleopatra</t>
  </si>
  <si>
    <t>Isla Bolton</t>
  </si>
  <si>
    <t>Sophie Tennant</t>
  </si>
  <si>
    <t>Emily Forsyth</t>
  </si>
  <si>
    <t>Hannah Forsyth</t>
  </si>
  <si>
    <t>Woodridge</t>
  </si>
  <si>
    <t>Amelia Elliott</t>
  </si>
  <si>
    <t>Zoe Day</t>
  </si>
  <si>
    <t>Rainbow</t>
  </si>
  <si>
    <t>Wandiera Special Addition</t>
  </si>
  <si>
    <t>Placings</t>
  </si>
  <si>
    <t>Final</t>
  </si>
  <si>
    <t>2021 Dressage Leaderboard</t>
  </si>
  <si>
    <t>20Bun</t>
  </si>
  <si>
    <t>20Bus</t>
  </si>
  <si>
    <t>MUR1</t>
  </si>
  <si>
    <t>BUS1</t>
  </si>
  <si>
    <t>WP1</t>
  </si>
  <si>
    <t>BAL1</t>
  </si>
  <si>
    <t>WAL1</t>
  </si>
  <si>
    <t>BUS2</t>
  </si>
  <si>
    <t>OG1</t>
  </si>
  <si>
    <t>BAL2</t>
  </si>
  <si>
    <t>BUN1</t>
  </si>
  <si>
    <t>OG2</t>
  </si>
  <si>
    <t>SM1</t>
  </si>
  <si>
    <t>WAL2</t>
  </si>
  <si>
    <t>DARD1</t>
  </si>
  <si>
    <t>LF1</t>
  </si>
  <si>
    <t>BUN2</t>
  </si>
  <si>
    <t>OG3</t>
  </si>
  <si>
    <t>SER2</t>
  </si>
  <si>
    <t>DARD2</t>
  </si>
  <si>
    <t>WAL3</t>
  </si>
  <si>
    <t>BAL3</t>
  </si>
  <si>
    <t>BUN3</t>
  </si>
  <si>
    <t>SC</t>
  </si>
  <si>
    <t>KAL1</t>
  </si>
  <si>
    <t>LF2</t>
  </si>
  <si>
    <t>1 Nov</t>
  </si>
  <si>
    <t>7 Nov</t>
  </si>
  <si>
    <t>20 Feb</t>
  </si>
  <si>
    <t>21 Feb</t>
  </si>
  <si>
    <t>28 Feb</t>
  </si>
  <si>
    <t>7 Mar</t>
  </si>
  <si>
    <t>21 Mar</t>
  </si>
  <si>
    <t>28 Mar</t>
  </si>
  <si>
    <t>4 Apr</t>
  </si>
  <si>
    <t>18 Apr</t>
  </si>
  <si>
    <t>24 Apr</t>
  </si>
  <si>
    <t>2 May</t>
  </si>
  <si>
    <t>9 May</t>
  </si>
  <si>
    <t>29 May</t>
  </si>
  <si>
    <t>30 May</t>
  </si>
  <si>
    <t>19 Jun</t>
  </si>
  <si>
    <t>20 Jun</t>
  </si>
  <si>
    <t>11 Jul</t>
  </si>
  <si>
    <t>18 Jul</t>
  </si>
  <si>
    <t>1 Aug</t>
  </si>
  <si>
    <t>7 Aug</t>
  </si>
  <si>
    <t>29 Sep</t>
  </si>
  <si>
    <t>19 Sep</t>
  </si>
  <si>
    <t>Serp.</t>
  </si>
  <si>
    <t>Dressage Pony Club</t>
  </si>
  <si>
    <t>Regional Bonus Points</t>
  </si>
  <si>
    <t>PLEASE INCLUDE ALL RESULTS (not just top 6 places)</t>
  </si>
  <si>
    <t>Region 1, 2 or 3 Refer to the RBPS Tab</t>
  </si>
  <si>
    <t>Auto CONCAT</t>
  </si>
  <si>
    <t>PC ID</t>
  </si>
  <si>
    <t>Final Score</t>
  </si>
  <si>
    <t>Which Region is your Club?</t>
  </si>
  <si>
    <t>Aerin Hoyne</t>
  </si>
  <si>
    <t>Leedale Alice in Wonderland</t>
  </si>
  <si>
    <t>Milla Vukelic</t>
  </si>
  <si>
    <t>Earlswood Fairy Gold</t>
  </si>
  <si>
    <t>Lolah Day</t>
  </si>
  <si>
    <t>Brookevalley Myrddin</t>
  </si>
  <si>
    <t>Tea Groot</t>
  </si>
  <si>
    <t>Bevanlee Havana</t>
  </si>
  <si>
    <t>Warren</t>
  </si>
  <si>
    <t>Deepfields Holly</t>
  </si>
  <si>
    <t>Marnie Bercene</t>
  </si>
  <si>
    <t>Eliza Hutton</t>
  </si>
  <si>
    <t>Peptos Spider</t>
  </si>
  <si>
    <t>Hoffmans Molly</t>
  </si>
  <si>
    <t>Annabel Creek</t>
  </si>
  <si>
    <t>Phoebe Tucker</t>
  </si>
  <si>
    <t>Misty Isle Ferdinand</t>
  </si>
  <si>
    <t>PCWA</t>
  </si>
  <si>
    <t>Brayside Forget Me Not</t>
  </si>
  <si>
    <t>Joshua Duncan</t>
  </si>
  <si>
    <t>Tyalla Dimity</t>
  </si>
  <si>
    <t>Grantulla Bedwyr</t>
  </si>
  <si>
    <t>Brayside Bewitched</t>
  </si>
  <si>
    <t>Aleska Honey Wearne</t>
  </si>
  <si>
    <t>Bertie De Lux</t>
  </si>
  <si>
    <t>Pigsley'S Grief</t>
  </si>
  <si>
    <t>Kasey Barr</t>
  </si>
  <si>
    <t>Riverwin Mcduff</t>
  </si>
  <si>
    <t>Langtree Domino</t>
  </si>
  <si>
    <t>BussDressage 1</t>
  </si>
  <si>
    <t>Buss</t>
  </si>
  <si>
    <t xml:space="preserve"># Events </t>
  </si>
  <si>
    <t>Comp</t>
  </si>
  <si>
    <t>#E</t>
  </si>
  <si>
    <t>Springwater Park Dustyn</t>
  </si>
  <si>
    <t>Kelladee Park Final Legacy</t>
  </si>
  <si>
    <t>Lahnee Pozzebon</t>
  </si>
  <si>
    <t>Ekolee Crystal Fire</t>
  </si>
  <si>
    <t>Glen Hardey Omega Cloud</t>
  </si>
  <si>
    <t>Little Wishes Bachelor</t>
  </si>
  <si>
    <t># E.</t>
  </si>
  <si>
    <t>Comp.</t>
  </si>
  <si>
    <t># E</t>
  </si>
  <si>
    <t>Jessica Maxwell</t>
  </si>
  <si>
    <t>Shadylane Late Edition</t>
  </si>
  <si>
    <t>Beverley</t>
  </si>
  <si>
    <t>Emma Jade Tomlinson</t>
  </si>
  <si>
    <t>Penrhys Special Edition</t>
  </si>
  <si>
    <t>Brayside Burlesque</t>
  </si>
  <si>
    <t>Gabby</t>
  </si>
  <si>
    <t>Wendamer Nadel</t>
  </si>
  <si>
    <t>Evie James</t>
  </si>
  <si>
    <t>Joshua Brook Stuart Little</t>
  </si>
  <si>
    <t>Lyndam Park Valentino</t>
  </si>
  <si>
    <t>Glenmitch On Golden Wings</t>
  </si>
  <si>
    <t>Lakritze</t>
  </si>
  <si>
    <t>Zenniah Albonetti</t>
  </si>
  <si>
    <t>Indis Zorba Mrjones</t>
  </si>
  <si>
    <t>Over The Rainbow</t>
  </si>
  <si>
    <t>Bilden Park Coachella</t>
  </si>
  <si>
    <t>Shakespeare</t>
  </si>
  <si>
    <t>Willy Wonka</t>
  </si>
  <si>
    <t>Silk 'N&amp;Quot; Stars</t>
  </si>
  <si>
    <t>Sonny James</t>
  </si>
  <si>
    <t>Caitlyn Lee</t>
  </si>
  <si>
    <t>Coomah Park Happy Whistler</t>
  </si>
  <si>
    <t>Paddy</t>
  </si>
  <si>
    <t>Kirby Brooks</t>
  </si>
  <si>
    <t>Jejucha All That Jazz</t>
  </si>
  <si>
    <t>1 Horse</t>
  </si>
  <si>
    <t>Alexis Carlton</t>
  </si>
  <si>
    <t>Flicka</t>
  </si>
  <si>
    <t>Tequila Sunrise</t>
  </si>
  <si>
    <t>Darcey Brooks</t>
  </si>
  <si>
    <t>Red Panorama</t>
  </si>
  <si>
    <t>Kimberley Grey</t>
  </si>
  <si>
    <t>CE Lady Marmalade</t>
  </si>
  <si>
    <t>Chenille Johnston</t>
  </si>
  <si>
    <t>Rio De Janeiro</t>
  </si>
  <si>
    <t>Serpentine Horse and Pony Club</t>
  </si>
  <si>
    <t>Kady Middlecoat</t>
  </si>
  <si>
    <t>Mallaine Motown</t>
  </si>
  <si>
    <t>Swan Valley Pony Club</t>
  </si>
  <si>
    <t>Beau Dixon</t>
  </si>
  <si>
    <t>Heir Bourne AW</t>
  </si>
  <si>
    <t>Woodridge Horse and Pony Club</t>
  </si>
  <si>
    <t>Makayla Dixon</t>
  </si>
  <si>
    <t>Amber's Hero</t>
  </si>
  <si>
    <t>Ashley Hayward</t>
  </si>
  <si>
    <t>Jalouka Park Colourful Scenario</t>
  </si>
  <si>
    <t>Nicole Dragovich</t>
  </si>
  <si>
    <t>Foxdales Merlin</t>
  </si>
  <si>
    <t>Prelm</t>
  </si>
  <si>
    <t>Portia Allen</t>
  </si>
  <si>
    <t>Folly Foot El Toro</t>
  </si>
  <si>
    <t>Sarah Hatch</t>
  </si>
  <si>
    <t>ESB Golden Kip</t>
  </si>
  <si>
    <t xml:space="preserve">Prelim </t>
  </si>
  <si>
    <t>Sarah Carter</t>
  </si>
  <si>
    <t>Wayside</t>
  </si>
  <si>
    <t>Ava Gleeson</t>
  </si>
  <si>
    <t>Phoenix Rising</t>
  </si>
  <si>
    <t>Peel Metropolitan Horse and Pony Club</t>
  </si>
  <si>
    <t>Eden Vandenberg</t>
  </si>
  <si>
    <t>Krescendo</t>
  </si>
  <si>
    <t>Charvelle Miller</t>
  </si>
  <si>
    <t>Kendall Park Odin</t>
  </si>
  <si>
    <t>Casey</t>
  </si>
  <si>
    <t>Makayla Carroll</t>
  </si>
  <si>
    <t>Green Tree Park Shari</t>
  </si>
  <si>
    <t>BUS3</t>
  </si>
  <si>
    <t>Aff</t>
  </si>
  <si>
    <t>Busselton Horse &amp; Pony Club</t>
  </si>
  <si>
    <t>Riverwin Macduff</t>
  </si>
  <si>
    <t>Bronte Horsfall</t>
  </si>
  <si>
    <t>My Promise</t>
  </si>
  <si>
    <t>Wildwood Springtime</t>
  </si>
  <si>
    <t>Fawley Armani</t>
  </si>
  <si>
    <t>Zali Ryan</t>
  </si>
  <si>
    <t>Bryalana Second Cloud</t>
  </si>
  <si>
    <t>Abbie Senbergs</t>
  </si>
  <si>
    <t>Harmony Park Summa Rain</t>
  </si>
  <si>
    <t>Zara Findlay</t>
  </si>
  <si>
    <t>Passiona</t>
  </si>
  <si>
    <t>Capel Horse &amp; Pony Club</t>
  </si>
  <si>
    <t>Nadalla Park I'm So Special</t>
  </si>
  <si>
    <t>Kate Watkins</t>
  </si>
  <si>
    <t>Bandeeka Ffanci</t>
  </si>
  <si>
    <t>CP Balmain</t>
  </si>
  <si>
    <t>Kate Eiszele</t>
  </si>
  <si>
    <t>Sanrose Prima Donna</t>
  </si>
  <si>
    <t>Neve Johnson</t>
  </si>
  <si>
    <t>Million Dollar Bills</t>
  </si>
  <si>
    <t>Caitlyn Howe</t>
  </si>
  <si>
    <t>Tell Me Nothing</t>
  </si>
  <si>
    <t>Nov</t>
  </si>
  <si>
    <t>Katelyn Mehanikov</t>
  </si>
  <si>
    <t>West Plantagenet Pony Club</t>
  </si>
  <si>
    <t>Warren Pony Club</t>
  </si>
  <si>
    <t>Walkaway Pony Club</t>
  </si>
  <si>
    <t>Wagin Riding &amp; Pony Club</t>
  </si>
  <si>
    <t>Wooroloo Horse &amp; Pony Club</t>
  </si>
  <si>
    <t>Spalding Horse &amp; Pony Club</t>
  </si>
  <si>
    <t>Woodridge Horse &amp; Pony Club</t>
  </si>
  <si>
    <t>Moonyoonooka Horse &amp; Pony Club</t>
  </si>
  <si>
    <t>York Pony Club</t>
  </si>
  <si>
    <t>Wanneroo Horse &amp; Pony Club</t>
  </si>
  <si>
    <t>Mingenew Horse and Pony Club</t>
  </si>
  <si>
    <t>Wellington District Pony Club</t>
  </si>
  <si>
    <t>Mayanup Horse &amp; Pony Club</t>
  </si>
  <si>
    <t>Wallangarra Riding &amp; Pony Club</t>
  </si>
  <si>
    <t>Margaret River Horse &amp; Pony Club</t>
  </si>
  <si>
    <t>Mt Bakewell Horse &amp; Pony Club</t>
  </si>
  <si>
    <t>Swan Valley Horse &amp; Pony Club Inc.</t>
  </si>
  <si>
    <t>Kojonup Pony Club</t>
  </si>
  <si>
    <t>Mortlock Pony Club</t>
  </si>
  <si>
    <t>South Midlands Pony Club</t>
  </si>
  <si>
    <t>King River Pony Club</t>
  </si>
  <si>
    <t>Serpentine Horse &amp; Pony Club</t>
  </si>
  <si>
    <t>Katanning &amp; Districts Pony Club</t>
  </si>
  <si>
    <t>Kellerberrin Riding &amp; Pony Club</t>
  </si>
  <si>
    <t>Riverside Park Pony Club</t>
  </si>
  <si>
    <t>Karratha &amp; King Bay Horse &amp; Pony Club</t>
  </si>
  <si>
    <t>Dryandra Pony Club</t>
  </si>
  <si>
    <t>Peel Metropolitan Horse &amp; Pony Club</t>
  </si>
  <si>
    <t>Esperance Pony Club</t>
  </si>
  <si>
    <t>Collie Horse &amp; Pony Club</t>
  </si>
  <si>
    <t>Horsemen’s Pony Club</t>
  </si>
  <si>
    <t>Denmark Pony Club</t>
  </si>
  <si>
    <t>Central Midlands Riding &amp; Pony Club</t>
  </si>
  <si>
    <t>Gosnells Riding &amp; Pony Club</t>
  </si>
  <si>
    <t>Carnarvon Horse &amp; Pony Club</t>
  </si>
  <si>
    <t>Gidgegannup Horse &amp; Pony Club</t>
  </si>
  <si>
    <t>Bruce Rock Pony Club</t>
  </si>
  <si>
    <t>Eastern Hills Horse &amp; Pony Club</t>
  </si>
  <si>
    <t>Bonnie Rock Horse &amp; Pony Club</t>
  </si>
  <si>
    <t>Blackwood Horse &amp; Pony Club</t>
  </si>
  <si>
    <t>Beverley Horse &amp; Pony Club</t>
  </si>
  <si>
    <t>Darling Range Horse &amp; Pony Club</t>
  </si>
  <si>
    <t>Albany Pony Club</t>
  </si>
  <si>
    <t>Avon Valley Showjumping &amp; Pony Club</t>
  </si>
  <si>
    <t>Eligible for 2 Bonus Points</t>
  </si>
  <si>
    <t>Eligible for 1 Bonus Point</t>
  </si>
  <si>
    <t>Not Eligible for Bonus Points</t>
  </si>
  <si>
    <t>Clubs 245+km from Perth</t>
  </si>
  <si>
    <t>Clubs 95km to 244km from Perth</t>
  </si>
  <si>
    <t>Clubs within 94km of Perth</t>
  </si>
  <si>
    <t>REGION 3</t>
  </si>
  <si>
    <t>REGION 2</t>
  </si>
  <si>
    <t>REGION 1</t>
  </si>
  <si>
    <t>REGIONAL BONUS POINTS SCHEME</t>
  </si>
  <si>
    <t xml:space="preserve">36.	The NEW Regional Bonus Points Scheme is being introduced in 2021.
1.	The bonus points have been introduced to promote attendance at regional competitions to assist with numbers.
2.	The bonus points will be applied across all 5 Leaderboards.
3.	All riders who attend these competitions are eligible for the bonus points.
4.	Regional Bonus Points will be added to each rider’s score as per the break down below: </t>
  </si>
  <si>
    <t>Vee</t>
  </si>
  <si>
    <t>OG</t>
  </si>
  <si>
    <t>OGrove</t>
  </si>
  <si>
    <t>OGrove Horse &amp; Pony Club</t>
  </si>
  <si>
    <t>Dard</t>
  </si>
  <si>
    <t>Dard Horse &amp; Pony Club</t>
  </si>
  <si>
    <t>Bun</t>
  </si>
  <si>
    <t>Bun Horse &amp; Pony Club</t>
  </si>
  <si>
    <t>kal</t>
  </si>
  <si>
    <t>Bald</t>
  </si>
  <si>
    <t>Bald Equestrian &amp; Pony Club Inc.</t>
  </si>
  <si>
    <t>LF</t>
  </si>
  <si>
    <t>LF Pony Club</t>
  </si>
  <si>
    <t>Champs</t>
  </si>
  <si>
    <t>Darl Pony Club</t>
  </si>
  <si>
    <t>WP</t>
  </si>
  <si>
    <t>SM</t>
  </si>
  <si>
    <t>Wal.</t>
  </si>
  <si>
    <t>Walton Riding &amp; Pony Club</t>
  </si>
  <si>
    <t>Mur</t>
  </si>
  <si>
    <t>Mur Pony Club</t>
  </si>
  <si>
    <t>Chloe Hurij</t>
  </si>
  <si>
    <t>Pippa</t>
  </si>
  <si>
    <t>Jayne Travers</t>
  </si>
  <si>
    <t>Her Symphony</t>
  </si>
  <si>
    <t>Kaitlyn Brown</t>
  </si>
  <si>
    <t>Joshua Brook Chase Me Charlie</t>
  </si>
  <si>
    <t>Indhi Macdonald</t>
  </si>
  <si>
    <t>Scenic Blitz</t>
  </si>
  <si>
    <t>Esperance</t>
  </si>
  <si>
    <t>Breeanah Huggins</t>
  </si>
  <si>
    <t>Duchess</t>
  </si>
  <si>
    <t>Deadly Touch</t>
  </si>
  <si>
    <t>Ce Lady Marmalade</t>
  </si>
  <si>
    <t>Nicole Fisher</t>
  </si>
  <si>
    <t>Rosies Bullet</t>
  </si>
  <si>
    <t>Stormeden</t>
  </si>
  <si>
    <t>Bella Macri</t>
  </si>
  <si>
    <t>Bm Snowy River Men</t>
  </si>
  <si>
    <t>Horsemens</t>
  </si>
  <si>
    <t>Forestdew Calypso</t>
  </si>
  <si>
    <t>Danielle Knight</t>
  </si>
  <si>
    <t>Whisky On The Rocks</t>
  </si>
  <si>
    <t>Taya Van Rensburg</t>
  </si>
  <si>
    <t>Hairy Maclary</t>
  </si>
  <si>
    <t>Henry</t>
  </si>
  <si>
    <t>Nom</t>
  </si>
  <si>
    <t>Ellie Gilberd</t>
  </si>
  <si>
    <t>Kirralea Showman</t>
  </si>
  <si>
    <t>Savannah Beveridge</t>
  </si>
  <si>
    <t>Kayley Joy Evans</t>
  </si>
  <si>
    <t>Buddy</t>
  </si>
  <si>
    <t>Teagan Christie</t>
  </si>
  <si>
    <t>Amani Phantasie</t>
  </si>
  <si>
    <t>Amy-Louise Ross</t>
  </si>
  <si>
    <t>Halcyon</t>
  </si>
  <si>
    <t>Walliston</t>
  </si>
  <si>
    <t>Rhianna Gaasdalen</t>
  </si>
  <si>
    <t>Vintage Valley Dark Knight</t>
  </si>
  <si>
    <t>Sarah Little</t>
  </si>
  <si>
    <t>Penley Giovanni</t>
  </si>
  <si>
    <t>Georgia Vaughan</t>
  </si>
  <si>
    <t>Forgotten Fanta-See</t>
  </si>
  <si>
    <t>Malory Clarson</t>
  </si>
  <si>
    <t>Tiaja Park Elegance</t>
  </si>
  <si>
    <t>KalDistrict</t>
  </si>
  <si>
    <t>KalDistrict Pony Club Inc.</t>
  </si>
  <si>
    <t>Anthea Sargison</t>
  </si>
  <si>
    <t>Kardarra Kaldarra</t>
  </si>
  <si>
    <t>Rachel Frost</t>
  </si>
  <si>
    <t>Brack Off</t>
  </si>
  <si>
    <t>Sir Dex</t>
  </si>
  <si>
    <t>Log Fence Pony Club</t>
  </si>
  <si>
    <t>Baldivis Equestrian and Pony Club</t>
  </si>
  <si>
    <t>Murray  Horse and Pony Club</t>
  </si>
  <si>
    <t>20.2.2021</t>
  </si>
  <si>
    <t>Example Rider A</t>
  </si>
  <si>
    <t xml:space="preserve">Example Horse </t>
  </si>
  <si>
    <t>Example Club</t>
  </si>
  <si>
    <t>Example Rider</t>
  </si>
  <si>
    <t>MHPC</t>
  </si>
  <si>
    <t>SHPC</t>
  </si>
  <si>
    <t>Robbie</t>
  </si>
  <si>
    <t>LFPC</t>
  </si>
  <si>
    <t>Judaroo Water Lilly</t>
  </si>
  <si>
    <t>Charli Holmes</t>
  </si>
  <si>
    <t>Hoosier</t>
  </si>
  <si>
    <t>Emma Tomlinson</t>
  </si>
  <si>
    <t>Kelladee Final Legacy</t>
  </si>
  <si>
    <t>Mya Dorricott</t>
  </si>
  <si>
    <t>James Bond</t>
  </si>
  <si>
    <t>Kaliani Muir</t>
  </si>
  <si>
    <t>Melayne Rossana</t>
  </si>
  <si>
    <t>Amy Lockhart</t>
  </si>
  <si>
    <t>Catmando</t>
  </si>
  <si>
    <t>Jaime Bell</t>
  </si>
  <si>
    <t>New Horizons</t>
  </si>
  <si>
    <t>Milly Mathews</t>
  </si>
  <si>
    <t>Rowen Pixie</t>
  </si>
  <si>
    <t>Holly Brimblecomb</t>
  </si>
  <si>
    <t>Leipold Classic</t>
  </si>
  <si>
    <t>Mia Seinor</t>
  </si>
  <si>
    <t>Keira Olsen</t>
  </si>
  <si>
    <t>Tamblyn Park Shine</t>
  </si>
  <si>
    <t>Kendell Park Odin</t>
  </si>
  <si>
    <t>Nicola Lichenacht</t>
  </si>
  <si>
    <t>Newhope Sparks Fly</t>
  </si>
  <si>
    <t>Jamie-Lee Sherlock</t>
  </si>
  <si>
    <t>Shilow</t>
  </si>
  <si>
    <t>Bernadette Hiles</t>
  </si>
  <si>
    <t>Anzac Spirit</t>
  </si>
  <si>
    <t>Lisa Del'Agostino</t>
  </si>
  <si>
    <t>Little Miss Tilly</t>
  </si>
  <si>
    <t>Jenni Tieleman</t>
  </si>
  <si>
    <t>Currie Park Kippen</t>
  </si>
  <si>
    <t>Nyha Clifton</t>
  </si>
  <si>
    <t>No Pussy Footin</t>
  </si>
  <si>
    <t>Teagan Johnson</t>
  </si>
  <si>
    <t>Nanga Downs Blue</t>
  </si>
  <si>
    <t>Georgia Lowry</t>
  </si>
  <si>
    <t>Marglyn Midnight Magic</t>
  </si>
  <si>
    <t>Trapalanda Downs Peter Pan</t>
  </si>
  <si>
    <t>Oldfield Heidi Whites</t>
  </si>
  <si>
    <t>Murray Horse &amp; Pony Club</t>
  </si>
  <si>
    <t>Ruby Macdonald</t>
  </si>
  <si>
    <t>Mia Macdonald</t>
  </si>
  <si>
    <t>Kystelle Park Tequila Sunrise</t>
  </si>
  <si>
    <t>Chelleason Gold Emblem</t>
  </si>
  <si>
    <t>Ticket To Ride</t>
  </si>
  <si>
    <t>21st February 2021</t>
  </si>
  <si>
    <t>King River PC</t>
  </si>
  <si>
    <t>West Plantagenet PC</t>
  </si>
  <si>
    <t>Albany PC</t>
  </si>
  <si>
    <t>Sommer Craig</t>
  </si>
  <si>
    <t>Toscani</t>
  </si>
  <si>
    <t>Bombay Sling</t>
  </si>
  <si>
    <t xml:space="preserve"> </t>
  </si>
  <si>
    <t>Bella Rae</t>
  </si>
  <si>
    <t>Leedale Vagabond</t>
  </si>
  <si>
    <t>Zarli Curtis</t>
  </si>
  <si>
    <t>Everly Park Fortune Keeper</t>
  </si>
  <si>
    <t>Summer Thorn</t>
  </si>
  <si>
    <t>Hes Smokin</t>
  </si>
  <si>
    <t>Ashleigh Pritchard</t>
  </si>
  <si>
    <t>Baylaurel Mont Calm Joe</t>
  </si>
  <si>
    <t>Ellysha Hale</t>
  </si>
  <si>
    <t>Peacemaker Alice Ross</t>
  </si>
  <si>
    <t>Taiah Curtis</t>
  </si>
  <si>
    <t>Kismet Park Jazz Singer</t>
  </si>
  <si>
    <t>Holly Radys</t>
  </si>
  <si>
    <t>Antipodean Wish</t>
  </si>
  <si>
    <t>Kings Town Knight Flyer</t>
  </si>
  <si>
    <t>Midas Parisian Affair</t>
  </si>
  <si>
    <t>Felicity Ericcson</t>
  </si>
  <si>
    <t>All Black Style</t>
  </si>
  <si>
    <t>Caitlin Pritchard</t>
  </si>
  <si>
    <t>Ruby Rae</t>
  </si>
  <si>
    <t>Parkiarrup Illicit Liaison</t>
  </si>
  <si>
    <t>Asha Wiegele</t>
  </si>
  <si>
    <t>Tullows Dark Prince</t>
  </si>
  <si>
    <t>Hillside William</t>
  </si>
  <si>
    <t>2021 SERIES - EVENT 1</t>
  </si>
  <si>
    <t>28TH MARCH 2021</t>
  </si>
  <si>
    <t xml:space="preserve">Orange grove </t>
  </si>
  <si>
    <t>Elim</t>
  </si>
  <si>
    <t>Serpentine Pony Club</t>
  </si>
  <si>
    <t>Madison Kain</t>
  </si>
  <si>
    <t>Orange grove</t>
  </si>
  <si>
    <t>Abigail Laurence</t>
  </si>
  <si>
    <t>Jaime Knight</t>
  </si>
  <si>
    <t>Swan Valley PC</t>
  </si>
  <si>
    <t>Wallangarra PC</t>
  </si>
  <si>
    <t>Lyla Valuri</t>
  </si>
  <si>
    <t xml:space="preserve">Woodridge </t>
  </si>
  <si>
    <t>Taliah Quinn</t>
  </si>
  <si>
    <t>Lia Del Giacco</t>
  </si>
  <si>
    <t>Hannah Armstrong</t>
  </si>
  <si>
    <t>Riverside Park</t>
  </si>
  <si>
    <t>Chelsea Willock</t>
  </si>
  <si>
    <t>Lauren Stubbs</t>
  </si>
  <si>
    <t>Tatum Hand</t>
  </si>
  <si>
    <t>Lauren Conti</t>
  </si>
  <si>
    <t>orange grove</t>
  </si>
  <si>
    <t>elim</t>
  </si>
  <si>
    <t>Orange Grove H&amp;PC</t>
  </si>
  <si>
    <t>Walliston PC</t>
  </si>
  <si>
    <t>Harmony Dumbreck</t>
  </si>
  <si>
    <t>Allegra</t>
  </si>
  <si>
    <t>Millie Hardman</t>
  </si>
  <si>
    <t>Ella Macgregor</t>
  </si>
  <si>
    <t>Paige Helsemans</t>
  </si>
  <si>
    <t>Zoe Petterson</t>
  </si>
  <si>
    <t>Panda</t>
  </si>
  <si>
    <t>Skittles</t>
  </si>
  <si>
    <t>Starzzz By Me</t>
  </si>
  <si>
    <t>Starlight</t>
  </si>
  <si>
    <t>Ascot Magnum Silk</t>
  </si>
  <si>
    <t>Judaroo Lotus</t>
  </si>
  <si>
    <t>Glamorvid Nioi</t>
  </si>
  <si>
    <t>Devereaux Speedy Gonzalas</t>
  </si>
  <si>
    <t>Norse Park Jemima</t>
  </si>
  <si>
    <t>Reprisal</t>
  </si>
  <si>
    <t>Trapalanda Downs Eldorado</t>
  </si>
  <si>
    <t>Hector</t>
  </si>
  <si>
    <t>Dalakee High Society</t>
  </si>
  <si>
    <t>Crystal Clear</t>
  </si>
  <si>
    <t>Scott Free</t>
  </si>
  <si>
    <t>Kismet Park Serenity</t>
  </si>
  <si>
    <t>Wendamar Merrit</t>
  </si>
  <si>
    <t>WRPC SJ &amp; Dressage Series Event 1</t>
  </si>
  <si>
    <t>prelim</t>
  </si>
  <si>
    <t>Hayley Cooke</t>
  </si>
  <si>
    <t>Cooperpedy</t>
  </si>
  <si>
    <t>Olivia Butler-Blaxell</t>
  </si>
  <si>
    <t>Kanderry Shake Your Bon Bon</t>
  </si>
  <si>
    <t>Chloe Gibson</t>
  </si>
  <si>
    <t>Boxer</t>
  </si>
  <si>
    <t>Olivia Ruiz</t>
  </si>
  <si>
    <t>Mr Valentino</t>
  </si>
  <si>
    <t>Diamond Dream Flying Spirit</t>
  </si>
  <si>
    <t>Jaleesa Gaasdalen</t>
  </si>
  <si>
    <t>Vintage Valley Annabeth</t>
  </si>
  <si>
    <t>Busselton Dressage 2</t>
  </si>
  <si>
    <t>Langrtree Domino</t>
  </si>
  <si>
    <t>Charlie Connell</t>
  </si>
  <si>
    <t>MT Weld ES Salt</t>
  </si>
  <si>
    <t>Ruby Fullarton</t>
  </si>
  <si>
    <t>Ladies Man</t>
  </si>
  <si>
    <t>Woodbridge H&amp;PC</t>
  </si>
  <si>
    <t>Cheval d'Lore</t>
  </si>
  <si>
    <t>Walliston Riding &amp; PC</t>
  </si>
  <si>
    <t>Aspen</t>
  </si>
  <si>
    <t>Regan O'Callaghan</t>
  </si>
  <si>
    <t>Scandal Lass</t>
  </si>
  <si>
    <t>Angela Tarbotton</t>
  </si>
  <si>
    <t>Joshual Brook MS Minka</t>
  </si>
  <si>
    <t>Busselton Dressage 3</t>
  </si>
  <si>
    <t>Kelsey Lubcke</t>
  </si>
  <si>
    <t>Bundara Boutique</t>
  </si>
  <si>
    <t>Gabrielle House</t>
  </si>
  <si>
    <t>Dr Johnson Snooperclyde</t>
  </si>
  <si>
    <t>Rachelle Brown</t>
  </si>
  <si>
    <t>Red Dar John</t>
  </si>
  <si>
    <t>Kaeleigh Brown</t>
  </si>
  <si>
    <t>Parkiarrup Edward</t>
  </si>
  <si>
    <t>`</t>
  </si>
  <si>
    <t>Kal</t>
  </si>
  <si>
    <t>Walliston Riding &amp;amp;amp; Pony Club</t>
  </si>
  <si>
    <t xml:space="preserve">Teagan Christie </t>
  </si>
  <si>
    <t xml:space="preserve">Amani Phantasie </t>
  </si>
  <si>
    <t>Amber Patupis-Retsas</t>
  </si>
  <si>
    <t>Touchstone Felix</t>
  </si>
  <si>
    <t>Ruby Anne Rae</t>
  </si>
  <si>
    <t>King River</t>
  </si>
  <si>
    <t>Isabella Day</t>
  </si>
  <si>
    <t>Teifi Valley Cyrus</t>
  </si>
  <si>
    <t>Springbrook Cruz</t>
  </si>
  <si>
    <t>Elena Park Pontiac Bandit</t>
  </si>
  <si>
    <t>Elena Park Sobrero</t>
  </si>
  <si>
    <t>Murray horse and pony club</t>
  </si>
  <si>
    <t xml:space="preserve">1 horse </t>
  </si>
  <si>
    <t>Margaret River Horse and Pony Club</t>
  </si>
  <si>
    <t>Sheridan Clarson</t>
  </si>
  <si>
    <t>Tiaja Park Halo</t>
  </si>
  <si>
    <t xml:space="preserve">Flicka </t>
  </si>
  <si>
    <t xml:space="preserve">Peel metropolitan horse and pony club </t>
  </si>
  <si>
    <t>Brenna Cook</t>
  </si>
  <si>
    <t>Another Zero</t>
  </si>
  <si>
    <t>Kalgoorlie District Pony Club</t>
  </si>
  <si>
    <t>Baylaurel Panache</t>
  </si>
  <si>
    <t>Portia Isabella Allan</t>
  </si>
  <si>
    <t>Baldivis Equestrian amd Pony Club</t>
  </si>
  <si>
    <t>Kristie Gibaud</t>
  </si>
  <si>
    <t xml:space="preserve">Fatal Attraction </t>
  </si>
  <si>
    <t>Baldivis Equestrian &amp;amp;amp; Pony Club</t>
  </si>
  <si>
    <t xml:space="preserve">Dana Greenwood </t>
  </si>
  <si>
    <t xml:space="preserve">Lady Esquiress </t>
  </si>
  <si>
    <t xml:space="preserve">Orange Grove Horse and Pony Club </t>
  </si>
  <si>
    <t xml:space="preserve">Darcey Brooks </t>
  </si>
  <si>
    <t xml:space="preserve">Red Panorama </t>
  </si>
  <si>
    <t xml:space="preserve">Mortlock Pony Club </t>
  </si>
  <si>
    <t xml:space="preserve">Ellie Gilberd </t>
  </si>
  <si>
    <t xml:space="preserve">Kirralea Showman </t>
  </si>
  <si>
    <t>Bunbury Pony Club</t>
  </si>
  <si>
    <t>Deepfields Hooly</t>
  </si>
  <si>
    <t>Wellington District</t>
  </si>
  <si>
    <t>Wendamar Fizz</t>
  </si>
  <si>
    <t>Wanneroo Pony Club</t>
  </si>
  <si>
    <t>BP FLASHFOX</t>
  </si>
  <si>
    <t>MS Springtime Octavius</t>
  </si>
  <si>
    <t xml:space="preserve">Stella Brown  </t>
  </si>
  <si>
    <t>Bevanlee Banter</t>
  </si>
  <si>
    <t xml:space="preserve">Amelia McDonald </t>
  </si>
  <si>
    <t xml:space="preserve">Brayside Visionary </t>
  </si>
  <si>
    <t xml:space="preserve">Kismet Park Serenity </t>
  </si>
  <si>
    <t xml:space="preserve">Orange grove horse and pony club </t>
  </si>
  <si>
    <t>Dana Greenwood</t>
  </si>
  <si>
    <t xml:space="preserve">Black Jack </t>
  </si>
  <si>
    <t xml:space="preserve">Serpentine </t>
  </si>
  <si>
    <t xml:space="preserve">Charlie Connell </t>
  </si>
  <si>
    <t xml:space="preserve">Mt Weld Es Salt </t>
  </si>
  <si>
    <t>SP Stella</t>
  </si>
  <si>
    <t xml:space="preserve">King River </t>
  </si>
  <si>
    <t>BUNBURY</t>
  </si>
  <si>
    <t>WARREN</t>
  </si>
  <si>
    <t>BUSSELTON</t>
  </si>
  <si>
    <t xml:space="preserve">CAPEL </t>
  </si>
  <si>
    <t>Jasmine Elliott</t>
  </si>
  <si>
    <t>India Brockman</t>
  </si>
  <si>
    <t>Annika Miller</t>
  </si>
  <si>
    <t>Windy Hill Ginger Rocks</t>
  </si>
  <si>
    <t>Belcam Chanel</t>
  </si>
  <si>
    <t>Maverick</t>
  </si>
  <si>
    <t>Esb Irish Leprechaun</t>
  </si>
  <si>
    <t>Meadow French</t>
  </si>
  <si>
    <t>Winterfall</t>
  </si>
  <si>
    <t xml:space="preserve">Swan Valley </t>
  </si>
  <si>
    <t>Indi's Mr Zorba Jones</t>
  </si>
  <si>
    <t>Steph Jones</t>
  </si>
  <si>
    <t>Code Of Silence</t>
  </si>
  <si>
    <t>Miss Mandlikova</t>
  </si>
  <si>
    <t>BML Wildrose</t>
  </si>
  <si>
    <t>Alyssa Jane Sherwood</t>
  </si>
  <si>
    <t>Ace Of Spades</t>
  </si>
  <si>
    <t>Tiffani Tong</t>
  </si>
  <si>
    <t>Tamara Flaming Halo</t>
  </si>
  <si>
    <t>Shippyshippybangbang</t>
  </si>
  <si>
    <t xml:space="preserve">Rebecca Simpson </t>
  </si>
  <si>
    <t xml:space="preserve">Kasac park global warrior </t>
  </si>
  <si>
    <t>BHPC</t>
  </si>
  <si>
    <t xml:space="preserve">Kirby Brooks </t>
  </si>
  <si>
    <t>Four Letter Werd</t>
  </si>
  <si>
    <t xml:space="preserve">Mortlock </t>
  </si>
  <si>
    <t>Riverside</t>
  </si>
  <si>
    <t>Cethana Kingston Court</t>
  </si>
  <si>
    <t>Hailey Snyman</t>
  </si>
  <si>
    <t>Shilo</t>
  </si>
  <si>
    <t>Lila Seberry</t>
  </si>
  <si>
    <t>Celeste Whittaker</t>
  </si>
  <si>
    <t>Darlington</t>
  </si>
  <si>
    <t>Claire James</t>
  </si>
  <si>
    <t>Mickey</t>
  </si>
  <si>
    <t>Sara James</t>
  </si>
  <si>
    <t>Mia Whittaker</t>
  </si>
  <si>
    <t>Tiana Woollams</t>
  </si>
  <si>
    <t>Della Woollams</t>
  </si>
  <si>
    <t>Sarah Negus</t>
  </si>
  <si>
    <t>Jenna Santos</t>
  </si>
  <si>
    <t>Callisto</t>
  </si>
  <si>
    <t>Karyn Hodby</t>
  </si>
  <si>
    <t>Trinket</t>
  </si>
  <si>
    <t>Bloodbuzz Ohio</t>
  </si>
  <si>
    <t>Dalakee Over The Top</t>
  </si>
  <si>
    <t>Bevanleigh Hitchhiker</t>
  </si>
  <si>
    <t>Discoville</t>
  </si>
  <si>
    <t>Tomtom</t>
  </si>
  <si>
    <t>Natural Luck</t>
  </si>
  <si>
    <t>Dar</t>
  </si>
  <si>
    <t>DAR</t>
  </si>
  <si>
    <t>MR</t>
  </si>
  <si>
    <t>Margaret River Dressage 1</t>
  </si>
  <si>
    <t>Kenzie Manson</t>
  </si>
  <si>
    <t>Glomax Royal Roulette</t>
  </si>
  <si>
    <t>Honey Towers-Hammond</t>
  </si>
  <si>
    <t>Carona Pk Fairy Footsteps</t>
  </si>
  <si>
    <t>Katelle Casino</t>
  </si>
  <si>
    <t>Chaise Fowler</t>
  </si>
  <si>
    <t>Alvin</t>
  </si>
  <si>
    <t>Zak</t>
  </si>
  <si>
    <t>Ebony Gillan</t>
  </si>
  <si>
    <t>Joshua Brook Special Effects</t>
  </si>
  <si>
    <t>Ashlyn O'Brien</t>
  </si>
  <si>
    <t>Dizzy</t>
  </si>
  <si>
    <t>Imogen Freeman</t>
  </si>
  <si>
    <t>Bramley Cleopatra</t>
  </si>
  <si>
    <t>Pippa Reilly</t>
  </si>
  <si>
    <t>Judaroo Tassel</t>
  </si>
  <si>
    <t>Woodridge PC</t>
  </si>
  <si>
    <t>Gunnadorah Talisman</t>
  </si>
  <si>
    <t>Cheval D'Lore</t>
  </si>
  <si>
    <t>Charlene Harrison</t>
  </si>
  <si>
    <t>Decephson</t>
  </si>
  <si>
    <t>Shauni Mullins</t>
  </si>
  <si>
    <t>Flashdance</t>
  </si>
  <si>
    <t>Emma Truss</t>
  </si>
  <si>
    <t>Erin Kelty</t>
  </si>
  <si>
    <t>Milkshake</t>
  </si>
  <si>
    <t>Sara Vroom</t>
  </si>
  <si>
    <t>Indiana Eclipse</t>
  </si>
  <si>
    <t>Caroline Gaiger</t>
  </si>
  <si>
    <t>Lady Farrem</t>
  </si>
  <si>
    <t>SCR</t>
  </si>
  <si>
    <t>Emma Williams</t>
  </si>
  <si>
    <t>Clare Downs Camsyniard</t>
  </si>
  <si>
    <t>Star Allience</t>
  </si>
  <si>
    <t>2021 SERIES - EVENT 2</t>
  </si>
  <si>
    <t>2nd MAY 2021</t>
  </si>
  <si>
    <t>DRYANDRA</t>
  </si>
  <si>
    <t>Sophie Dagnall</t>
  </si>
  <si>
    <t>Ebony Rose Spotlight</t>
  </si>
  <si>
    <t>ORANGE GROVE</t>
  </si>
  <si>
    <t>Maniah-Rose Frear</t>
  </si>
  <si>
    <t>ELIM</t>
  </si>
  <si>
    <t>SERPENTINE</t>
  </si>
  <si>
    <t>GIDGEGANNUP</t>
  </si>
  <si>
    <t>WANNEROO</t>
  </si>
  <si>
    <t>WOODRIDGE</t>
  </si>
  <si>
    <t>Eva Anning</t>
  </si>
  <si>
    <t>WALLANGARA</t>
  </si>
  <si>
    <t>Caitlin Worth</t>
  </si>
  <si>
    <t>Nell Howorth</t>
  </si>
  <si>
    <t>RIVERSIDE</t>
  </si>
  <si>
    <t>Chloe Whittleton</t>
  </si>
  <si>
    <t>Caitlin Wells</t>
  </si>
  <si>
    <t>HORSEMENS</t>
  </si>
  <si>
    <t>PEEL</t>
  </si>
  <si>
    <t>Megan Watson</t>
  </si>
  <si>
    <t>Hayley Mazurek</t>
  </si>
  <si>
    <t>WALLISTON</t>
  </si>
  <si>
    <t>Matilda Agnew</t>
  </si>
  <si>
    <t>Sophie Watson</t>
  </si>
  <si>
    <t>Caitlin Rosenberg</t>
  </si>
  <si>
    <t>Jessica Smith</t>
  </si>
  <si>
    <t>Angela Williams</t>
  </si>
  <si>
    <t>Danielle Van Ooosten</t>
  </si>
  <si>
    <t>Suzie Mclean</t>
  </si>
  <si>
    <t>Pencader Piper</t>
  </si>
  <si>
    <t>The Brass Bear</t>
  </si>
  <si>
    <t>Treelea Park Romeo</t>
  </si>
  <si>
    <t>Flirt With Hal</t>
  </si>
  <si>
    <t>Trakiato</t>
  </si>
  <si>
    <t>Struan Park Stockmans Run</t>
  </si>
  <si>
    <t>Auburn Fire</t>
  </si>
  <si>
    <t>Noblewood Casablanca</t>
  </si>
  <si>
    <t>Limestone Park Good As Gold</t>
  </si>
  <si>
    <t>Peartree Farm Pandora</t>
  </si>
  <si>
    <t>Skyeblu Jax On Ice</t>
  </si>
  <si>
    <t>Shadow</t>
  </si>
  <si>
    <t>Allambie Park Vittori</t>
  </si>
  <si>
    <t>Demondrille</t>
  </si>
  <si>
    <t>Harlequin</t>
  </si>
  <si>
    <t>Diamond Chic</t>
  </si>
  <si>
    <t>Funkalicious</t>
  </si>
  <si>
    <t>South Midlands Dressage &amp; Showjumping Day</t>
  </si>
  <si>
    <t>Molly Hill</t>
  </si>
  <si>
    <t>Woodbridge</t>
  </si>
  <si>
    <t>Tahlia Burke</t>
  </si>
  <si>
    <t>Jadebrook Snow Princess</t>
  </si>
  <si>
    <t>Aiden Godsmark</t>
  </si>
  <si>
    <t>Morefair Empress</t>
  </si>
  <si>
    <t>Emma Dempsey</t>
  </si>
  <si>
    <t>Windason Peter Pan</t>
  </si>
  <si>
    <t>Mya Robertson</t>
  </si>
  <si>
    <t>Handful of Dust</t>
  </si>
  <si>
    <t>Ellie Steele</t>
  </si>
  <si>
    <t>Dusty</t>
  </si>
  <si>
    <t>Charlotte Miller</t>
  </si>
  <si>
    <t>Limehill Buzz Lightyear</t>
  </si>
  <si>
    <t>Rylee Dawe</t>
  </si>
  <si>
    <t>Stella</t>
  </si>
  <si>
    <t>Abigail Hill</t>
  </si>
  <si>
    <t>Kalbrook Park Bolero</t>
  </si>
  <si>
    <t>Maddelyn Harney</t>
  </si>
  <si>
    <t>Bullzeye</t>
  </si>
  <si>
    <t>Allye Haydon</t>
  </si>
  <si>
    <t>Trouble</t>
  </si>
  <si>
    <t>Maddison Fawcett</t>
  </si>
  <si>
    <t>Wendamar Talkabout</t>
  </si>
  <si>
    <t>Ella Phillips</t>
  </si>
  <si>
    <t>Reeba Blitz</t>
  </si>
  <si>
    <t>Central Midlands</t>
  </si>
  <si>
    <t>Tuscan</t>
  </si>
  <si>
    <t>Skye McMullen</t>
  </si>
  <si>
    <t>Gus</t>
  </si>
  <si>
    <t>Eve Lavender</t>
  </si>
  <si>
    <t>Morefair Vallis</t>
  </si>
  <si>
    <t>Morefair Reflection</t>
  </si>
  <si>
    <t>Lila Noden</t>
  </si>
  <si>
    <t>Rustic Heartache</t>
  </si>
  <si>
    <t>Dawn Ardley</t>
  </si>
  <si>
    <t>Tayuna Thomas</t>
  </si>
  <si>
    <t>HP Spider-Man</t>
  </si>
  <si>
    <t>Baylee Jenkins</t>
  </si>
  <si>
    <t>Hoffmanâ€™s Henry</t>
  </si>
  <si>
    <t>Collie</t>
  </si>
  <si>
    <t>Gordon park royal review</t>
  </si>
  <si>
    <t>Serendipity</t>
  </si>
  <si>
    <t>Summer Michelle Thorn</t>
  </si>
  <si>
    <t>He's Smokin</t>
  </si>
  <si>
    <t>Mackenzie Wallrodt</t>
  </si>
  <si>
    <t>Goandcullect</t>
  </si>
  <si>
    <t>Bonnie Rock</t>
  </si>
  <si>
    <t>Mellandra Touch of Class</t>
  </si>
  <si>
    <t>Mia Harvey</t>
  </si>
  <si>
    <t>Peel metropolitan</t>
  </si>
  <si>
    <t xml:space="preserve">Baldivis </t>
  </si>
  <si>
    <t>Tiaja Park Fancy SR</t>
  </si>
  <si>
    <t>Emily Miles</t>
  </si>
  <si>
    <t>E</t>
  </si>
  <si>
    <t>Mikayla Downey</t>
  </si>
  <si>
    <t>Katelin Fantuz</t>
  </si>
  <si>
    <t>Tayah Joy</t>
  </si>
  <si>
    <t>Madelyn Harney</t>
  </si>
  <si>
    <t>Gavin</t>
  </si>
  <si>
    <t>Lilly</t>
  </si>
  <si>
    <t>Mr Spin N Cheque</t>
  </si>
  <si>
    <t>Tazi Bailey'S On The Rocks</t>
  </si>
  <si>
    <t>Lester</t>
  </si>
  <si>
    <t>Balboas Secret</t>
  </si>
  <si>
    <t>Dardanup H&amp;PC Dressage Day</t>
  </si>
  <si>
    <t>Angie Fitzpatrick</t>
  </si>
  <si>
    <t>Visions of Brayside</t>
  </si>
  <si>
    <t>Dardanuup</t>
  </si>
  <si>
    <t>Nina Bercene</t>
  </si>
  <si>
    <t>Miss Polly Pocket</t>
  </si>
  <si>
    <t>Marni Bercene</t>
  </si>
  <si>
    <t>Sandpipers</t>
  </si>
  <si>
    <t>Red Dar Jon</t>
  </si>
  <si>
    <t>Walliston Dressage &amp; Show Jumping Series Event 2</t>
  </si>
  <si>
    <t>Sarah James</t>
  </si>
  <si>
    <t>Indis Mr Zroba Jones</t>
  </si>
  <si>
    <t>Clesete Whittaker</t>
  </si>
  <si>
    <t>Zoe Patterson</t>
  </si>
  <si>
    <t>Tiana Wollams</t>
  </si>
  <si>
    <t>Jewel Pivac</t>
  </si>
  <si>
    <t>Bounty Hunter</t>
  </si>
  <si>
    <t>Darl</t>
  </si>
  <si>
    <t>DARL 2</t>
  </si>
  <si>
    <t>Sophie Grace Dagnall</t>
  </si>
  <si>
    <t xml:space="preserve">Ebony Rose Spotlight </t>
  </si>
  <si>
    <t>Orange Grove HPC</t>
  </si>
  <si>
    <t>Abigail Sarah Hill</t>
  </si>
  <si>
    <t>Here comes the devil</t>
  </si>
  <si>
    <t>Woodrdige Horse and Pony Club</t>
  </si>
  <si>
    <t xml:space="preserve">Avon Valley showjumping and Pony club </t>
  </si>
  <si>
    <t>Wanneroo Horse and Pony Club</t>
  </si>
  <si>
    <t>DARL2</t>
  </si>
  <si>
    <t>Dec</t>
  </si>
  <si>
    <t>Aleska Wearne</t>
  </si>
  <si>
    <t>Lila Serberyy</t>
  </si>
  <si>
    <t>Amelia Bridgehouse</t>
  </si>
  <si>
    <t>Karma Park First Edition</t>
  </si>
  <si>
    <t>Peel Horse &amp; Pony Club</t>
  </si>
  <si>
    <t>1B</t>
  </si>
  <si>
    <t>Baldivis Equestrian &amp; Pony Club</t>
  </si>
  <si>
    <t>Ruby Weightman</t>
  </si>
  <si>
    <t>Capote</t>
  </si>
  <si>
    <t>Jazmin Anderson</t>
  </si>
  <si>
    <t>Chupacabra</t>
  </si>
  <si>
    <t>Horsemans Pony Club</t>
  </si>
  <si>
    <t>Miss MandiKova</t>
  </si>
  <si>
    <t>Ivy-Joy Ralph</t>
  </si>
  <si>
    <t>Paramour</t>
  </si>
  <si>
    <t>2B</t>
  </si>
  <si>
    <t>Walliston Horse &amp; Pony Club</t>
  </si>
  <si>
    <t>Fatal Attraction</t>
  </si>
  <si>
    <t>Katelyn Mehenikov</t>
  </si>
  <si>
    <t>3B</t>
  </si>
  <si>
    <t>4B</t>
  </si>
  <si>
    <t>Auto 
Points</t>
  </si>
  <si>
    <t>Riders
Club</t>
  </si>
  <si>
    <t>4 Mar</t>
  </si>
  <si>
    <t>Dressage Open</t>
  </si>
  <si>
    <t>Brooke Atkinson</t>
  </si>
  <si>
    <t>Ziggy Stardust</t>
  </si>
  <si>
    <t>Merrivale Dexter</t>
  </si>
  <si>
    <t>Coco</t>
  </si>
  <si>
    <t>Ms Springtime Octavius</t>
  </si>
  <si>
    <t>Diago</t>
  </si>
  <si>
    <t>Alice Colebrook</t>
  </si>
  <si>
    <t>Celestine Winston</t>
  </si>
  <si>
    <t>35) Preparatory A (10 years &amp; under) Dressage</t>
  </si>
  <si>
    <t>Dardanup Horse &amp; Pony Club</t>
  </si>
  <si>
    <t>Breanna Bosma</t>
  </si>
  <si>
    <t>Judaroo Peppercorn</t>
  </si>
  <si>
    <t>Chase Bailey</t>
  </si>
  <si>
    <t>Patchy</t>
  </si>
  <si>
    <t>Indie Bailey</t>
  </si>
  <si>
    <t>Locky</t>
  </si>
  <si>
    <t>Ebony Jones</t>
  </si>
  <si>
    <t>Brimfield Bronte</t>
  </si>
  <si>
    <t>Eliza Hickman</t>
  </si>
  <si>
    <t>Jadebrook Royal Inspiration</t>
  </si>
  <si>
    <t>Grace Colley</t>
  </si>
  <si>
    <t>Leadale Mea</t>
  </si>
  <si>
    <t>Grace Cox</t>
  </si>
  <si>
    <t>Milo</t>
  </si>
  <si>
    <t>Holly Ferguson</t>
  </si>
  <si>
    <t>Windal Park Pixie Magic</t>
  </si>
  <si>
    <t>Isabella Murphy</t>
  </si>
  <si>
    <t>Novak</t>
  </si>
  <si>
    <t>Isla George</t>
  </si>
  <si>
    <t>Bling</t>
  </si>
  <si>
    <t>W</t>
  </si>
  <si>
    <t>Jenna Perkins</t>
  </si>
  <si>
    <t>Lime Hill Mistique</t>
  </si>
  <si>
    <t>Jessica Higgs</t>
  </si>
  <si>
    <t>Itsa Shamrock Sensation</t>
  </si>
  <si>
    <t>Baldivis Equestrian &amp; Pony Club Inc.</t>
  </si>
  <si>
    <t>Krystal Adams</t>
  </si>
  <si>
    <t>Mattama Park Uluru</t>
  </si>
  <si>
    <t>Maddison Bond</t>
  </si>
  <si>
    <t>Blossom Park Firefly</t>
  </si>
  <si>
    <t>Maisie Herring</t>
  </si>
  <si>
    <t>Wendamar  Nyara</t>
  </si>
  <si>
    <t xml:space="preserve">Woodridge Horse &amp; Pony Club </t>
  </si>
  <si>
    <t>Makayla Ryan</t>
  </si>
  <si>
    <t>Antrim Irish Cream</t>
  </si>
  <si>
    <t>Chiltern Park Eternity</t>
  </si>
  <si>
    <t>w</t>
  </si>
  <si>
    <t>Skye Boschetti</t>
  </si>
  <si>
    <t>Wendemar Braxton</t>
  </si>
  <si>
    <t>Sophie Mosey</t>
  </si>
  <si>
    <t>Owendale Jessica</t>
  </si>
  <si>
    <t>Brydie Sutcliffe</t>
  </si>
  <si>
    <t>Roseaker Raine Storm</t>
  </si>
  <si>
    <t>36) Preparatory A (11 years &amp; over) Dressage</t>
  </si>
  <si>
    <t>Evie Bicknell</t>
  </si>
  <si>
    <t>Timone</t>
  </si>
  <si>
    <t>37) Preliminary 1A (10 years &amp; under) Dressage</t>
  </si>
  <si>
    <t>Ava Robinson</t>
  </si>
  <si>
    <t>Silver Wings Moonlight</t>
  </si>
  <si>
    <t>Brianna Ferdinand</t>
  </si>
  <si>
    <t>Foxdale's Phyre and Ice</t>
  </si>
  <si>
    <t>Fawley Amarni</t>
  </si>
  <si>
    <t>Orange Grove Horse &amp; Pony Club</t>
  </si>
  <si>
    <t>Sienna Balinski</t>
  </si>
  <si>
    <t>Beelo Bi Susie</t>
  </si>
  <si>
    <t>Willow Yeates</t>
  </si>
  <si>
    <t>Karma Park Barilla Bay</t>
  </si>
  <si>
    <t>Abbey Barker</t>
  </si>
  <si>
    <t>Willow Valley Look At Me</t>
  </si>
  <si>
    <t>38) Preliminary 1A (11 - 13 years) Dressage</t>
  </si>
  <si>
    <t>Here Comes The Devil</t>
  </si>
  <si>
    <t>Kelladee Park Legacy</t>
  </si>
  <si>
    <t>Brooklyn Darlington</t>
  </si>
  <si>
    <t>Oliver</t>
  </si>
  <si>
    <t>Caitlyn Knight</t>
  </si>
  <si>
    <t>Tina</t>
  </si>
  <si>
    <t>Charli Brajkovich</t>
  </si>
  <si>
    <t>Deveraux Cinnamon</t>
  </si>
  <si>
    <t>Claire George</t>
  </si>
  <si>
    <t>Leica Shamaa Mizz-ella</t>
  </si>
  <si>
    <t>Emily Sweetman</t>
  </si>
  <si>
    <t>Erigolia Starburst</t>
  </si>
  <si>
    <t>Erin Lennox</t>
  </si>
  <si>
    <t>Impassabeel</t>
  </si>
  <si>
    <t>Lia DelGiacco</t>
  </si>
  <si>
    <t>Tiimli Panda Bear</t>
  </si>
  <si>
    <t>Lily Fitzgerald</t>
  </si>
  <si>
    <t>Quidam Jester</t>
  </si>
  <si>
    <t>Lina Sirr</t>
  </si>
  <si>
    <t>Sharbolane Coco Chanel</t>
  </si>
  <si>
    <t>Mbakaya Mfune</t>
  </si>
  <si>
    <t>Peaches and Cream</t>
  </si>
  <si>
    <t>Tammy Cameron</t>
  </si>
  <si>
    <t>Drop Dead Diva</t>
  </si>
  <si>
    <t>Taylah Smith</t>
  </si>
  <si>
    <t>Karma Park Royal Rascal2</t>
  </si>
  <si>
    <t>Willow Hawkins</t>
  </si>
  <si>
    <t>Ashtar</t>
  </si>
  <si>
    <t>Emily Grey</t>
  </si>
  <si>
    <t>Fawley Belletrix</t>
  </si>
  <si>
    <t>39) Preliminary 1A (14 - 16 years) Dressage</t>
  </si>
  <si>
    <t>Imogen Murray</t>
  </si>
  <si>
    <t>Kings Field Gremlin</t>
  </si>
  <si>
    <t>Olivia Burles</t>
  </si>
  <si>
    <t>Pharazon Staranise</t>
  </si>
  <si>
    <t>Poppy Petricevich</t>
  </si>
  <si>
    <t>Sparkle of Pro</t>
  </si>
  <si>
    <t>Dunwood Acres Denver</t>
  </si>
  <si>
    <t>40) Preliminary 1A (17 &amp; over) Dressage</t>
  </si>
  <si>
    <t>Kaitlin Goss</t>
  </si>
  <si>
    <t>Slim Shady</t>
  </si>
  <si>
    <t>41) Novice 2A (8 - 13 years) Dressage</t>
  </si>
  <si>
    <t>Avarna McDonald</t>
  </si>
  <si>
    <t>Toro Express</t>
  </si>
  <si>
    <t>Mia Harvey-Renet</t>
  </si>
  <si>
    <t>Gordon Park Royal Review</t>
  </si>
  <si>
    <t>42) Novice 2A (14 - 16 years) Dressage</t>
  </si>
  <si>
    <t>43) Novice 2A (17 - 21 years) Dressage</t>
  </si>
  <si>
    <t>Walliston Riding &amp; Pony Club</t>
  </si>
  <si>
    <t>2021 SERIES - EVENT 3</t>
  </si>
  <si>
    <t>20TH JUNE 2021</t>
  </si>
  <si>
    <t>Peel</t>
  </si>
  <si>
    <t>Natutal Luck</t>
  </si>
  <si>
    <t>Sophie Waymouth</t>
  </si>
  <si>
    <t>Uma Sky Fisher</t>
  </si>
  <si>
    <t>Wendamar Merritt</t>
  </si>
  <si>
    <t>Abbey Rowe</t>
  </si>
  <si>
    <t>Shaylen Park Soonami</t>
  </si>
  <si>
    <t>Skywood Park Limited Addition</t>
  </si>
  <si>
    <t>Aleska Werne</t>
  </si>
  <si>
    <t>Two Sox</t>
  </si>
  <si>
    <t>Yartarla Park Centrepiece</t>
  </si>
  <si>
    <t>Sydelle Bland</t>
  </si>
  <si>
    <t>Breezewater Mr Brown</t>
  </si>
  <si>
    <t>Hannah Simpson</t>
  </si>
  <si>
    <t>Ruby Damask Rosa</t>
  </si>
  <si>
    <t>Dardanup PC</t>
  </si>
  <si>
    <t>Running Late</t>
  </si>
  <si>
    <t>Festival</t>
  </si>
  <si>
    <t>6 Jun</t>
  </si>
  <si>
    <t>27 Jun</t>
  </si>
  <si>
    <t>King R</t>
  </si>
  <si>
    <t>10 Oct</t>
  </si>
  <si>
    <t>Fest</t>
  </si>
  <si>
    <t>10 Jul</t>
  </si>
  <si>
    <t>KingR</t>
  </si>
  <si>
    <t>MR3</t>
  </si>
  <si>
    <t>MR1</t>
  </si>
  <si>
    <t>Darl2</t>
  </si>
  <si>
    <t>Walliston Dressage &amp; ShowJumping Series Event 2</t>
  </si>
  <si>
    <t>Black Jack</t>
  </si>
  <si>
    <t>Class Sugarland</t>
  </si>
  <si>
    <t>Tiana Woolmans</t>
  </si>
  <si>
    <t>Ella Jones</t>
  </si>
  <si>
    <t>Jack</t>
  </si>
  <si>
    <t>Lia Del Giaco</t>
  </si>
  <si>
    <t>Sparkle Of Pro</t>
  </si>
  <si>
    <t>Liah Gardiner</t>
  </si>
  <si>
    <t>Romy Lenz</t>
  </si>
  <si>
    <t>Wendamar Talent</t>
  </si>
  <si>
    <t>Wendemar Talent</t>
  </si>
  <si>
    <t>Lily Mcbride</t>
  </si>
  <si>
    <t>Ej Park Shades Of Blue</t>
  </si>
  <si>
    <t>King River Pony Club Unofficial Dressage Day</t>
  </si>
  <si>
    <t>Mystic Shadows Black Ice</t>
  </si>
  <si>
    <t>Isla Hendry</t>
  </si>
  <si>
    <t>Karma Park Easter Parade</t>
  </si>
  <si>
    <t>Bisco</t>
  </si>
  <si>
    <t>Mikayla Holden</t>
  </si>
  <si>
    <t>Brimfield Tiny Dancer</t>
  </si>
  <si>
    <t>Annelise Bryan</t>
  </si>
  <si>
    <t>Beau</t>
  </si>
  <si>
    <t>Skye Nathan</t>
  </si>
  <si>
    <t>Sunset</t>
  </si>
  <si>
    <t>Cunnamore Blackwood</t>
  </si>
  <si>
    <t>Brayside Visionary</t>
  </si>
  <si>
    <t>Limehill Cameo Design</t>
  </si>
  <si>
    <t>Willoughby Sharp</t>
  </si>
  <si>
    <t>Judaroo Elton</t>
  </si>
  <si>
    <t>Sam Bryan</t>
  </si>
  <si>
    <t>Lulu</t>
  </si>
  <si>
    <t>All Too Flash</t>
  </si>
  <si>
    <t>Rosie Mccoringley</t>
  </si>
  <si>
    <t>Bridie Johnson</t>
  </si>
  <si>
    <t>Karteeka</t>
  </si>
  <si>
    <t>Denmark PC</t>
  </si>
  <si>
    <t>Ella Cameron</t>
  </si>
  <si>
    <t>Hustler</t>
  </si>
  <si>
    <t>He’s Smokin</t>
  </si>
  <si>
    <t>Peacemaker Alice Ross King</t>
  </si>
  <si>
    <t>Baylaurel Donnertello</t>
  </si>
  <si>
    <t>Felicity Ericsson</t>
  </si>
  <si>
    <t>Darl3</t>
  </si>
  <si>
    <t>Caitlyn Wren</t>
  </si>
  <si>
    <t>Mt Weld Es Salt</t>
  </si>
  <si>
    <t>Flying Thunderbolt</t>
  </si>
  <si>
    <t>Kylie Giblett</t>
  </si>
  <si>
    <t>Tiaja Park Good Gracious</t>
  </si>
  <si>
    <t>DARL3</t>
  </si>
  <si>
    <t>Charlotte Ezse</t>
  </si>
  <si>
    <t>A Night At The Opera</t>
  </si>
  <si>
    <t>Emily Brimblecomb</t>
  </si>
  <si>
    <t>Senlac Crowley</t>
  </si>
  <si>
    <t>Wallangara Horse &amp; Pony Club</t>
  </si>
  <si>
    <t>Woodridge Pony Club</t>
  </si>
  <si>
    <t>Madame Mischeif</t>
  </si>
  <si>
    <t>Hannah Horne</t>
  </si>
  <si>
    <t>Penley Vintage</t>
  </si>
  <si>
    <t>Ember Sunset</t>
  </si>
  <si>
    <t>Jackson Black</t>
  </si>
  <si>
    <t>Noblewood Park Ballista</t>
  </si>
  <si>
    <t>Folly Foot Alchemy</t>
  </si>
  <si>
    <t>Riverside Pony Club</t>
  </si>
  <si>
    <t>Baldivis series 3</t>
  </si>
  <si>
    <t>Amelia Addison</t>
  </si>
  <si>
    <t>Precious Rock</t>
  </si>
  <si>
    <t>Alex Horsfall</t>
  </si>
  <si>
    <t>Brookdale Park Ltd Edition</t>
  </si>
  <si>
    <t>Zoe Carrick</t>
  </si>
  <si>
    <t>Mystiq Saffire</t>
  </si>
  <si>
    <t>Serendipity Luana</t>
  </si>
  <si>
    <t>Kassie</t>
  </si>
  <si>
    <t>Nadalla Park Im So Special</t>
  </si>
  <si>
    <t>11.07.2021</t>
  </si>
  <si>
    <t>Dardanup Dressage Series 2</t>
  </si>
  <si>
    <t>Darlington Dressage Series 3</t>
  </si>
  <si>
    <t>Caitlin Corden</t>
  </si>
  <si>
    <t>Dakalee Over The Top</t>
  </si>
  <si>
    <t>Darlington 2</t>
  </si>
  <si>
    <t>Dard2</t>
  </si>
  <si>
    <t>KING R</t>
  </si>
  <si>
    <t>Bunbury Dressage Series 3</t>
  </si>
  <si>
    <t>Bun3</t>
  </si>
  <si>
    <t>Bun2</t>
  </si>
  <si>
    <t>Amelia Mcdonald</t>
  </si>
  <si>
    <t>Sarah Mccoringley</t>
  </si>
  <si>
    <t>Final Cut Ott</t>
  </si>
  <si>
    <t>Bramley Stars And Strips</t>
  </si>
  <si>
    <t>He’S Smokin</t>
  </si>
  <si>
    <t xml:space="preserve">Nov </t>
  </si>
  <si>
    <t>KR</t>
  </si>
  <si>
    <t xml:space="preserve">Kasac Park Global Warrior </t>
  </si>
  <si>
    <t>Lexi Caldwe3ll</t>
  </si>
  <si>
    <t>Harrington Park Carousel</t>
  </si>
  <si>
    <t>Abbie Kirkham</t>
  </si>
  <si>
    <t>Clare Downs Indigo</t>
  </si>
  <si>
    <t>Norma Park Jemima</t>
  </si>
  <si>
    <t>Sophie Morrison</t>
  </si>
  <si>
    <t>Powderbark Orlaith</t>
  </si>
  <si>
    <t>Biscuit</t>
  </si>
  <si>
    <t>Judaroo Tassell</t>
  </si>
  <si>
    <t>Applewood Classic Deluxe</t>
  </si>
  <si>
    <t>Lucie Wackerbarth</t>
  </si>
  <si>
    <t>Bridge Pegasus</t>
  </si>
  <si>
    <t>Nadalla Park I'M So Special</t>
  </si>
  <si>
    <t>MR2</t>
  </si>
  <si>
    <t>10.10.2021</t>
  </si>
  <si>
    <t>Margaret River Series 3</t>
  </si>
  <si>
    <t>Carona Park Fairy Footsteps</t>
  </si>
  <si>
    <t>Anna Lindberg</t>
  </si>
  <si>
    <t>Bindi</t>
  </si>
  <si>
    <t>Daisy</t>
  </si>
  <si>
    <t>Charisma Fanfare</t>
  </si>
  <si>
    <t>Tully Slater</t>
  </si>
  <si>
    <t>Monuement Park Jackpot</t>
  </si>
  <si>
    <t>Runnadorah Talisman</t>
  </si>
  <si>
    <t>Elb Music Man</t>
  </si>
  <si>
    <t>Murray HPC</t>
  </si>
  <si>
    <t>Kailani Muir</t>
  </si>
  <si>
    <t>Serpentine HPC</t>
  </si>
  <si>
    <t>Wellington District PC</t>
  </si>
  <si>
    <t>Bunbury HPC</t>
  </si>
  <si>
    <t>Lily-Mae Muir</t>
  </si>
  <si>
    <t>Log Fence PC</t>
  </si>
  <si>
    <t>Baldivis PC</t>
  </si>
  <si>
    <t>Log Fence Dressage Series 1</t>
  </si>
  <si>
    <t>Stars Are Flying</t>
  </si>
  <si>
    <t>Matilda</t>
  </si>
  <si>
    <t>Hoffmans Henry</t>
  </si>
  <si>
    <t>Ella Arscott</t>
  </si>
  <si>
    <t>Little Paddocks Indiana Rose</t>
  </si>
  <si>
    <t xml:space="preserve">Avon Valley Showjumping and Pony Club </t>
  </si>
  <si>
    <t>Log Fence now in Nov 21 - LB 2022</t>
  </si>
  <si>
    <t xml:space="preserve">Bunbury </t>
  </si>
  <si>
    <t>Stella Brown</t>
  </si>
  <si>
    <t>Crossmatch Tayla Maid</t>
  </si>
  <si>
    <t>Mia Seienor</t>
  </si>
  <si>
    <t>Ava Tinsley</t>
  </si>
  <si>
    <t>Brynderlee Neptune</t>
  </si>
  <si>
    <t>Tamika Wright</t>
  </si>
  <si>
    <t>Jasmine Barron</t>
  </si>
  <si>
    <t>Test Flight</t>
  </si>
  <si>
    <t>Nicola Lachenicht</t>
  </si>
  <si>
    <t>Sovereign Galliano</t>
  </si>
  <si>
    <t>Love The Deal</t>
  </si>
  <si>
    <t>Sasso'S Circus</t>
  </si>
  <si>
    <t>Wendamar Nadell</t>
  </si>
  <si>
    <t>Indis Zorba Mr Jones</t>
  </si>
  <si>
    <t>Bunbury 2</t>
  </si>
  <si>
    <t>Darl1</t>
  </si>
  <si>
    <t>Bandicka Magic Man</t>
  </si>
  <si>
    <t>woodridge Horse and Pony Club</t>
  </si>
  <si>
    <t xml:space="preserve">Log Fence </t>
  </si>
  <si>
    <t xml:space="preserve">Capel </t>
  </si>
  <si>
    <t xml:space="preserve">Woodridge  </t>
  </si>
  <si>
    <t xml:space="preserve">Walliston </t>
  </si>
  <si>
    <t xml:space="preserve">Orange Grove </t>
  </si>
  <si>
    <t xml:space="preserve">Busselton </t>
  </si>
  <si>
    <t xml:space="preserve">West Plantagenet </t>
  </si>
  <si>
    <t>Alexis Nixon</t>
  </si>
  <si>
    <t>Cedar Lakes Alakazoo</t>
  </si>
  <si>
    <t xml:space="preserve">Moonyoonooka </t>
  </si>
  <si>
    <t xml:space="preserve">Dardanup </t>
  </si>
  <si>
    <t xml:space="preserve">Dryandra </t>
  </si>
  <si>
    <t>Jasmine Fisher</t>
  </si>
  <si>
    <t>Barkly Echo</t>
  </si>
  <si>
    <t>Abigail Float</t>
  </si>
  <si>
    <t>Brogeorlay Gossip Girl</t>
  </si>
  <si>
    <t>Josie Day</t>
  </si>
  <si>
    <t>Bandeeka Fever</t>
  </si>
  <si>
    <t xml:space="preserve">Riverside Park </t>
  </si>
  <si>
    <t>Limehill Mistique</t>
  </si>
  <si>
    <t xml:space="preserve">Murray </t>
  </si>
  <si>
    <t>Makenzie Hrubos</t>
  </si>
  <si>
    <t>Brayside Sundance</t>
  </si>
  <si>
    <t xml:space="preserve">Gidgegannup </t>
  </si>
  <si>
    <t>Darcey Donald</t>
  </si>
  <si>
    <t>Andelian Amber</t>
  </si>
  <si>
    <t>San Del Mateze</t>
  </si>
  <si>
    <t>Chloe Wood</t>
  </si>
  <si>
    <t>Limehill Kochiece</t>
  </si>
  <si>
    <t>Darci Peace</t>
  </si>
  <si>
    <t>Daddys Lil Squirt</t>
  </si>
  <si>
    <t xml:space="preserve">South Midlands </t>
  </si>
  <si>
    <t>Stevie Hopkins</t>
  </si>
  <si>
    <t>Yarrandale Nebular</t>
  </si>
  <si>
    <t>Demi Perkins</t>
  </si>
  <si>
    <t>Rockview Solar Flair</t>
  </si>
  <si>
    <t>Lateesha Coppin</t>
  </si>
  <si>
    <t>Winifred Fair</t>
  </si>
  <si>
    <t xml:space="preserve">Darlington </t>
  </si>
  <si>
    <t xml:space="preserve">Wellington District </t>
  </si>
  <si>
    <t>Jessica Mason</t>
  </si>
  <si>
    <t>Nemuriko Thunderstruck</t>
  </si>
  <si>
    <t>Global Supreme</t>
  </si>
  <si>
    <t>Skywood Park Limited Edition</t>
  </si>
  <si>
    <t>Calais Bawden</t>
  </si>
  <si>
    <t xml:space="preserve">Wallangarra </t>
  </si>
  <si>
    <t>Madison Taylor</t>
  </si>
  <si>
    <t xml:space="preserve">Albany </t>
  </si>
  <si>
    <t xml:space="preserve">Beverley </t>
  </si>
  <si>
    <t>Judaro Elton</t>
  </si>
  <si>
    <t>Bridget Barwick</t>
  </si>
  <si>
    <t>Mystic Shadows Sister Saffire</t>
  </si>
  <si>
    <t>Chesney Dawson</t>
  </si>
  <si>
    <t>Caesere KEH</t>
  </si>
  <si>
    <t xml:space="preserve">Wagin </t>
  </si>
  <si>
    <t>SP Obsession</t>
  </si>
  <si>
    <t xml:space="preserve">Peel Metropolitan </t>
  </si>
  <si>
    <t>Holly Brimblecombe</t>
  </si>
  <si>
    <t>Brayside Temptation</t>
  </si>
  <si>
    <t>Ashlee Boardman</t>
  </si>
  <si>
    <t>Pura Raza Alliyana</t>
  </si>
  <si>
    <t>Lylah Ettia</t>
  </si>
  <si>
    <t>Days Secret Cava</t>
  </si>
  <si>
    <t>Sadie Gemmell</t>
  </si>
  <si>
    <t>Ameliah Dolan</t>
  </si>
  <si>
    <t>Serenity Park Calais</t>
  </si>
  <si>
    <t>Tameaka Smith</t>
  </si>
  <si>
    <t>Abelia</t>
  </si>
  <si>
    <t>Della Woolams</t>
  </si>
  <si>
    <t>Diego</t>
  </si>
  <si>
    <t>Sarah Stott</t>
  </si>
  <si>
    <t>Everley Park Gwendolyn</t>
  </si>
  <si>
    <t xml:space="preserve">Eastern Hills </t>
  </si>
  <si>
    <t>Indi Smith</t>
  </si>
  <si>
    <t>Byalee Mascara</t>
  </si>
  <si>
    <t>Mystic Shadows Celtic Wizard</t>
  </si>
  <si>
    <t>Amberlee Brown</t>
  </si>
  <si>
    <t>Maccacino</t>
  </si>
  <si>
    <t xml:space="preserve">Wanneroo </t>
  </si>
  <si>
    <t>Portia Allan</t>
  </si>
  <si>
    <t>Follyfoot El Toro</t>
  </si>
  <si>
    <t xml:space="preserve">Horsemen’s </t>
  </si>
  <si>
    <t>Sassos Circus</t>
  </si>
  <si>
    <t xml:space="preserve">Avon Valley </t>
  </si>
  <si>
    <t>Carly Ballantyne</t>
  </si>
  <si>
    <t>Claire Downs Lil Bita Jazz</t>
  </si>
  <si>
    <t>Tiana Woolams</t>
  </si>
  <si>
    <t>Alina Camarri</t>
  </si>
  <si>
    <t>Go Faraglioni</t>
  </si>
  <si>
    <t>Duty Calls</t>
  </si>
  <si>
    <t>Cheval D’Lore</t>
  </si>
  <si>
    <t>Wendamar Nyara</t>
  </si>
  <si>
    <t>Beelo-Bi Souwester</t>
  </si>
  <si>
    <t>Ardiente'S Beautiful Melody</t>
  </si>
  <si>
    <t>Glenmich On Golden Wings</t>
  </si>
  <si>
    <t>Fortunato De Luxe</t>
  </si>
  <si>
    <t>Caesere Keh</t>
  </si>
  <si>
    <t>By Chance</t>
  </si>
  <si>
    <t>Gs Shore Thing</t>
  </si>
  <si>
    <t>Sarah Mcconigley</t>
  </si>
  <si>
    <t>Ruby Bruce-Mcginn</t>
  </si>
  <si>
    <t>State Dressage Championships</t>
  </si>
  <si>
    <t>NOV</t>
  </si>
  <si>
    <t>Isabella Mullins</t>
  </si>
  <si>
    <t>House of Sharr</t>
  </si>
  <si>
    <t>Springbrook Baylaurel Cruz-R</t>
  </si>
  <si>
    <t xml:space="preserve">Bonnie Rock </t>
  </si>
  <si>
    <t>Willow Donohoe</t>
  </si>
  <si>
    <t>Laugh Up Loud</t>
  </si>
  <si>
    <t>Denmark</t>
  </si>
  <si>
    <t>Ashlee Shannon Hilder</t>
  </si>
  <si>
    <t>Dard1</t>
  </si>
  <si>
    <t>Amelia McDonald</t>
  </si>
  <si>
    <t>Catherine Hearle</t>
  </si>
  <si>
    <t>Winbrook Distinction</t>
  </si>
  <si>
    <t>Pip Moore</t>
  </si>
  <si>
    <t xml:space="preserve">LP Red Salute </t>
  </si>
  <si>
    <t>ESB Irish Leprechaun</t>
  </si>
  <si>
    <t>Rebecca Nairn</t>
  </si>
  <si>
    <t>Mystery Mark</t>
  </si>
  <si>
    <t>Belinda Shaylor</t>
  </si>
  <si>
    <t>Burrowa Geraldine</t>
  </si>
  <si>
    <t>Michelle Ericsson</t>
  </si>
  <si>
    <t>Wattle Park Topaz</t>
  </si>
  <si>
    <t>Tameka Ellard</t>
  </si>
  <si>
    <t>Shanghai Noon</t>
  </si>
  <si>
    <t>EWA</t>
  </si>
  <si>
    <t>Kasey Manolini</t>
  </si>
  <si>
    <t>Powderbark Calvin Klein</t>
  </si>
  <si>
    <t>28.03.21</t>
  </si>
  <si>
    <t>Cheval D'lore</t>
  </si>
  <si>
    <t>MISTY ISLE FERDINAND</t>
  </si>
  <si>
    <t>Natalie Barr</t>
  </si>
  <si>
    <t>HOLLAND PARK GENEVA</t>
  </si>
  <si>
    <t>Mia Harvey-renet</t>
  </si>
  <si>
    <t>Ineligible for placing</t>
  </si>
  <si>
    <t>Ineligible for placings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</si>
</sst>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C09]dd\-mmm\-yy;@"/>
    <numFmt numFmtId="165" formatCode="[$-409]d\-mmm;@"/>
    <numFmt numFmtId="166" formatCode="0.000"/>
    <numFmt numFmtId="167" formatCode="0.000%"/>
    <numFmt numFmtId="168" formatCode="0.0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Arial"/>
      <family val="2"/>
    </font>
    <font>
      <b/>
      <sz val="10"/>
      <name val="Calibri"/>
      <family val="2"/>
      <scheme val="minor"/>
    </font>
    <font>
      <sz val="10"/>
      <name val="Calibri"/>
      <family val="2"/>
      <scheme val="minor"/>
    </font>
    <font>
      <sz val="10"/>
      <name val="Tahoma"/>
      <family val="2"/>
    </font>
    <font>
      <sz val="11"/>
      <name val="Arial"/>
      <family val="2"/>
    </font>
    <font>
      <b/>
      <sz val="36"/>
      <name val="Arial"/>
      <family val="2"/>
    </font>
    <font>
      <b/>
      <sz val="11"/>
      <name val="Arial"/>
      <family val="2"/>
    </font>
    <font>
      <sz val="8"/>
      <name val="Arial"/>
      <family val="2"/>
    </font>
    <font>
      <u/>
      <sz val="11"/>
      <color theme="10"/>
      <name val="Arial"/>
      <family val="2"/>
    </font>
    <font>
      <sz val="8"/>
      <name val="Arial"/>
      <family val="2"/>
    </font>
    <font>
      <b/>
      <sz val="10"/>
      <color theme="9" tint="0.39997558519241921"/>
      <name val="Calibri"/>
      <family val="2"/>
      <scheme val="minor"/>
    </font>
    <font>
      <b/>
      <sz val="10"/>
      <color rgb="FFFFEC99"/>
      <name val="Calibri"/>
      <family val="2"/>
      <scheme val="minor"/>
    </font>
    <font>
      <b/>
      <sz val="10"/>
      <color theme="9" tint="0.59999389629810485"/>
      <name val="Calibri"/>
      <family val="2"/>
      <scheme val="minor"/>
    </font>
    <font>
      <b/>
      <sz val="10"/>
      <color theme="3" tint="0.59999389629810485"/>
      <name val="Calibri"/>
      <family val="2"/>
      <scheme val="minor"/>
    </font>
    <font>
      <i/>
      <sz val="11"/>
      <name val="Arial"/>
      <family val="2"/>
    </font>
    <font>
      <b/>
      <sz val="8"/>
      <name val="Calibri"/>
      <family val="2"/>
      <scheme val="minor"/>
    </font>
    <font>
      <b/>
      <sz val="10"/>
      <name val="Arial"/>
      <family val="2"/>
    </font>
    <font>
      <sz val="10"/>
      <name val="Arial"/>
      <family val="2"/>
    </font>
    <font>
      <sz val="12"/>
      <name val="Calibri"/>
      <family val="2"/>
      <scheme val="minor"/>
    </font>
    <font>
      <b/>
      <sz val="9"/>
      <color rgb="FFC00000"/>
      <name val="Arial"/>
      <family val="2"/>
    </font>
    <font>
      <sz val="11"/>
      <color theme="1"/>
      <name val="Arial"/>
      <family val="2"/>
    </font>
    <font>
      <sz val="11"/>
      <name val="Calibri"/>
      <family val="2"/>
    </font>
    <font>
      <sz val="11"/>
      <name val="Calibri"/>
      <family val="2"/>
      <scheme val="minor"/>
    </font>
    <font>
      <sz val="10"/>
      <color theme="1"/>
      <name val="Calibri"/>
      <family val="2"/>
      <scheme val="minor"/>
    </font>
    <font>
      <sz val="2"/>
      <name val="Calibri"/>
      <family val="2"/>
    </font>
    <font>
      <sz val="10"/>
      <name val="Calibri"/>
      <family val="2"/>
    </font>
    <font>
      <b/>
      <sz val="10"/>
      <color rgb="FFED7D31"/>
      <name val="Calibri"/>
      <family val="2"/>
    </font>
    <font>
      <b/>
      <sz val="10"/>
      <name val="Calibri"/>
      <family val="2"/>
    </font>
    <font>
      <b/>
      <sz val="11"/>
      <color rgb="FFFF0000"/>
      <name val="Arial"/>
      <family val="2"/>
    </font>
    <font>
      <sz val="12"/>
      <color theme="1"/>
      <name val="Calibri"/>
      <family val="2"/>
      <scheme val="minor"/>
    </font>
    <font>
      <b/>
      <sz val="10"/>
      <color rgb="FF000000"/>
      <name val="Arial"/>
      <family val="2"/>
    </font>
    <font>
      <sz val="8"/>
      <name val="Arial"/>
      <family val="2"/>
    </font>
    <font>
      <sz val="12"/>
      <color theme="1"/>
      <name val="Calibri"/>
      <family val="2"/>
    </font>
    <font>
      <sz val="9"/>
      <color rgb="FFC00000"/>
      <name val="Arial"/>
      <family val="2"/>
    </font>
    <font>
      <b/>
      <sz val="10"/>
      <color rgb="FFC00000"/>
      <name val="Calibri"/>
      <family val="2"/>
      <scheme val="minor"/>
    </font>
    <font>
      <sz val="12"/>
      <color rgb="FFC00000"/>
      <name val="Calibri"/>
      <family val="2"/>
      <scheme val="minor"/>
    </font>
    <font>
      <sz val="10"/>
      <color rgb="FFC00000"/>
      <name val="Arial"/>
      <family val="2"/>
    </font>
    <font>
      <sz val="14"/>
      <color theme="1"/>
      <name val="Calibri"/>
      <family val="2"/>
      <scheme val="minor"/>
    </font>
    <font>
      <b/>
      <sz val="12"/>
      <color theme="1"/>
      <name val="Calibri"/>
      <family val="2"/>
      <scheme val="minor"/>
    </font>
    <font>
      <sz val="11"/>
      <color theme="1"/>
      <name val="Calibri"/>
      <family val="2"/>
    </font>
    <font>
      <sz val="8"/>
      <name val="Arial"/>
      <family val="2"/>
    </font>
    <font>
      <sz val="11"/>
      <color theme="1"/>
      <name val="Arial"/>
      <family val="2"/>
    </font>
    <font>
      <sz val="1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name val="Arial"/>
      <family val="2"/>
    </font>
    <font>
      <i/>
      <sz val="11"/>
      <name val="Calibri"/>
      <family val="2"/>
      <scheme val="minor"/>
    </font>
  </fonts>
  <fills count="5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EC9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rgb="FFFF0066"/>
        <bgColor indexed="64"/>
      </patternFill>
    </fill>
    <fill>
      <patternFill patternType="solid">
        <fgColor rgb="FFFF3399"/>
        <bgColor indexed="64"/>
      </patternFill>
    </fill>
    <fill>
      <patternFill patternType="solid">
        <fgColor rgb="FFFFFFFF"/>
        <bgColor indexed="64"/>
      </patternFill>
    </fill>
    <fill>
      <patternFill patternType="solid">
        <fgColor rgb="FFD9D9D9"/>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79998168889431442"/>
        <bgColor theme="7"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auto="1"/>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style="medium">
        <color indexed="64"/>
      </top>
      <bottom/>
      <diagonal/>
    </border>
    <border>
      <left style="thin">
        <color auto="1"/>
      </left>
      <right/>
      <top/>
      <bottom/>
      <diagonal/>
    </border>
    <border>
      <left/>
      <right style="medium">
        <color indexed="64"/>
      </right>
      <top style="medium">
        <color indexed="64"/>
      </top>
      <bottom style="thin">
        <color indexed="64"/>
      </bottom>
      <diagonal/>
    </border>
    <border>
      <left style="thin">
        <color theme="7"/>
      </left>
      <right style="thin">
        <color theme="7"/>
      </right>
      <top style="thin">
        <color theme="7"/>
      </top>
      <bottom style="thin">
        <color theme="7"/>
      </bottom>
      <diagonal/>
    </border>
    <border>
      <left style="medium">
        <color indexed="64"/>
      </left>
      <right style="medium">
        <color indexed="64"/>
      </right>
      <top style="thin">
        <color indexed="64"/>
      </top>
      <bottom/>
      <diagonal/>
    </border>
    <border>
      <left style="thin">
        <color theme="7"/>
      </left>
      <right style="thin">
        <color theme="7"/>
      </right>
      <top style="thin">
        <color theme="7"/>
      </top>
      <bottom/>
      <diagonal/>
    </border>
    <border>
      <left style="thin">
        <color indexed="64"/>
      </left>
      <right style="medium">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right style="thin">
        <color auto="1"/>
      </right>
      <top/>
      <bottom style="medium">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66">
    <xf numFmtId="0" fontId="0" fillId="0" borderId="0"/>
    <xf numFmtId="0" fontId="13" fillId="0" borderId="0"/>
    <xf numFmtId="0" fontId="15" fillId="0" borderId="0"/>
    <xf numFmtId="0" fontId="14" fillId="0" borderId="0"/>
    <xf numFmtId="0" fontId="18" fillId="0" borderId="0"/>
    <xf numFmtId="0" fontId="12" fillId="0" borderId="0"/>
    <xf numFmtId="0" fontId="19" fillId="0" borderId="0"/>
    <xf numFmtId="0" fontId="11" fillId="0" borderId="0"/>
    <xf numFmtId="0" fontId="23" fillId="0" borderId="0" applyNumberFormat="0" applyFill="0" applyBorder="0" applyAlignment="0" applyProtection="0"/>
    <xf numFmtId="0" fontId="10" fillId="0" borderId="0"/>
    <xf numFmtId="9" fontId="19" fillId="0" borderId="0" applyFont="0" applyFill="0" applyBorder="0" applyAlignment="0" applyProtection="0"/>
    <xf numFmtId="0" fontId="10" fillId="0" borderId="0"/>
    <xf numFmtId="44" fontId="32" fillId="0" borderId="0" applyFont="0" applyFill="0" applyBorder="0" applyAlignment="0" applyProtection="0"/>
    <xf numFmtId="0" fontId="9" fillId="0" borderId="0"/>
    <xf numFmtId="0" fontId="9" fillId="0" borderId="0"/>
    <xf numFmtId="44" fontId="19" fillId="0" borderId="0" applyFont="0" applyFill="0" applyBorder="0" applyAlignment="0" applyProtection="0"/>
    <xf numFmtId="0" fontId="8" fillId="0" borderId="0"/>
    <xf numFmtId="0" fontId="8" fillId="0" borderId="0"/>
    <xf numFmtId="44" fontId="19" fillId="0" borderId="0" applyFont="0" applyFill="0" applyBorder="0" applyAlignment="0" applyProtection="0"/>
    <xf numFmtId="0" fontId="58" fillId="0" borderId="0" applyNumberFormat="0" applyFill="0" applyBorder="0" applyAlignment="0" applyProtection="0"/>
    <xf numFmtId="0" fontId="59" fillId="0" borderId="89" applyNumberFormat="0" applyFill="0" applyAlignment="0" applyProtection="0"/>
    <xf numFmtId="0" fontId="60" fillId="0" borderId="90" applyNumberFormat="0" applyFill="0" applyAlignment="0" applyProtection="0"/>
    <xf numFmtId="0" fontId="61" fillId="0" borderId="91"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5" fillId="23" borderId="92" applyNumberFormat="0" applyAlignment="0" applyProtection="0"/>
    <xf numFmtId="0" fontId="66" fillId="24" borderId="93" applyNumberFormat="0" applyAlignment="0" applyProtection="0"/>
    <xf numFmtId="0" fontId="67" fillId="24" borderId="92" applyNumberFormat="0" applyAlignment="0" applyProtection="0"/>
    <xf numFmtId="0" fontId="68" fillId="0" borderId="94" applyNumberFormat="0" applyFill="0" applyAlignment="0" applyProtection="0"/>
    <xf numFmtId="0" fontId="69" fillId="25" borderId="9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7" applyNumberFormat="0" applyFill="0" applyAlignment="0" applyProtection="0"/>
    <xf numFmtId="0" fontId="7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3"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3"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3"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73"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73"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0" borderId="0"/>
    <xf numFmtId="0" fontId="6" fillId="26" borderId="96" applyNumberFormat="0" applyFont="0" applyAlignment="0" applyProtection="0"/>
    <xf numFmtId="0" fontId="5" fillId="0" borderId="0"/>
    <xf numFmtId="0" fontId="5" fillId="0" borderId="0"/>
    <xf numFmtId="44" fontId="19" fillId="0" borderId="0" applyFont="0" applyFill="0" applyBorder="0" applyAlignment="0" applyProtection="0"/>
    <xf numFmtId="0" fontId="2" fillId="0" borderId="0"/>
    <xf numFmtId="0" fontId="2" fillId="0" borderId="0"/>
  </cellStyleXfs>
  <cellXfs count="1073">
    <xf numFmtId="0" fontId="0" fillId="0" borderId="0" xfId="0"/>
    <xf numFmtId="0" fontId="16" fillId="0" borderId="0" xfId="0" applyFont="1" applyAlignment="1">
      <alignment horizontal="center"/>
    </xf>
    <xf numFmtId="1" fontId="16" fillId="0" borderId="0" xfId="0" applyNumberFormat="1" applyFont="1" applyAlignment="1">
      <alignment horizontal="center"/>
    </xf>
    <xf numFmtId="0" fontId="16" fillId="0" borderId="0" xfId="0" applyFont="1" applyAlignment="1">
      <alignment horizontal="center" vertical="center"/>
    </xf>
    <xf numFmtId="1" fontId="16" fillId="0" borderId="0" xfId="0" applyNumberFormat="1" applyFont="1" applyAlignment="1">
      <alignment horizontal="center" vertical="center"/>
    </xf>
    <xf numFmtId="0" fontId="17" fillId="0" borderId="0" xfId="0" applyFont="1" applyAlignment="1"/>
    <xf numFmtId="0" fontId="17" fillId="0" borderId="0" xfId="0" applyFont="1" applyAlignment="1">
      <alignment horizontal="left"/>
    </xf>
    <xf numFmtId="0" fontId="17" fillId="0" borderId="0" xfId="0" applyFont="1" applyAlignment="1">
      <alignment horizontal="right"/>
    </xf>
    <xf numFmtId="0" fontId="13" fillId="0" borderId="0" xfId="0" applyFont="1"/>
    <xf numFmtId="0" fontId="16" fillId="3" borderId="0" xfId="0" applyFont="1" applyFill="1" applyAlignment="1">
      <alignment horizontal="center" vertical="center"/>
    </xf>
    <xf numFmtId="1" fontId="16" fillId="3" borderId="0" xfId="0" applyNumberFormat="1" applyFont="1" applyFill="1" applyAlignment="1">
      <alignment horizontal="center" vertic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0" fillId="0" borderId="0" xfId="0" applyAlignment="1">
      <alignment horizontal="center" vertical="center"/>
    </xf>
    <xf numFmtId="0" fontId="17" fillId="0" borderId="0" xfId="0" applyFont="1" applyAlignment="1">
      <alignment horizontal="center"/>
    </xf>
    <xf numFmtId="0" fontId="17" fillId="0" borderId="0" xfId="0" applyFont="1" applyAlignment="1">
      <alignment horizontal="center"/>
    </xf>
    <xf numFmtId="0" fontId="17" fillId="5" borderId="0" xfId="0" applyFont="1" applyFill="1" applyAlignment="1">
      <alignment horizontal="right"/>
    </xf>
    <xf numFmtId="0" fontId="17" fillId="5" borderId="0" xfId="0" applyFont="1" applyFill="1" applyAlignment="1">
      <alignment horizontal="left"/>
    </xf>
    <xf numFmtId="0" fontId="17" fillId="5" borderId="0" xfId="0" applyFont="1" applyFill="1" applyAlignment="1">
      <alignment horizontal="center"/>
    </xf>
    <xf numFmtId="0" fontId="17" fillId="6" borderId="0" xfId="0" applyFont="1" applyFill="1" applyAlignment="1">
      <alignment horizontal="right"/>
    </xf>
    <xf numFmtId="0" fontId="17" fillId="6" borderId="0" xfId="0" applyFont="1" applyFill="1" applyAlignment="1">
      <alignment horizontal="center"/>
    </xf>
    <xf numFmtId="0" fontId="17" fillId="6" borderId="0" xfId="0" applyFont="1" applyFill="1" applyAlignment="1">
      <alignment horizontal="left"/>
    </xf>
    <xf numFmtId="0" fontId="17" fillId="7" borderId="0" xfId="0" applyFont="1" applyFill="1" applyAlignment="1">
      <alignment horizontal="right"/>
    </xf>
    <xf numFmtId="0" fontId="17" fillId="0" borderId="0" xfId="0" applyFont="1" applyAlignment="1">
      <alignment horizontal="center"/>
    </xf>
    <xf numFmtId="0" fontId="26" fillId="5" borderId="0" xfId="0" applyFont="1" applyFill="1" applyBorder="1" applyAlignment="1">
      <alignment horizontal="center" vertical="center"/>
    </xf>
    <xf numFmtId="1" fontId="17" fillId="9" borderId="15" xfId="0" applyNumberFormat="1" applyFont="1" applyFill="1" applyBorder="1" applyAlignment="1">
      <alignment horizontal="center"/>
    </xf>
    <xf numFmtId="0" fontId="17" fillId="9" borderId="1" xfId="0" applyFont="1" applyFill="1" applyBorder="1" applyAlignment="1">
      <alignment horizontal="left"/>
    </xf>
    <xf numFmtId="164" fontId="17" fillId="9" borderId="1" xfId="0" applyNumberFormat="1" applyFont="1" applyFill="1" applyBorder="1" applyAlignment="1">
      <alignment horizontal="center" vertical="center"/>
    </xf>
    <xf numFmtId="1" fontId="17" fillId="9" borderId="11" xfId="0" applyNumberFormat="1" applyFont="1" applyFill="1" applyBorder="1" applyAlignment="1">
      <alignment horizontal="center"/>
    </xf>
    <xf numFmtId="1" fontId="17" fillId="9" borderId="1" xfId="0" applyNumberFormat="1" applyFont="1" applyFill="1" applyBorder="1" applyAlignment="1">
      <alignment horizontal="center"/>
    </xf>
    <xf numFmtId="1" fontId="17" fillId="9" borderId="16" xfId="0" applyNumberFormat="1" applyFont="1" applyFill="1" applyBorder="1" applyAlignment="1">
      <alignment horizontal="center"/>
    </xf>
    <xf numFmtId="0" fontId="17" fillId="9" borderId="18" xfId="0" applyFont="1" applyFill="1" applyBorder="1" applyAlignment="1">
      <alignment horizontal="left"/>
    </xf>
    <xf numFmtId="164" fontId="17" fillId="9" borderId="18" xfId="0" applyNumberFormat="1" applyFont="1" applyFill="1" applyBorder="1" applyAlignment="1">
      <alignment horizontal="center" vertical="center"/>
    </xf>
    <xf numFmtId="1" fontId="17" fillId="9" borderId="19" xfId="0" applyNumberFormat="1" applyFont="1" applyFill="1" applyBorder="1" applyAlignment="1">
      <alignment horizontal="center"/>
    </xf>
    <xf numFmtId="0" fontId="17" fillId="4" borderId="15" xfId="0" applyFont="1" applyFill="1" applyBorder="1" applyAlignment="1">
      <alignment horizontal="left"/>
    </xf>
    <xf numFmtId="0" fontId="17" fillId="4" borderId="1" xfId="0" applyFont="1" applyFill="1" applyBorder="1" applyAlignment="1">
      <alignment horizontal="left"/>
    </xf>
    <xf numFmtId="164" fontId="17" fillId="4" borderId="1" xfId="0" applyNumberFormat="1" applyFont="1" applyFill="1" applyBorder="1" applyAlignment="1">
      <alignment horizontal="center" vertical="center"/>
    </xf>
    <xf numFmtId="1" fontId="17" fillId="4" borderId="11" xfId="0" applyNumberFormat="1" applyFont="1" applyFill="1" applyBorder="1" applyAlignment="1">
      <alignment horizontal="center"/>
    </xf>
    <xf numFmtId="1" fontId="17" fillId="4" borderId="15" xfId="0" applyNumberFormat="1" applyFont="1" applyFill="1" applyBorder="1" applyAlignment="1">
      <alignment horizontal="center"/>
    </xf>
    <xf numFmtId="1" fontId="17" fillId="4" borderId="1" xfId="0" applyNumberFormat="1" applyFont="1" applyFill="1" applyBorder="1" applyAlignment="1">
      <alignment horizontal="center"/>
    </xf>
    <xf numFmtId="1" fontId="17" fillId="4" borderId="16" xfId="0" applyNumberFormat="1" applyFont="1" applyFill="1" applyBorder="1" applyAlignment="1">
      <alignment horizontal="center"/>
    </xf>
    <xf numFmtId="0" fontId="17" fillId="0" borderId="0" xfId="0" applyFont="1" applyAlignment="1">
      <alignment horizontal="center"/>
    </xf>
    <xf numFmtId="0" fontId="16" fillId="7" borderId="0" xfId="0" applyFont="1" applyFill="1" applyBorder="1" applyAlignment="1">
      <alignment horizontal="center" vertical="center"/>
    </xf>
    <xf numFmtId="1" fontId="16" fillId="7" borderId="0" xfId="0" applyNumberFormat="1" applyFont="1" applyFill="1" applyBorder="1" applyAlignment="1">
      <alignment horizontal="center" vertical="center"/>
    </xf>
    <xf numFmtId="0" fontId="16" fillId="7" borderId="0" xfId="0" applyFont="1" applyFill="1" applyBorder="1" applyAlignment="1">
      <alignment horizontal="center"/>
    </xf>
    <xf numFmtId="0" fontId="16" fillId="7" borderId="6" xfId="0" applyFont="1" applyFill="1" applyBorder="1" applyAlignment="1">
      <alignment horizontal="center" vertical="center"/>
    </xf>
    <xf numFmtId="0" fontId="16" fillId="5" borderId="0" xfId="0" applyFont="1" applyFill="1" applyBorder="1" applyAlignment="1">
      <alignment horizontal="center" vertical="center"/>
    </xf>
    <xf numFmtId="1" fontId="16" fillId="5" borderId="0" xfId="0" applyNumberFormat="1" applyFont="1" applyFill="1" applyBorder="1" applyAlignment="1">
      <alignment horizontal="center" vertical="center"/>
    </xf>
    <xf numFmtId="0" fontId="16" fillId="7" borderId="0" xfId="0" applyFont="1" applyFill="1" applyBorder="1" applyAlignment="1">
      <alignment horizontal="center" vertical="center"/>
    </xf>
    <xf numFmtId="1" fontId="16" fillId="7" borderId="0" xfId="0" applyNumberFormat="1" applyFont="1" applyFill="1" applyBorder="1" applyAlignment="1">
      <alignment horizontal="center" vertical="center"/>
    </xf>
    <xf numFmtId="0" fontId="17" fillId="0" borderId="0" xfId="0" applyFont="1" applyFill="1" applyAlignment="1">
      <alignment horizontal="center"/>
    </xf>
    <xf numFmtId="1"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1" fontId="17" fillId="0" borderId="0" xfId="0" applyNumberFormat="1" applyFont="1" applyFill="1" applyAlignment="1">
      <alignment horizontal="center" vertical="center"/>
    </xf>
    <xf numFmtId="0" fontId="16" fillId="8" borderId="0" xfId="0" applyFont="1" applyFill="1" applyAlignment="1">
      <alignment horizontal="center" vertical="center"/>
    </xf>
    <xf numFmtId="0" fontId="16" fillId="8" borderId="0" xfId="0" applyFont="1" applyFill="1" applyBorder="1" applyAlignment="1">
      <alignment horizontal="center" vertical="center"/>
    </xf>
    <xf numFmtId="1" fontId="16" fillId="8" borderId="0" xfId="0" applyNumberFormat="1" applyFont="1" applyFill="1" applyBorder="1" applyAlignment="1">
      <alignment horizontal="center" vertical="center"/>
    </xf>
    <xf numFmtId="1" fontId="16" fillId="8" borderId="0" xfId="0" applyNumberFormat="1" applyFont="1" applyFill="1" applyAlignment="1">
      <alignment horizontal="center" vertical="center"/>
    </xf>
    <xf numFmtId="0" fontId="17" fillId="8" borderId="0" xfId="0" applyFont="1" applyFill="1" applyAlignment="1">
      <alignment horizontal="center" vertical="center"/>
    </xf>
    <xf numFmtId="0" fontId="17" fillId="8" borderId="0" xfId="0" applyFont="1" applyFill="1" applyBorder="1" applyAlignment="1">
      <alignment horizontal="center" vertical="center"/>
    </xf>
    <xf numFmtId="1" fontId="17" fillId="8" borderId="0" xfId="0" applyNumberFormat="1" applyFont="1" applyFill="1" applyBorder="1" applyAlignment="1">
      <alignment horizontal="center" vertical="center"/>
    </xf>
    <xf numFmtId="14" fontId="33" fillId="8" borderId="0" xfId="12" applyNumberFormat="1" applyFont="1" applyFill="1" applyBorder="1" applyAlignment="1">
      <alignment horizontal="center" vertical="center"/>
    </xf>
    <xf numFmtId="1" fontId="17" fillId="10" borderId="19" xfId="0" applyNumberFormat="1" applyFont="1" applyFill="1" applyBorder="1" applyAlignment="1">
      <alignment horizontal="center" vertical="center"/>
    </xf>
    <xf numFmtId="1" fontId="17" fillId="10" borderId="15" xfId="0" applyNumberFormat="1" applyFont="1" applyFill="1" applyBorder="1" applyAlignment="1">
      <alignment horizontal="center" vertical="center"/>
    </xf>
    <xf numFmtId="1" fontId="17" fillId="10" borderId="1" xfId="0" applyNumberFormat="1" applyFont="1" applyFill="1" applyBorder="1" applyAlignment="1">
      <alignment horizontal="center" vertical="center"/>
    </xf>
    <xf numFmtId="1" fontId="13" fillId="10" borderId="1" xfId="0" applyNumberFormat="1" applyFont="1" applyFill="1" applyBorder="1" applyAlignment="1">
      <alignment horizontal="center" vertical="center"/>
    </xf>
    <xf numFmtId="164" fontId="17" fillId="10" borderId="1" xfId="0" applyNumberFormat="1" applyFont="1" applyFill="1" applyBorder="1" applyAlignment="1">
      <alignment horizontal="center" vertical="center"/>
    </xf>
    <xf numFmtId="1" fontId="17" fillId="10" borderId="11" xfId="0" applyNumberFormat="1" applyFont="1" applyFill="1" applyBorder="1" applyAlignment="1">
      <alignment horizontal="center" vertical="center"/>
    </xf>
    <xf numFmtId="164" fontId="17" fillId="10" borderId="28" xfId="0" applyNumberFormat="1" applyFont="1" applyFill="1" applyBorder="1" applyAlignment="1">
      <alignment horizontal="center" vertical="center"/>
    </xf>
    <xf numFmtId="1" fontId="17" fillId="10" borderId="34" xfId="0" applyNumberFormat="1" applyFont="1" applyFill="1" applyBorder="1" applyAlignment="1">
      <alignment horizontal="center" vertical="center"/>
    </xf>
    <xf numFmtId="1" fontId="17" fillId="10" borderId="27" xfId="0" applyNumberFormat="1" applyFont="1" applyFill="1" applyBorder="1" applyAlignment="1">
      <alignment horizontal="center" vertical="center"/>
    </xf>
    <xf numFmtId="1" fontId="17" fillId="10" borderId="28" xfId="0" applyNumberFormat="1" applyFont="1" applyFill="1" applyBorder="1" applyAlignment="1">
      <alignment horizontal="center" vertical="center"/>
    </xf>
    <xf numFmtId="1" fontId="13" fillId="10" borderId="28" xfId="0" applyNumberFormat="1" applyFont="1" applyFill="1" applyBorder="1" applyAlignment="1">
      <alignment horizontal="center" vertical="center"/>
    </xf>
    <xf numFmtId="0" fontId="16" fillId="7" borderId="0" xfId="0" applyFont="1" applyFill="1" applyAlignment="1">
      <alignment horizontal="center" vertical="center"/>
    </xf>
    <xf numFmtId="1" fontId="16" fillId="7" borderId="0" xfId="0" applyNumberFormat="1" applyFont="1" applyFill="1" applyAlignment="1">
      <alignment horizontal="center" vertical="center"/>
    </xf>
    <xf numFmtId="0" fontId="17" fillId="7" borderId="0" xfId="0" applyFont="1" applyFill="1" applyAlignment="1">
      <alignment horizontal="center"/>
    </xf>
    <xf numFmtId="0" fontId="17" fillId="7" borderId="0" xfId="0" applyFont="1" applyFill="1" applyAlignment="1">
      <alignment horizontal="left"/>
    </xf>
    <xf numFmtId="0" fontId="17" fillId="7" borderId="0" xfId="0" applyFont="1" applyFill="1" applyAlignment="1"/>
    <xf numFmtId="1" fontId="16" fillId="7" borderId="0" xfId="0" applyNumberFormat="1" applyFont="1" applyFill="1" applyAlignment="1">
      <alignment horizontal="center"/>
    </xf>
    <xf numFmtId="0" fontId="17" fillId="7" borderId="0" xfId="0" applyFont="1" applyFill="1" applyAlignment="1">
      <alignment horizontal="center" vertical="center"/>
    </xf>
    <xf numFmtId="1" fontId="17" fillId="9" borderId="18" xfId="0" applyNumberFormat="1" applyFont="1" applyFill="1" applyBorder="1" applyAlignment="1">
      <alignment horizontal="center" vertical="center"/>
    </xf>
    <xf numFmtId="1" fontId="17" fillId="9" borderId="17" xfId="0" applyNumberFormat="1" applyFont="1" applyFill="1" applyBorder="1" applyAlignment="1">
      <alignment horizontal="center" vertical="center"/>
    </xf>
    <xf numFmtId="1" fontId="17" fillId="9" borderId="1" xfId="0" applyNumberFormat="1" applyFont="1" applyFill="1" applyBorder="1" applyAlignment="1">
      <alignment horizontal="center" vertical="center"/>
    </xf>
    <xf numFmtId="1" fontId="13" fillId="9" borderId="1" xfId="0" applyNumberFormat="1" applyFont="1" applyFill="1" applyBorder="1" applyAlignment="1">
      <alignment horizontal="center" vertical="center"/>
    </xf>
    <xf numFmtId="1" fontId="13" fillId="9" borderId="16" xfId="0" applyNumberFormat="1" applyFont="1" applyFill="1" applyBorder="1" applyAlignment="1">
      <alignment horizontal="center" vertical="center"/>
    </xf>
    <xf numFmtId="165" fontId="16" fillId="6" borderId="0" xfId="0" applyNumberFormat="1" applyFont="1" applyFill="1" applyBorder="1" applyAlignment="1">
      <alignment vertical="center"/>
    </xf>
    <xf numFmtId="0" fontId="16" fillId="5" borderId="0" xfId="0" applyFont="1" applyFill="1" applyAlignment="1">
      <alignment horizontal="center" vertical="center"/>
    </xf>
    <xf numFmtId="1" fontId="17" fillId="11" borderId="15" xfId="0" applyNumberFormat="1" applyFont="1" applyFill="1" applyBorder="1" applyAlignment="1">
      <alignment horizontal="center"/>
    </xf>
    <xf numFmtId="1" fontId="17" fillId="11" borderId="1" xfId="0" applyNumberFormat="1" applyFont="1" applyFill="1" applyBorder="1" applyAlignment="1">
      <alignment horizontal="center"/>
    </xf>
    <xf numFmtId="1" fontId="17" fillId="11" borderId="16" xfId="0" applyNumberFormat="1" applyFont="1" applyFill="1" applyBorder="1" applyAlignment="1">
      <alignment horizontal="center"/>
    </xf>
    <xf numFmtId="0" fontId="17" fillId="11" borderId="1" xfId="0" applyFont="1" applyFill="1" applyBorder="1" applyAlignment="1">
      <alignment horizontal="left"/>
    </xf>
    <xf numFmtId="164" fontId="17" fillId="11" borderId="1" xfId="0" applyNumberFormat="1" applyFont="1" applyFill="1" applyBorder="1" applyAlignment="1">
      <alignment horizontal="center" vertical="center"/>
    </xf>
    <xf numFmtId="1" fontId="17" fillId="11" borderId="11" xfId="0" applyNumberFormat="1" applyFont="1" applyFill="1" applyBorder="1" applyAlignment="1">
      <alignment horizontal="center"/>
    </xf>
    <xf numFmtId="1" fontId="17" fillId="11" borderId="17" xfId="0" applyNumberFormat="1" applyFont="1" applyFill="1" applyBorder="1" applyAlignment="1">
      <alignment horizontal="center" vertical="center"/>
    </xf>
    <xf numFmtId="1" fontId="17" fillId="11" borderId="1" xfId="0" applyNumberFormat="1" applyFont="1" applyFill="1" applyBorder="1" applyAlignment="1">
      <alignment horizontal="center" vertical="center"/>
    </xf>
    <xf numFmtId="1" fontId="13" fillId="11" borderId="1" xfId="0" applyNumberFormat="1" applyFont="1" applyFill="1" applyBorder="1" applyAlignment="1">
      <alignment horizontal="center" vertical="center"/>
    </xf>
    <xf numFmtId="1" fontId="13" fillId="11" borderId="16" xfId="0" applyNumberFormat="1" applyFont="1" applyFill="1" applyBorder="1" applyAlignment="1">
      <alignment horizontal="center" vertical="center"/>
    </xf>
    <xf numFmtId="1" fontId="16" fillId="5" borderId="0" xfId="0" applyNumberFormat="1" applyFont="1" applyFill="1" applyAlignment="1">
      <alignment horizontal="center" vertical="center"/>
    </xf>
    <xf numFmtId="0" fontId="16" fillId="12" borderId="0" xfId="0" applyFont="1" applyFill="1" applyAlignment="1">
      <alignment horizontal="center" vertical="center"/>
    </xf>
    <xf numFmtId="1" fontId="16" fillId="12" borderId="0" xfId="0" applyNumberFormat="1" applyFont="1" applyFill="1" applyAlignment="1">
      <alignment horizontal="center" vertical="center"/>
    </xf>
    <xf numFmtId="0" fontId="16" fillId="12" borderId="0" xfId="0" applyFont="1" applyFill="1" applyBorder="1" applyAlignment="1">
      <alignment horizontal="center" vertical="center"/>
    </xf>
    <xf numFmtId="1" fontId="16" fillId="12" borderId="0" xfId="0" applyNumberFormat="1" applyFont="1" applyFill="1" applyBorder="1" applyAlignment="1">
      <alignment horizontal="center" vertical="center"/>
    </xf>
    <xf numFmtId="0" fontId="17" fillId="12" borderId="0" xfId="0" applyFont="1" applyFill="1" applyBorder="1" applyAlignment="1"/>
    <xf numFmtId="14" fontId="33" fillId="12" borderId="0" xfId="12" applyNumberFormat="1" applyFont="1" applyFill="1" applyBorder="1" applyAlignment="1">
      <alignment horizontal="center" vertical="center"/>
    </xf>
    <xf numFmtId="0" fontId="27" fillId="7" borderId="6"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7" xfId="0" applyFont="1" applyFill="1" applyBorder="1" applyAlignment="1">
      <alignment horizontal="center" vertical="center"/>
    </xf>
    <xf numFmtId="0" fontId="17" fillId="7" borderId="0" xfId="0" applyFont="1" applyFill="1" applyBorder="1" applyAlignment="1"/>
    <xf numFmtId="0" fontId="17" fillId="9" borderId="15" xfId="0" applyFont="1" applyFill="1" applyBorder="1" applyAlignment="1">
      <alignment horizontal="left"/>
    </xf>
    <xf numFmtId="0" fontId="17" fillId="9" borderId="13" xfId="0" applyFont="1" applyFill="1" applyBorder="1" applyAlignment="1">
      <alignment horizontal="left"/>
    </xf>
    <xf numFmtId="164" fontId="17" fillId="9" borderId="13" xfId="0" applyNumberFormat="1" applyFont="1" applyFill="1" applyBorder="1" applyAlignment="1">
      <alignment horizontal="center" vertical="center"/>
    </xf>
    <xf numFmtId="1" fontId="17" fillId="9" borderId="14" xfId="0" applyNumberFormat="1" applyFont="1" applyFill="1" applyBorder="1" applyAlignment="1">
      <alignment horizontal="center"/>
    </xf>
    <xf numFmtId="0" fontId="0" fillId="0" borderId="40" xfId="0" applyBorder="1" applyAlignment="1">
      <alignment horizontal="center" vertical="center"/>
    </xf>
    <xf numFmtId="0" fontId="21" fillId="0" borderId="2" xfId="0" applyFont="1" applyBorder="1" applyAlignment="1">
      <alignment vertical="center"/>
    </xf>
    <xf numFmtId="166" fontId="21" fillId="0" borderId="2" xfId="0" applyNumberFormat="1" applyFont="1" applyBorder="1" applyAlignment="1">
      <alignment horizontal="center" vertical="center"/>
    </xf>
    <xf numFmtId="0" fontId="21" fillId="0" borderId="2" xfId="0" applyFont="1" applyBorder="1" applyAlignment="1">
      <alignment horizontal="center" vertical="center"/>
    </xf>
    <xf numFmtId="0" fontId="0" fillId="0" borderId="0" xfId="0" applyAlignment="1">
      <alignment vertical="center"/>
    </xf>
    <xf numFmtId="0" fontId="0" fillId="0" borderId="37" xfId="0" applyBorder="1" applyAlignment="1">
      <alignment horizontal="center" vertical="center"/>
    </xf>
    <xf numFmtId="0" fontId="22"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50" xfId="0" applyFont="1" applyBorder="1" applyAlignment="1">
      <alignment horizontal="center" vertical="center"/>
    </xf>
    <xf numFmtId="0" fontId="21" fillId="2" borderId="2" xfId="0" applyFont="1" applyFill="1" applyBorder="1" applyAlignment="1">
      <alignment horizontal="center" vertical="center"/>
    </xf>
    <xf numFmtId="0" fontId="21" fillId="0" borderId="37" xfId="0" applyFont="1" applyBorder="1" applyAlignment="1">
      <alignment horizontal="center" vertical="center"/>
    </xf>
    <xf numFmtId="0" fontId="29" fillId="4" borderId="22" xfId="0" applyFont="1" applyFill="1" applyBorder="1" applyAlignment="1">
      <alignment vertical="center"/>
    </xf>
    <xf numFmtId="0" fontId="0" fillId="0" borderId="17" xfId="0" applyBorder="1" applyAlignment="1">
      <alignment horizontal="center" vertical="center"/>
    </xf>
    <xf numFmtId="0" fontId="0" fillId="0" borderId="1" xfId="0" applyBorder="1" applyAlignment="1">
      <alignment vertical="center"/>
    </xf>
    <xf numFmtId="49" fontId="0" fillId="0" borderId="11" xfId="0" applyNumberFormat="1" applyBorder="1" applyAlignment="1">
      <alignment vertical="center"/>
    </xf>
    <xf numFmtId="0" fontId="35" fillId="0" borderId="1" xfId="0" applyFont="1" applyBorder="1" applyAlignment="1">
      <alignment horizontal="center"/>
    </xf>
    <xf numFmtId="0" fontId="0" fillId="0" borderId="16" xfId="0" applyBorder="1" applyAlignment="1">
      <alignment vertical="center"/>
    </xf>
    <xf numFmtId="166" fontId="0" fillId="0" borderId="15" xfId="0" applyNumberFormat="1" applyBorder="1" applyAlignment="1">
      <alignment horizontal="center" vertical="center"/>
    </xf>
    <xf numFmtId="166" fontId="0" fillId="0" borderId="17" xfId="0" applyNumberFormat="1" applyBorder="1" applyAlignment="1">
      <alignment horizontal="center" vertical="center"/>
    </xf>
    <xf numFmtId="166" fontId="0" fillId="0" borderId="1"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16" xfId="0" applyNumberFormat="1"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vertical="center"/>
    </xf>
    <xf numFmtId="49" fontId="0" fillId="0" borderId="34" xfId="0" applyNumberFormat="1" applyBorder="1" applyAlignment="1">
      <alignment vertical="center"/>
    </xf>
    <xf numFmtId="0" fontId="0" fillId="0" borderId="27" xfId="0" applyBorder="1" applyAlignment="1">
      <alignment horizontal="center" vertical="center"/>
    </xf>
    <xf numFmtId="0" fontId="0" fillId="0" borderId="29" xfId="0" applyBorder="1" applyAlignment="1">
      <alignment vertical="center"/>
    </xf>
    <xf numFmtId="166" fontId="0" fillId="0" borderId="27" xfId="0" applyNumberFormat="1" applyBorder="1" applyAlignment="1">
      <alignment horizontal="center" vertical="center"/>
    </xf>
    <xf numFmtId="166" fontId="0" fillId="0" borderId="35" xfId="0" applyNumberFormat="1" applyBorder="1" applyAlignment="1">
      <alignment horizontal="center" vertical="center"/>
    </xf>
    <xf numFmtId="166" fontId="0" fillId="0" borderId="28" xfId="0" applyNumberFormat="1" applyBorder="1" applyAlignment="1">
      <alignment horizontal="center" vertical="center"/>
    </xf>
    <xf numFmtId="166" fontId="0" fillId="0" borderId="34" xfId="0" applyNumberFormat="1" applyBorder="1" applyAlignment="1">
      <alignment horizontal="center" vertical="center"/>
    </xf>
    <xf numFmtId="166" fontId="0" fillId="0" borderId="29" xfId="0" applyNumberFormat="1"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36" xfId="0" applyBorder="1" applyAlignment="1">
      <alignment horizontal="center" vertical="center"/>
    </xf>
    <xf numFmtId="49" fontId="0" fillId="0" borderId="0" xfId="0" applyNumberFormat="1" applyAlignment="1">
      <alignment vertical="center"/>
    </xf>
    <xf numFmtId="166" fontId="0" fillId="0" borderId="0" xfId="0" applyNumberFormat="1" applyAlignment="1">
      <alignment horizontal="center" vertical="center"/>
    </xf>
    <xf numFmtId="0" fontId="13" fillId="0" borderId="17" xfId="0" applyFont="1" applyBorder="1" applyAlignment="1">
      <alignment horizontal="center" vertical="center"/>
    </xf>
    <xf numFmtId="0" fontId="13" fillId="0" borderId="1" xfId="0" applyFont="1" applyBorder="1" applyAlignment="1">
      <alignment vertical="center"/>
    </xf>
    <xf numFmtId="49" fontId="13" fillId="0" borderId="11" xfId="0" applyNumberFormat="1" applyFont="1" applyBorder="1" applyAlignment="1">
      <alignment vertical="center"/>
    </xf>
    <xf numFmtId="0" fontId="17" fillId="10" borderId="18" xfId="0" applyFont="1" applyFill="1" applyBorder="1" applyAlignment="1">
      <alignment horizontal="left" vertical="center"/>
    </xf>
    <xf numFmtId="0" fontId="17" fillId="10" borderId="15" xfId="0" applyFont="1" applyFill="1" applyBorder="1" applyAlignment="1">
      <alignment horizontal="left" vertical="center"/>
    </xf>
    <xf numFmtId="0" fontId="17" fillId="10" borderId="1" xfId="0" applyFont="1" applyFill="1" applyBorder="1" applyAlignment="1">
      <alignment horizontal="left" vertical="center"/>
    </xf>
    <xf numFmtId="0" fontId="17" fillId="8" borderId="0" xfId="0" applyFont="1" applyFill="1" applyBorder="1" applyAlignment="1">
      <alignment horizontal="left" vertical="center"/>
    </xf>
    <xf numFmtId="0" fontId="0" fillId="0" borderId="0" xfId="0" applyFill="1" applyAlignment="1">
      <alignment horizontal="left" vertical="center"/>
    </xf>
    <xf numFmtId="0" fontId="17" fillId="10" borderId="27" xfId="0" applyFont="1" applyFill="1" applyBorder="1" applyAlignment="1">
      <alignment horizontal="left" vertical="center"/>
    </xf>
    <xf numFmtId="0" fontId="17" fillId="10" borderId="28" xfId="0" applyFont="1" applyFill="1" applyBorder="1" applyAlignment="1">
      <alignment horizontal="left" vertical="center"/>
    </xf>
    <xf numFmtId="0" fontId="17" fillId="9" borderId="27" xfId="0" applyFont="1" applyFill="1" applyBorder="1" applyAlignment="1">
      <alignment horizontal="left"/>
    </xf>
    <xf numFmtId="0" fontId="17" fillId="9" borderId="28" xfId="0" applyFont="1" applyFill="1" applyBorder="1" applyAlignment="1">
      <alignment horizontal="left"/>
    </xf>
    <xf numFmtId="164" fontId="17" fillId="9" borderId="28" xfId="0" applyNumberFormat="1" applyFont="1" applyFill="1" applyBorder="1" applyAlignment="1">
      <alignment horizontal="center" vertical="center"/>
    </xf>
    <xf numFmtId="1" fontId="17" fillId="9" borderId="34" xfId="0" applyNumberFormat="1" applyFont="1" applyFill="1" applyBorder="1" applyAlignment="1">
      <alignment horizontal="center"/>
    </xf>
    <xf numFmtId="1" fontId="17" fillId="9" borderId="28" xfId="0" applyNumberFormat="1" applyFont="1" applyFill="1" applyBorder="1" applyAlignment="1">
      <alignment horizontal="center" vertical="center"/>
    </xf>
    <xf numFmtId="1" fontId="13" fillId="9" borderId="28" xfId="0" applyNumberFormat="1" applyFont="1" applyFill="1" applyBorder="1" applyAlignment="1">
      <alignment horizontal="center" vertical="center"/>
    </xf>
    <xf numFmtId="1" fontId="13" fillId="9" borderId="29" xfId="0" applyNumberFormat="1" applyFont="1" applyFill="1" applyBorder="1" applyAlignment="1">
      <alignment horizontal="center" vertical="center"/>
    </xf>
    <xf numFmtId="1" fontId="17" fillId="9" borderId="20" xfId="0" applyNumberFormat="1" applyFont="1" applyFill="1" applyBorder="1" applyAlignment="1">
      <alignment horizontal="center" vertical="center"/>
    </xf>
    <xf numFmtId="1" fontId="17" fillId="9" borderId="21" xfId="0" applyNumberFormat="1" applyFont="1" applyFill="1" applyBorder="1" applyAlignment="1">
      <alignment horizontal="center" vertical="center"/>
    </xf>
    <xf numFmtId="1" fontId="17" fillId="9" borderId="23" xfId="0" applyNumberFormat="1" applyFont="1" applyFill="1" applyBorder="1" applyAlignment="1">
      <alignment horizontal="center" vertical="center"/>
    </xf>
    <xf numFmtId="1" fontId="17" fillId="9" borderId="39" xfId="0" applyNumberFormat="1" applyFont="1" applyFill="1" applyBorder="1" applyAlignment="1">
      <alignment horizontal="center" vertical="center"/>
    </xf>
    <xf numFmtId="9" fontId="0" fillId="0" borderId="0" xfId="10" applyFont="1" applyBorder="1" applyAlignment="1">
      <alignment horizontal="center"/>
    </xf>
    <xf numFmtId="10" fontId="0" fillId="0" borderId="1" xfId="0" applyNumberFormat="1" applyBorder="1" applyAlignment="1">
      <alignment horizontal="center" vertical="center"/>
    </xf>
    <xf numFmtId="10" fontId="0" fillId="0" borderId="1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10" fontId="0" fillId="0" borderId="1" xfId="0" applyNumberFormat="1" applyBorder="1"/>
    <xf numFmtId="0" fontId="0" fillId="0" borderId="48" xfId="0" applyBorder="1"/>
    <xf numFmtId="166" fontId="0" fillId="0" borderId="48" xfId="0" applyNumberFormat="1" applyBorder="1" applyAlignment="1">
      <alignment horizontal="center" vertical="center"/>
    </xf>
    <xf numFmtId="0" fontId="0" fillId="0" borderId="57" xfId="0" applyBorder="1" applyAlignment="1">
      <alignment horizontal="center" vertical="center"/>
    </xf>
    <xf numFmtId="10" fontId="0" fillId="0" borderId="15" xfId="0" applyNumberFormat="1" applyBorder="1" applyAlignment="1">
      <alignment horizontal="center" vertical="center"/>
    </xf>
    <xf numFmtId="10" fontId="0" fillId="0" borderId="15" xfId="0" applyNumberFormat="1" applyBorder="1"/>
    <xf numFmtId="10" fontId="0" fillId="0" borderId="27" xfId="0" applyNumberFormat="1" applyBorder="1" applyAlignment="1">
      <alignment horizontal="center" vertical="center"/>
    </xf>
    <xf numFmtId="10" fontId="0" fillId="0" borderId="28" xfId="0" applyNumberFormat="1" applyBorder="1" applyAlignment="1">
      <alignment horizontal="center" vertical="center"/>
    </xf>
    <xf numFmtId="0" fontId="0" fillId="0" borderId="58" xfId="0" applyBorder="1" applyAlignment="1">
      <alignment horizontal="center" vertical="center"/>
    </xf>
    <xf numFmtId="10" fontId="0" fillId="0" borderId="11" xfId="0" applyNumberFormat="1" applyBorder="1"/>
    <xf numFmtId="0" fontId="29" fillId="4" borderId="40" xfId="0" applyFont="1" applyFill="1" applyBorder="1" applyAlignment="1">
      <alignment vertical="center"/>
    </xf>
    <xf numFmtId="0" fontId="13" fillId="0" borderId="47" xfId="0" applyFont="1" applyBorder="1" applyAlignment="1">
      <alignment horizontal="center" vertical="center"/>
    </xf>
    <xf numFmtId="0" fontId="0" fillId="0" borderId="48" xfId="0" applyBorder="1" applyAlignment="1">
      <alignment horizontal="center" vertical="center"/>
    </xf>
    <xf numFmtId="0" fontId="29" fillId="4" borderId="36" xfId="0" applyFont="1" applyFill="1" applyBorder="1" applyAlignment="1">
      <alignment vertical="center"/>
    </xf>
    <xf numFmtId="0" fontId="0" fillId="0" borderId="28" xfId="0" applyBorder="1" applyAlignment="1">
      <alignment horizontal="center" vertical="center"/>
    </xf>
    <xf numFmtId="0" fontId="0" fillId="0" borderId="63" xfId="0" applyBorder="1" applyAlignment="1">
      <alignment horizontal="center" vertical="center"/>
    </xf>
    <xf numFmtId="49" fontId="13" fillId="0" borderId="58" xfId="0" applyNumberFormat="1" applyFont="1" applyBorder="1" applyAlignment="1">
      <alignment horizontal="left" vertical="center"/>
    </xf>
    <xf numFmtId="0" fontId="35" fillId="0" borderId="48" xfId="0" applyFont="1" applyBorder="1" applyAlignment="1">
      <alignment horizontal="left"/>
    </xf>
    <xf numFmtId="0" fontId="35" fillId="0" borderId="58" xfId="0" applyFont="1" applyBorder="1" applyAlignment="1">
      <alignment horizontal="left"/>
    </xf>
    <xf numFmtId="0" fontId="0" fillId="0" borderId="58" xfId="0" applyBorder="1" applyAlignment="1">
      <alignment horizontal="left" vertical="center"/>
    </xf>
    <xf numFmtId="49" fontId="13" fillId="0" borderId="11" xfId="0" applyNumberFormat="1" applyFont="1" applyBorder="1" applyAlignment="1">
      <alignment horizontal="left" vertical="center"/>
    </xf>
    <xf numFmtId="0" fontId="35" fillId="0" borderId="1" xfId="0" applyFont="1" applyBorder="1" applyAlignment="1">
      <alignment horizontal="left"/>
    </xf>
    <xf numFmtId="0" fontId="35" fillId="0" borderId="11" xfId="0" applyFont="1" applyBorder="1" applyAlignment="1">
      <alignment horizontal="left"/>
    </xf>
    <xf numFmtId="0" fontId="0" fillId="0" borderId="11" xfId="0" applyBorder="1" applyAlignment="1">
      <alignment horizontal="left" vertical="center"/>
    </xf>
    <xf numFmtId="49" fontId="0" fillId="0" borderId="11" xfId="0" applyNumberFormat="1" applyBorder="1" applyAlignment="1">
      <alignment horizontal="left" vertical="center"/>
    </xf>
    <xf numFmtId="10" fontId="0" fillId="0" borderId="49" xfId="0" applyNumberFormat="1" applyBorder="1" applyAlignment="1">
      <alignment horizontal="center" vertical="center"/>
    </xf>
    <xf numFmtId="0" fontId="31" fillId="0" borderId="40" xfId="0" applyFont="1" applyBorder="1" applyAlignment="1">
      <alignment horizontal="center"/>
    </xf>
    <xf numFmtId="0" fontId="31" fillId="0" borderId="22"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horizontal="center" vertical="center"/>
    </xf>
    <xf numFmtId="0" fontId="21" fillId="14" borderId="2" xfId="0" applyFont="1" applyFill="1" applyBorder="1" applyAlignment="1">
      <alignment horizontal="center" vertical="center"/>
    </xf>
    <xf numFmtId="1" fontId="13" fillId="10" borderId="15" xfId="0" applyNumberFormat="1" applyFont="1" applyFill="1" applyBorder="1" applyAlignment="1">
      <alignment horizontal="center" vertical="center"/>
    </xf>
    <xf numFmtId="1" fontId="13" fillId="10" borderId="27" xfId="0" applyNumberFormat="1" applyFont="1" applyFill="1" applyBorder="1" applyAlignment="1">
      <alignment horizontal="center" vertical="center"/>
    </xf>
    <xf numFmtId="1" fontId="13" fillId="10" borderId="49" xfId="0" applyNumberFormat="1" applyFont="1" applyFill="1" applyBorder="1" applyAlignment="1">
      <alignment horizontal="center" vertical="center"/>
    </xf>
    <xf numFmtId="1" fontId="13" fillId="10" borderId="48" xfId="0" applyNumberFormat="1" applyFont="1" applyFill="1" applyBorder="1" applyAlignment="1">
      <alignment horizontal="center" vertical="center"/>
    </xf>
    <xf numFmtId="0" fontId="16" fillId="8" borderId="6" xfId="0" applyFont="1" applyFill="1" applyBorder="1" applyAlignment="1">
      <alignment horizontal="left" vertical="center"/>
    </xf>
    <xf numFmtId="0" fontId="16" fillId="8" borderId="0" xfId="0" applyFont="1" applyFill="1" applyBorder="1" applyAlignment="1">
      <alignment horizontal="left" vertical="center"/>
    </xf>
    <xf numFmtId="0" fontId="28" fillId="8" borderId="6" xfId="0" applyFont="1" applyFill="1" applyBorder="1" applyAlignment="1">
      <alignment horizontal="center" vertical="center"/>
    </xf>
    <xf numFmtId="1" fontId="28" fillId="8" borderId="0" xfId="0" applyNumberFormat="1" applyFont="1" applyFill="1" applyBorder="1" applyAlignment="1">
      <alignment horizontal="center" vertical="center"/>
    </xf>
    <xf numFmtId="0" fontId="28" fillId="8" borderId="7" xfId="0" applyFont="1" applyFill="1" applyBorder="1" applyAlignment="1">
      <alignment horizontal="center" vertical="center"/>
    </xf>
    <xf numFmtId="1" fontId="17" fillId="9" borderId="49" xfId="0" applyNumberFormat="1" applyFont="1" applyFill="1" applyBorder="1" applyAlignment="1">
      <alignment horizontal="center" vertical="center"/>
    </xf>
    <xf numFmtId="1" fontId="17" fillId="9" borderId="48" xfId="0" applyNumberFormat="1" applyFont="1" applyFill="1" applyBorder="1" applyAlignment="1">
      <alignment horizontal="center" vertical="center"/>
    </xf>
    <xf numFmtId="1" fontId="13" fillId="9" borderId="48" xfId="0" applyNumberFormat="1" applyFont="1" applyFill="1" applyBorder="1" applyAlignment="1">
      <alignment horizontal="center" vertical="center"/>
    </xf>
    <xf numFmtId="1" fontId="13" fillId="9" borderId="57" xfId="0" applyNumberFormat="1" applyFont="1" applyFill="1" applyBorder="1" applyAlignment="1">
      <alignment horizontal="center" vertical="center"/>
    </xf>
    <xf numFmtId="1" fontId="17" fillId="9" borderId="38" xfId="0" applyNumberFormat="1" applyFont="1" applyFill="1" applyBorder="1" applyAlignment="1">
      <alignment horizontal="center" vertical="center"/>
    </xf>
    <xf numFmtId="1" fontId="17" fillId="9" borderId="15" xfId="0" applyNumberFormat="1" applyFont="1" applyFill="1" applyBorder="1" applyAlignment="1">
      <alignment horizontal="center" vertical="center"/>
    </xf>
    <xf numFmtId="1" fontId="17" fillId="9" borderId="27" xfId="0" applyNumberFormat="1" applyFont="1" applyFill="1" applyBorder="1" applyAlignment="1">
      <alignment horizontal="center" vertical="center"/>
    </xf>
    <xf numFmtId="1" fontId="17" fillId="4" borderId="17"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1" fontId="13" fillId="4" borderId="16" xfId="0" applyNumberFormat="1" applyFont="1" applyFill="1" applyBorder="1" applyAlignment="1">
      <alignment horizontal="center" vertical="center"/>
    </xf>
    <xf numFmtId="0" fontId="13" fillId="0" borderId="22" xfId="0" applyFont="1" applyBorder="1" applyAlignment="1">
      <alignment horizontal="center" vertical="center"/>
    </xf>
    <xf numFmtId="0" fontId="0" fillId="0" borderId="1" xfId="0" applyBorder="1" applyAlignment="1">
      <alignment horizontal="center"/>
    </xf>
    <xf numFmtId="9" fontId="0" fillId="0" borderId="1" xfId="10" applyFont="1" applyBorder="1" applyAlignment="1">
      <alignment horizontal="center"/>
    </xf>
    <xf numFmtId="0" fontId="36" fillId="0" borderId="1" xfId="0" applyFont="1" applyBorder="1" applyAlignment="1">
      <alignment horizontal="center" vertical="center"/>
    </xf>
    <xf numFmtId="0" fontId="19" fillId="0" borderId="0" xfId="6"/>
    <xf numFmtId="0" fontId="39" fillId="16" borderId="0" xfId="6" applyFont="1" applyFill="1" applyAlignment="1">
      <alignment vertical="center" wrapText="1"/>
    </xf>
    <xf numFmtId="0" fontId="39" fillId="16" borderId="0" xfId="6" applyFont="1" applyFill="1" applyAlignment="1">
      <alignment vertical="center"/>
    </xf>
    <xf numFmtId="0" fontId="40" fillId="0" borderId="0" xfId="6" applyFont="1" applyAlignment="1">
      <alignment horizontal="center" vertical="center" wrapText="1"/>
    </xf>
    <xf numFmtId="0" fontId="40" fillId="0" borderId="0" xfId="6" applyFont="1" applyAlignment="1">
      <alignment horizontal="center" vertical="center"/>
    </xf>
    <xf numFmtId="0" fontId="41" fillId="0" borderId="0" xfId="6" applyFont="1" applyAlignment="1">
      <alignment horizontal="center" vertical="center" wrapText="1"/>
    </xf>
    <xf numFmtId="0" fontId="41" fillId="0" borderId="0" xfId="6" applyFont="1" applyAlignment="1">
      <alignment horizontal="center" vertical="center"/>
    </xf>
    <xf numFmtId="0" fontId="42" fillId="0" borderId="0" xfId="6" applyFont="1" applyAlignment="1">
      <alignment horizontal="center" vertical="center" wrapText="1"/>
    </xf>
    <xf numFmtId="0" fontId="42" fillId="0" borderId="0" xfId="6" applyFont="1" applyAlignment="1">
      <alignment horizontal="center" vertical="center"/>
    </xf>
    <xf numFmtId="0" fontId="43" fillId="0" borderId="0" xfId="6" applyFont="1" applyAlignment="1">
      <alignment horizontal="center"/>
    </xf>
    <xf numFmtId="0" fontId="19" fillId="0" borderId="0" xfId="6" applyAlignment="1">
      <alignment vertical="center" wrapText="1"/>
    </xf>
    <xf numFmtId="0" fontId="0" fillId="4" borderId="1" xfId="0" applyFill="1" applyBorder="1" applyAlignment="1"/>
    <xf numFmtId="0" fontId="38" fillId="15" borderId="1" xfId="0" applyFont="1" applyFill="1" applyBorder="1" applyAlignment="1"/>
    <xf numFmtId="0" fontId="0" fillId="0" borderId="1" xfId="0" applyBorder="1" applyAlignment="1"/>
    <xf numFmtId="0" fontId="0" fillId="0" borderId="0" xfId="0" applyAlignment="1"/>
    <xf numFmtId="167" fontId="0" fillId="0" borderId="1" xfId="10" applyNumberFormat="1" applyFont="1" applyBorder="1" applyAlignment="1">
      <alignment horizontal="center"/>
    </xf>
    <xf numFmtId="0" fontId="37" fillId="0" borderId="1" xfId="0" applyFont="1" applyBorder="1"/>
    <xf numFmtId="0" fontId="0" fillId="4" borderId="49" xfId="0" applyFill="1" applyBorder="1"/>
    <xf numFmtId="0" fontId="0" fillId="0" borderId="48" xfId="0" applyBorder="1" applyAlignment="1">
      <alignment horizontal="center"/>
    </xf>
    <xf numFmtId="167" fontId="0" fillId="0" borderId="48" xfId="10" applyNumberFormat="1" applyFont="1" applyBorder="1" applyAlignment="1">
      <alignment horizontal="center"/>
    </xf>
    <xf numFmtId="9" fontId="0" fillId="0" borderId="48" xfId="10" applyFont="1" applyBorder="1" applyAlignment="1">
      <alignment horizontal="center"/>
    </xf>
    <xf numFmtId="0" fontId="36" fillId="0" borderId="48" xfId="0" applyFont="1" applyBorder="1" applyAlignment="1">
      <alignment horizontal="center" vertical="center"/>
    </xf>
    <xf numFmtId="0" fontId="0" fillId="4" borderId="15" xfId="0" applyFill="1" applyBorder="1"/>
    <xf numFmtId="0" fontId="0" fillId="4" borderId="27" xfId="0" applyFill="1" applyBorder="1"/>
    <xf numFmtId="0" fontId="0" fillId="0" borderId="28" xfId="0" applyBorder="1" applyAlignment="1">
      <alignment horizontal="center"/>
    </xf>
    <xf numFmtId="0" fontId="0" fillId="0" borderId="28" xfId="0" applyBorder="1"/>
    <xf numFmtId="167" fontId="0" fillId="0" borderId="28" xfId="10" applyNumberFormat="1" applyFont="1" applyBorder="1" applyAlignment="1">
      <alignment horizontal="center"/>
    </xf>
    <xf numFmtId="0" fontId="36" fillId="0" borderId="28" xfId="0" applyFont="1" applyBorder="1" applyAlignment="1">
      <alignment horizontal="center" vertical="center"/>
    </xf>
    <xf numFmtId="0" fontId="0" fillId="0" borderId="29" xfId="0" applyBorder="1" applyAlignment="1">
      <alignment horizontal="center" vertical="center"/>
    </xf>
    <xf numFmtId="0" fontId="25" fillId="7" borderId="6"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7" xfId="0" applyFont="1" applyFill="1" applyBorder="1" applyAlignment="1">
      <alignment horizontal="center" vertical="center"/>
    </xf>
    <xf numFmtId="0" fontId="17" fillId="9" borderId="49" xfId="0" applyFont="1" applyFill="1" applyBorder="1" applyAlignment="1">
      <alignment horizontal="left"/>
    </xf>
    <xf numFmtId="0" fontId="17" fillId="9" borderId="48" xfId="0" applyFont="1" applyFill="1" applyBorder="1" applyAlignment="1">
      <alignment horizontal="left"/>
    </xf>
    <xf numFmtId="164" fontId="17" fillId="9" borderId="48" xfId="0" applyNumberFormat="1" applyFont="1" applyFill="1" applyBorder="1" applyAlignment="1">
      <alignment horizontal="center" vertical="center"/>
    </xf>
    <xf numFmtId="1" fontId="17" fillId="9" borderId="58" xfId="0" applyNumberFormat="1" applyFont="1" applyFill="1" applyBorder="1" applyAlignment="1">
      <alignment horizontal="center"/>
    </xf>
    <xf numFmtId="1" fontId="17" fillId="9" borderId="47" xfId="0" applyNumberFormat="1" applyFont="1" applyFill="1" applyBorder="1" applyAlignment="1">
      <alignment horizontal="center" vertical="center"/>
    </xf>
    <xf numFmtId="0" fontId="25" fillId="7" borderId="25" xfId="0" applyFont="1" applyFill="1" applyBorder="1" applyAlignment="1">
      <alignment horizontal="center" vertical="center"/>
    </xf>
    <xf numFmtId="1" fontId="17" fillId="9" borderId="49" xfId="0" applyNumberFormat="1" applyFont="1" applyFill="1" applyBorder="1" applyAlignment="1">
      <alignment horizontal="center"/>
    </xf>
    <xf numFmtId="1" fontId="17" fillId="9" borderId="48" xfId="0" applyNumberFormat="1" applyFont="1" applyFill="1" applyBorder="1" applyAlignment="1">
      <alignment horizontal="center"/>
    </xf>
    <xf numFmtId="1" fontId="17" fillId="9" borderId="57" xfId="0" applyNumberFormat="1" applyFont="1" applyFill="1" applyBorder="1" applyAlignment="1">
      <alignment horizontal="center"/>
    </xf>
    <xf numFmtId="1" fontId="17" fillId="9" borderId="27" xfId="0" applyNumberFormat="1" applyFont="1" applyFill="1" applyBorder="1" applyAlignment="1">
      <alignment horizontal="center"/>
    </xf>
    <xf numFmtId="1" fontId="17" fillId="9" borderId="28" xfId="0" applyNumberFormat="1" applyFont="1" applyFill="1" applyBorder="1" applyAlignment="1">
      <alignment horizontal="center"/>
    </xf>
    <xf numFmtId="1" fontId="17" fillId="9" borderId="29" xfId="0" applyNumberFormat="1" applyFont="1" applyFill="1" applyBorder="1" applyAlignment="1">
      <alignment horizontal="center"/>
    </xf>
    <xf numFmtId="1" fontId="17" fillId="4" borderId="47" xfId="0" applyNumberFormat="1" applyFont="1" applyFill="1" applyBorder="1" applyAlignment="1">
      <alignment horizontal="center" vertical="center"/>
    </xf>
    <xf numFmtId="1" fontId="17" fillId="4" borderId="48" xfId="0" applyNumberFormat="1" applyFont="1" applyFill="1" applyBorder="1" applyAlignment="1">
      <alignment horizontal="center" vertical="center"/>
    </xf>
    <xf numFmtId="1" fontId="13" fillId="4" borderId="48" xfId="0" applyNumberFormat="1" applyFont="1" applyFill="1" applyBorder="1" applyAlignment="1">
      <alignment horizontal="center" vertical="center"/>
    </xf>
    <xf numFmtId="1" fontId="13" fillId="4" borderId="57" xfId="0" applyNumberFormat="1" applyFont="1" applyFill="1" applyBorder="1" applyAlignment="1">
      <alignment horizontal="center" vertical="center"/>
    </xf>
    <xf numFmtId="0" fontId="17" fillId="4" borderId="27" xfId="0" applyFont="1" applyFill="1" applyBorder="1" applyAlignment="1">
      <alignment horizontal="left"/>
    </xf>
    <xf numFmtId="0" fontId="17" fillId="4" borderId="28" xfId="0" applyFont="1" applyFill="1" applyBorder="1" applyAlignment="1">
      <alignment horizontal="left"/>
    </xf>
    <xf numFmtId="164" fontId="17" fillId="4" borderId="28" xfId="0" applyNumberFormat="1" applyFont="1" applyFill="1" applyBorder="1" applyAlignment="1">
      <alignment horizontal="center" vertical="center"/>
    </xf>
    <xf numFmtId="1" fontId="17" fillId="4" borderId="34" xfId="0" applyNumberFormat="1" applyFont="1" applyFill="1" applyBorder="1" applyAlignment="1">
      <alignment horizontal="center"/>
    </xf>
    <xf numFmtId="1" fontId="17" fillId="4" borderId="27" xfId="0" applyNumberFormat="1" applyFont="1" applyFill="1" applyBorder="1" applyAlignment="1">
      <alignment horizontal="center"/>
    </xf>
    <xf numFmtId="1" fontId="17" fillId="4" borderId="28" xfId="0" applyNumberFormat="1" applyFont="1" applyFill="1" applyBorder="1" applyAlignment="1">
      <alignment horizontal="center"/>
    </xf>
    <xf numFmtId="1" fontId="17" fillId="4" borderId="29" xfId="0" applyNumberFormat="1" applyFont="1" applyFill="1" applyBorder="1" applyAlignment="1">
      <alignment horizontal="center"/>
    </xf>
    <xf numFmtId="1" fontId="17" fillId="4" borderId="35" xfId="0" applyNumberFormat="1" applyFont="1" applyFill="1" applyBorder="1" applyAlignment="1">
      <alignment horizontal="center" vertical="center"/>
    </xf>
    <xf numFmtId="1" fontId="17" fillId="4" borderId="28" xfId="0" applyNumberFormat="1" applyFont="1" applyFill="1" applyBorder="1" applyAlignment="1">
      <alignment horizontal="center" vertical="center"/>
    </xf>
    <xf numFmtId="1" fontId="13" fillId="4" borderId="28" xfId="0" applyNumberFormat="1" applyFont="1" applyFill="1" applyBorder="1" applyAlignment="1">
      <alignment horizontal="center" vertical="center"/>
    </xf>
    <xf numFmtId="1" fontId="13" fillId="4" borderId="29" xfId="0" applyNumberFormat="1" applyFont="1" applyFill="1" applyBorder="1" applyAlignment="1">
      <alignment horizontal="center" vertical="center"/>
    </xf>
    <xf numFmtId="1" fontId="17" fillId="11" borderId="47" xfId="0" applyNumberFormat="1" applyFont="1" applyFill="1" applyBorder="1" applyAlignment="1">
      <alignment horizontal="center" vertical="center"/>
    </xf>
    <xf numFmtId="1" fontId="17" fillId="11" borderId="48" xfId="0" applyNumberFormat="1" applyFont="1" applyFill="1" applyBorder="1" applyAlignment="1">
      <alignment horizontal="center" vertical="center"/>
    </xf>
    <xf numFmtId="1" fontId="13" fillId="11" borderId="48" xfId="0" applyNumberFormat="1" applyFont="1" applyFill="1" applyBorder="1" applyAlignment="1">
      <alignment horizontal="center" vertical="center"/>
    </xf>
    <xf numFmtId="0" fontId="17" fillId="11" borderId="15" xfId="0" applyFont="1" applyFill="1" applyBorder="1" applyAlignment="1">
      <alignment horizontal="left"/>
    </xf>
    <xf numFmtId="0" fontId="17" fillId="11" borderId="27" xfId="0" applyFont="1" applyFill="1" applyBorder="1" applyAlignment="1">
      <alignment horizontal="left"/>
    </xf>
    <xf numFmtId="0" fontId="17" fillId="11" borderId="28" xfId="0" applyFont="1" applyFill="1" applyBorder="1" applyAlignment="1">
      <alignment horizontal="left"/>
    </xf>
    <xf numFmtId="164" fontId="17" fillId="11" borderId="28" xfId="0" applyNumberFormat="1" applyFont="1" applyFill="1" applyBorder="1" applyAlignment="1">
      <alignment horizontal="center" vertical="center"/>
    </xf>
    <xf numFmtId="1" fontId="17" fillId="11" borderId="34" xfId="0" applyNumberFormat="1" applyFont="1" applyFill="1" applyBorder="1" applyAlignment="1">
      <alignment horizontal="center"/>
    </xf>
    <xf numFmtId="1" fontId="17" fillId="11" borderId="27" xfId="0" applyNumberFormat="1" applyFont="1" applyFill="1" applyBorder="1" applyAlignment="1">
      <alignment horizontal="center"/>
    </xf>
    <xf numFmtId="1" fontId="17" fillId="11" borderId="28" xfId="0" applyNumberFormat="1" applyFont="1" applyFill="1" applyBorder="1" applyAlignment="1">
      <alignment horizontal="center"/>
    </xf>
    <xf numFmtId="1" fontId="17" fillId="11" borderId="29" xfId="0" applyNumberFormat="1" applyFont="1" applyFill="1" applyBorder="1" applyAlignment="1">
      <alignment horizontal="center"/>
    </xf>
    <xf numFmtId="1" fontId="17" fillId="11" borderId="35" xfId="0" applyNumberFormat="1" applyFont="1" applyFill="1" applyBorder="1" applyAlignment="1">
      <alignment horizontal="center" vertical="center"/>
    </xf>
    <xf numFmtId="1" fontId="17" fillId="11" borderId="28" xfId="0" applyNumberFormat="1" applyFont="1" applyFill="1" applyBorder="1" applyAlignment="1">
      <alignment horizontal="center" vertical="center"/>
    </xf>
    <xf numFmtId="1" fontId="13" fillId="11" borderId="28" xfId="0" applyNumberFormat="1" applyFont="1" applyFill="1" applyBorder="1" applyAlignment="1">
      <alignment horizontal="center" vertical="center"/>
    </xf>
    <xf numFmtId="1" fontId="13" fillId="11" borderId="29" xfId="0" applyNumberFormat="1" applyFont="1" applyFill="1" applyBorder="1" applyAlignment="1">
      <alignment horizontal="center" vertical="center"/>
    </xf>
    <xf numFmtId="0" fontId="16" fillId="5" borderId="38" xfId="0" applyFont="1" applyFill="1" applyBorder="1" applyAlignment="1">
      <alignment horizontal="center" vertical="center"/>
    </xf>
    <xf numFmtId="1" fontId="16" fillId="5" borderId="38" xfId="0" applyNumberFormat="1" applyFont="1" applyFill="1" applyBorder="1" applyAlignment="1">
      <alignment horizontal="center" vertical="center"/>
    </xf>
    <xf numFmtId="1" fontId="25" fillId="7" borderId="0" xfId="0" applyNumberFormat="1" applyFont="1" applyFill="1" applyBorder="1" applyAlignment="1">
      <alignment horizontal="center" vertical="center"/>
    </xf>
    <xf numFmtId="0" fontId="16" fillId="6" borderId="0" xfId="0" applyFont="1" applyFill="1" applyAlignment="1">
      <alignment horizontal="center" vertical="center"/>
    </xf>
    <xf numFmtId="1" fontId="16" fillId="6" borderId="0" xfId="0" applyNumberFormat="1" applyFont="1" applyFill="1" applyAlignment="1">
      <alignment horizontal="center" vertical="center"/>
    </xf>
    <xf numFmtId="1" fontId="17" fillId="17" borderId="48" xfId="0" applyNumberFormat="1" applyFont="1" applyFill="1" applyBorder="1" applyAlignment="1">
      <alignment horizontal="center" vertical="center"/>
    </xf>
    <xf numFmtId="1" fontId="13" fillId="17" borderId="48" xfId="0" applyNumberFormat="1" applyFont="1" applyFill="1" applyBorder="1" applyAlignment="1">
      <alignment horizontal="center" vertical="center"/>
    </xf>
    <xf numFmtId="1" fontId="17" fillId="17" borderId="15" xfId="0" applyNumberFormat="1" applyFont="1" applyFill="1" applyBorder="1" applyAlignment="1">
      <alignment horizontal="center"/>
    </xf>
    <xf numFmtId="1" fontId="17" fillId="17" borderId="1" xfId="0" applyNumberFormat="1" applyFont="1" applyFill="1" applyBorder="1" applyAlignment="1">
      <alignment horizontal="center"/>
    </xf>
    <xf numFmtId="1" fontId="17" fillId="17" borderId="16" xfId="0" applyNumberFormat="1" applyFont="1" applyFill="1" applyBorder="1" applyAlignment="1">
      <alignment horizontal="center"/>
    </xf>
    <xf numFmtId="1" fontId="17" fillId="17" borderId="17" xfId="0" applyNumberFormat="1" applyFont="1" applyFill="1" applyBorder="1" applyAlignment="1">
      <alignment horizontal="center" vertical="center"/>
    </xf>
    <xf numFmtId="1" fontId="17" fillId="17" borderId="1" xfId="0" applyNumberFormat="1" applyFont="1" applyFill="1" applyBorder="1" applyAlignment="1">
      <alignment horizontal="center" vertical="center"/>
    </xf>
    <xf numFmtId="1" fontId="13" fillId="17" borderId="1" xfId="0" applyNumberFormat="1" applyFont="1" applyFill="1" applyBorder="1" applyAlignment="1">
      <alignment horizontal="center" vertical="center"/>
    </xf>
    <xf numFmtId="1" fontId="13" fillId="17" borderId="16" xfId="0" applyNumberFormat="1" applyFont="1" applyFill="1" applyBorder="1" applyAlignment="1">
      <alignment horizontal="center" vertical="center"/>
    </xf>
    <xf numFmtId="0" fontId="17" fillId="17" borderId="15" xfId="0" applyFont="1" applyFill="1" applyBorder="1" applyAlignment="1">
      <alignment horizontal="left"/>
    </xf>
    <xf numFmtId="0" fontId="17" fillId="17" borderId="1" xfId="0" applyFont="1" applyFill="1" applyBorder="1" applyAlignment="1">
      <alignment horizontal="left"/>
    </xf>
    <xf numFmtId="164" fontId="17" fillId="17" borderId="1" xfId="0" applyNumberFormat="1" applyFont="1" applyFill="1" applyBorder="1" applyAlignment="1">
      <alignment horizontal="center" vertical="center"/>
    </xf>
    <xf numFmtId="1" fontId="17" fillId="17" borderId="11" xfId="0" applyNumberFormat="1" applyFont="1" applyFill="1" applyBorder="1" applyAlignment="1">
      <alignment horizontal="center"/>
    </xf>
    <xf numFmtId="0" fontId="17" fillId="17" borderId="20" xfId="0" applyFont="1" applyFill="1" applyBorder="1" applyAlignment="1">
      <alignment horizontal="left"/>
    </xf>
    <xf numFmtId="0" fontId="17" fillId="17" borderId="18" xfId="0" applyFont="1" applyFill="1" applyBorder="1" applyAlignment="1">
      <alignment horizontal="left"/>
    </xf>
    <xf numFmtId="164" fontId="17" fillId="17" borderId="18" xfId="0" applyNumberFormat="1" applyFont="1" applyFill="1" applyBorder="1" applyAlignment="1">
      <alignment horizontal="center" vertical="center"/>
    </xf>
    <xf numFmtId="1" fontId="17" fillId="17" borderId="19" xfId="0" applyNumberFormat="1" applyFont="1" applyFill="1" applyBorder="1" applyAlignment="1">
      <alignment horizontal="center"/>
    </xf>
    <xf numFmtId="0" fontId="17" fillId="17" borderId="27" xfId="0" applyFont="1" applyFill="1" applyBorder="1" applyAlignment="1">
      <alignment horizontal="left"/>
    </xf>
    <xf numFmtId="0" fontId="17" fillId="17" borderId="28" xfId="0" applyFont="1" applyFill="1" applyBorder="1" applyAlignment="1">
      <alignment horizontal="left"/>
    </xf>
    <xf numFmtId="164" fontId="17" fillId="17" borderId="28" xfId="0" applyNumberFormat="1" applyFont="1" applyFill="1" applyBorder="1" applyAlignment="1">
      <alignment horizontal="center" vertical="center"/>
    </xf>
    <xf numFmtId="1" fontId="17" fillId="17" borderId="34" xfId="0" applyNumberFormat="1" applyFont="1" applyFill="1" applyBorder="1" applyAlignment="1">
      <alignment horizont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31" fillId="0" borderId="36" xfId="0" applyFont="1" applyBorder="1" applyAlignment="1">
      <alignment horizontal="center"/>
    </xf>
    <xf numFmtId="49" fontId="13" fillId="0" borderId="34" xfId="0" applyNumberFormat="1" applyFont="1" applyBorder="1" applyAlignment="1">
      <alignment horizontal="left" vertical="center"/>
    </xf>
    <xf numFmtId="0" fontId="35" fillId="0" borderId="28" xfId="0" applyFont="1" applyBorder="1" applyAlignment="1">
      <alignment horizontal="left"/>
    </xf>
    <xf numFmtId="0" fontId="35" fillId="0" borderId="34" xfId="0" applyFont="1" applyBorder="1" applyAlignment="1">
      <alignment horizontal="left"/>
    </xf>
    <xf numFmtId="0" fontId="0" fillId="0" borderId="34" xfId="0" applyBorder="1" applyAlignment="1">
      <alignment horizontal="left" vertical="center"/>
    </xf>
    <xf numFmtId="10" fontId="0" fillId="0" borderId="28" xfId="0" applyNumberFormat="1" applyBorder="1"/>
    <xf numFmtId="10" fontId="0" fillId="0" borderId="34" xfId="0" applyNumberFormat="1" applyBorder="1"/>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9" fillId="4" borderId="64" xfId="0" applyFont="1" applyFill="1" applyBorder="1" applyAlignment="1">
      <alignment vertical="center"/>
    </xf>
    <xf numFmtId="0" fontId="29" fillId="4" borderId="12" xfId="0" applyFont="1" applyFill="1" applyBorder="1" applyAlignment="1">
      <alignment horizontal="center" vertical="center"/>
    </xf>
    <xf numFmtId="0" fontId="29" fillId="4" borderId="18" xfId="0" applyFont="1" applyFill="1" applyBorder="1" applyAlignment="1">
      <alignment vertical="center"/>
    </xf>
    <xf numFmtId="49" fontId="29" fillId="4" borderId="19" xfId="0" applyNumberFormat="1" applyFont="1" applyFill="1" applyBorder="1" applyAlignment="1">
      <alignment vertical="center"/>
    </xf>
    <xf numFmtId="0" fontId="29" fillId="4" borderId="20" xfId="0" applyFont="1" applyFill="1" applyBorder="1" applyAlignment="1">
      <alignment horizontal="center" vertical="center"/>
    </xf>
    <xf numFmtId="0" fontId="29" fillId="4" borderId="21" xfId="0" applyFont="1" applyFill="1" applyBorder="1" applyAlignment="1">
      <alignment vertical="center"/>
    </xf>
    <xf numFmtId="0" fontId="29" fillId="4" borderId="18"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65" xfId="0" applyFont="1" applyFill="1" applyBorder="1" applyAlignment="1">
      <alignment horizontal="center" vertical="center"/>
    </xf>
    <xf numFmtId="0" fontId="29" fillId="4" borderId="66" xfId="0" applyFont="1" applyFill="1" applyBorder="1" applyAlignment="1">
      <alignment horizontal="center" vertical="center"/>
    </xf>
    <xf numFmtId="0" fontId="29" fillId="4" borderId="64"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 xfId="0" applyFont="1" applyFill="1" applyBorder="1" applyAlignment="1">
      <alignment vertical="center"/>
    </xf>
    <xf numFmtId="49" fontId="29" fillId="4" borderId="11" xfId="0" applyNumberFormat="1" applyFont="1" applyFill="1" applyBorder="1" applyAlignment="1">
      <alignment vertical="center"/>
    </xf>
    <xf numFmtId="0" fontId="29" fillId="4" borderId="15" xfId="0" applyFont="1" applyFill="1" applyBorder="1" applyAlignment="1">
      <alignment horizontal="center" vertical="center"/>
    </xf>
    <xf numFmtId="0" fontId="29" fillId="4" borderId="16" xfId="0" applyFont="1" applyFill="1" applyBorder="1" applyAlignment="1">
      <alignment vertical="center"/>
    </xf>
    <xf numFmtId="0" fontId="29" fillId="4" borderId="1" xfId="0" applyFont="1" applyFill="1" applyBorder="1" applyAlignment="1">
      <alignment horizontal="center" vertical="center"/>
    </xf>
    <xf numFmtId="0" fontId="29" fillId="4" borderId="11" xfId="0" applyFont="1" applyFill="1" applyBorder="1" applyAlignment="1">
      <alignment horizontal="center" vertical="center"/>
    </xf>
    <xf numFmtId="0" fontId="29" fillId="4" borderId="16" xfId="0" applyFont="1" applyFill="1" applyBorder="1" applyAlignment="1">
      <alignment horizontal="center" vertical="center"/>
    </xf>
    <xf numFmtId="0" fontId="29" fillId="4" borderId="54" xfId="0" applyFont="1" applyFill="1" applyBorder="1" applyAlignment="1">
      <alignment horizontal="center" vertical="center"/>
    </xf>
    <xf numFmtId="0" fontId="29" fillId="4" borderId="24" xfId="0" applyFont="1" applyFill="1" applyBorder="1" applyAlignment="1">
      <alignment horizontal="center" vertical="center"/>
    </xf>
    <xf numFmtId="0" fontId="29" fillId="4" borderId="22" xfId="0" applyFont="1" applyFill="1" applyBorder="1" applyAlignment="1">
      <alignment horizontal="center" vertical="center"/>
    </xf>
    <xf numFmtId="0" fontId="0" fillId="0" borderId="34" xfId="0" applyBorder="1" applyAlignment="1">
      <alignment horizontal="center" vertical="center"/>
    </xf>
    <xf numFmtId="0" fontId="35" fillId="0" borderId="11" xfId="0" applyFont="1" applyBorder="1"/>
    <xf numFmtId="0" fontId="44" fillId="0" borderId="17" xfId="0" applyFont="1" applyBorder="1" applyAlignment="1">
      <alignment horizontal="center"/>
    </xf>
    <xf numFmtId="0" fontId="0" fillId="0" borderId="17" xfId="0" applyBorder="1" applyAlignment="1">
      <alignment horizontal="center"/>
    </xf>
    <xf numFmtId="0" fontId="44" fillId="0" borderId="1" xfId="0" applyFont="1" applyBorder="1"/>
    <xf numFmtId="0" fontId="44" fillId="0" borderId="11" xfId="0" applyFont="1" applyBorder="1"/>
    <xf numFmtId="2" fontId="44" fillId="0" borderId="1" xfId="0" applyNumberFormat="1" applyFont="1" applyBorder="1" applyAlignment="1">
      <alignment horizontal="center"/>
    </xf>
    <xf numFmtId="0" fontId="44" fillId="0" borderId="1" xfId="0" applyFont="1" applyBorder="1" applyAlignment="1">
      <alignment horizontal="center"/>
    </xf>
    <xf numFmtId="168" fontId="44" fillId="0" borderId="1" xfId="0" applyNumberFormat="1" applyFont="1" applyBorder="1" applyAlignment="1">
      <alignment horizontal="center"/>
    </xf>
    <xf numFmtId="0" fontId="0" fillId="0" borderId="11" xfId="0" applyBorder="1"/>
    <xf numFmtId="166" fontId="29" fillId="4" borderId="20" xfId="0" applyNumberFormat="1" applyFont="1" applyFill="1" applyBorder="1" applyAlignment="1">
      <alignment horizontal="center" vertical="center"/>
    </xf>
    <xf numFmtId="166" fontId="29" fillId="4" borderId="12" xfId="0" applyNumberFormat="1" applyFont="1" applyFill="1" applyBorder="1" applyAlignment="1">
      <alignment horizontal="center" vertical="center"/>
    </xf>
    <xf numFmtId="166" fontId="29" fillId="4" borderId="18" xfId="0" applyNumberFormat="1" applyFont="1" applyFill="1" applyBorder="1" applyAlignment="1">
      <alignment horizontal="center" vertical="center"/>
    </xf>
    <xf numFmtId="166" fontId="29" fillId="4" borderId="19" xfId="0" applyNumberFormat="1" applyFont="1" applyFill="1" applyBorder="1" applyAlignment="1">
      <alignment horizontal="center" vertical="center"/>
    </xf>
    <xf numFmtId="166" fontId="29" fillId="4" borderId="21" xfId="0" applyNumberFormat="1" applyFont="1" applyFill="1" applyBorder="1" applyAlignment="1">
      <alignment horizontal="center" vertical="center"/>
    </xf>
    <xf numFmtId="166" fontId="29" fillId="4" borderId="15" xfId="0" applyNumberFormat="1" applyFont="1" applyFill="1" applyBorder="1" applyAlignment="1">
      <alignment horizontal="center" vertical="center"/>
    </xf>
    <xf numFmtId="166" fontId="29" fillId="4" borderId="17" xfId="0" applyNumberFormat="1" applyFont="1" applyFill="1" applyBorder="1" applyAlignment="1">
      <alignment horizontal="center" vertical="center"/>
    </xf>
    <xf numFmtId="166" fontId="29" fillId="4" borderId="1" xfId="0" applyNumberFormat="1" applyFont="1" applyFill="1" applyBorder="1" applyAlignment="1">
      <alignment horizontal="center" vertical="center"/>
    </xf>
    <xf numFmtId="166" fontId="29" fillId="4" borderId="11" xfId="0" applyNumberFormat="1" applyFont="1" applyFill="1" applyBorder="1" applyAlignment="1">
      <alignment horizontal="center" vertical="center"/>
    </xf>
    <xf numFmtId="166" fontId="29" fillId="4" borderId="16" xfId="0" applyNumberFormat="1" applyFont="1" applyFill="1" applyBorder="1" applyAlignment="1">
      <alignment horizontal="center" vertical="center"/>
    </xf>
    <xf numFmtId="0" fontId="13" fillId="0" borderId="35" xfId="0" applyFont="1" applyBorder="1" applyAlignment="1">
      <alignment horizontal="center" vertical="center"/>
    </xf>
    <xf numFmtId="0" fontId="13" fillId="0" borderId="1" xfId="0" applyFont="1" applyBorder="1" applyAlignment="1">
      <alignment horizontal="center"/>
    </xf>
    <xf numFmtId="0" fontId="17" fillId="11" borderId="67" xfId="0" applyFont="1" applyFill="1" applyBorder="1" applyAlignment="1">
      <alignment horizontal="left"/>
    </xf>
    <xf numFmtId="0" fontId="17" fillId="11" borderId="60" xfId="0" applyFont="1" applyFill="1" applyBorder="1" applyAlignment="1">
      <alignment horizontal="left"/>
    </xf>
    <xf numFmtId="164" fontId="17" fillId="11" borderId="60" xfId="0" applyNumberFormat="1" applyFont="1" applyFill="1" applyBorder="1" applyAlignment="1">
      <alignment horizontal="center" vertical="center"/>
    </xf>
    <xf numFmtId="1" fontId="17" fillId="11" borderId="68" xfId="0" applyNumberFormat="1" applyFont="1" applyFill="1" applyBorder="1" applyAlignment="1">
      <alignment horizont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166" fontId="0" fillId="0" borderId="1" xfId="0" applyNumberFormat="1" applyBorder="1"/>
    <xf numFmtId="0" fontId="45" fillId="0" borderId="1" xfId="0" applyFont="1" applyBorder="1"/>
    <xf numFmtId="0" fontId="0" fillId="0" borderId="11" xfId="0" applyBorder="1" applyAlignment="1">
      <alignment horizont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1" fontId="17" fillId="17" borderId="27" xfId="0" applyNumberFormat="1" applyFont="1" applyFill="1" applyBorder="1" applyAlignment="1">
      <alignment horizontal="center"/>
    </xf>
    <xf numFmtId="1" fontId="17" fillId="17" borderId="28" xfId="0" applyNumberFormat="1" applyFont="1" applyFill="1" applyBorder="1" applyAlignment="1">
      <alignment horizontal="center"/>
    </xf>
    <xf numFmtId="1" fontId="17" fillId="17" borderId="29" xfId="0" applyNumberFormat="1" applyFont="1" applyFill="1" applyBorder="1" applyAlignment="1">
      <alignment horizontal="center"/>
    </xf>
    <xf numFmtId="1" fontId="17" fillId="17" borderId="35" xfId="0" applyNumberFormat="1" applyFont="1" applyFill="1" applyBorder="1" applyAlignment="1">
      <alignment horizontal="center" vertical="center"/>
    </xf>
    <xf numFmtId="1" fontId="17" fillId="17" borderId="28" xfId="0" applyNumberFormat="1" applyFont="1" applyFill="1" applyBorder="1" applyAlignment="1">
      <alignment horizontal="center" vertical="center"/>
    </xf>
    <xf numFmtId="1" fontId="13" fillId="17" borderId="28" xfId="0" applyNumberFormat="1" applyFont="1" applyFill="1" applyBorder="1" applyAlignment="1">
      <alignment horizontal="center" vertical="center"/>
    </xf>
    <xf numFmtId="1" fontId="13" fillId="17" borderId="29" xfId="0" applyNumberFormat="1" applyFont="1" applyFill="1" applyBorder="1" applyAlignment="1">
      <alignment horizontal="center" vertical="center"/>
    </xf>
    <xf numFmtId="168" fontId="21" fillId="0" borderId="2" xfId="0" applyNumberFormat="1" applyFont="1" applyBorder="1" applyAlignment="1">
      <alignment horizontal="center" vertical="center"/>
    </xf>
    <xf numFmtId="168" fontId="0" fillId="0" borderId="15" xfId="0" applyNumberFormat="1" applyBorder="1" applyAlignment="1">
      <alignment horizontal="center" vertical="center"/>
    </xf>
    <xf numFmtId="168" fontId="0" fillId="0" borderId="17" xfId="0" applyNumberFormat="1" applyBorder="1" applyAlignment="1">
      <alignment horizontal="center" vertical="center"/>
    </xf>
    <xf numFmtId="168" fontId="0" fillId="0" borderId="1"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6" xfId="0" applyNumberFormat="1" applyBorder="1" applyAlignment="1">
      <alignment horizontal="center" vertical="center"/>
    </xf>
    <xf numFmtId="168" fontId="0" fillId="0" borderId="27" xfId="0" applyNumberFormat="1" applyBorder="1" applyAlignment="1">
      <alignment horizontal="center" vertical="center"/>
    </xf>
    <xf numFmtId="168" fontId="0" fillId="0" borderId="35" xfId="0" applyNumberFormat="1" applyBorder="1" applyAlignment="1">
      <alignment horizontal="center" vertical="center"/>
    </xf>
    <xf numFmtId="168" fontId="0" fillId="0" borderId="28" xfId="0" applyNumberFormat="1" applyBorder="1" applyAlignment="1">
      <alignment horizontal="center" vertical="center"/>
    </xf>
    <xf numFmtId="168" fontId="0" fillId="0" borderId="34" xfId="0" applyNumberFormat="1" applyBorder="1" applyAlignment="1">
      <alignment horizontal="center" vertical="center"/>
    </xf>
    <xf numFmtId="168" fontId="0" fillId="0" borderId="29" xfId="0" applyNumberFormat="1" applyBorder="1" applyAlignment="1">
      <alignment horizontal="center" vertical="center"/>
    </xf>
    <xf numFmtId="168" fontId="0" fillId="0" borderId="0" xfId="0" applyNumberFormat="1" applyAlignment="1">
      <alignment horizontal="center" vertical="center"/>
    </xf>
    <xf numFmtId="2" fontId="0" fillId="0" borderId="15" xfId="0" applyNumberFormat="1" applyBorder="1" applyAlignment="1">
      <alignment horizontal="center" vertical="center"/>
    </xf>
    <xf numFmtId="2" fontId="0" fillId="0" borderId="1" xfId="0" applyNumberFormat="1" applyBorder="1" applyAlignment="1">
      <alignment horizontal="center"/>
    </xf>
    <xf numFmtId="2" fontId="0" fillId="0" borderId="1" xfId="0" applyNumberFormat="1" applyBorder="1" applyAlignment="1">
      <alignment horizontal="center" vertical="center"/>
    </xf>
    <xf numFmtId="168" fontId="47" fillId="0" borderId="1" xfId="0" applyNumberFormat="1" applyFont="1" applyBorder="1" applyAlignment="1">
      <alignment horizontal="center"/>
    </xf>
    <xf numFmtId="168" fontId="44" fillId="0" borderId="1" xfId="0" applyNumberFormat="1" applyFont="1" applyBorder="1" applyAlignment="1">
      <alignment horizontal="left" indent="1"/>
    </xf>
    <xf numFmtId="0" fontId="19" fillId="0" borderId="2" xfId="0" applyFont="1" applyBorder="1" applyAlignment="1">
      <alignment vertical="center"/>
    </xf>
    <xf numFmtId="0" fontId="19" fillId="0" borderId="2" xfId="0" applyFont="1" applyBorder="1" applyAlignment="1">
      <alignment horizontal="center" vertical="center"/>
    </xf>
    <xf numFmtId="0" fontId="19" fillId="0" borderId="46" xfId="0" applyFont="1" applyBorder="1" applyAlignment="1">
      <alignment horizontal="center" vertical="center"/>
    </xf>
    <xf numFmtId="0" fontId="19" fillId="2" borderId="2" xfId="0" applyFont="1" applyFill="1" applyBorder="1" applyAlignment="1">
      <alignment horizontal="center" vertical="center"/>
    </xf>
    <xf numFmtId="0" fontId="19" fillId="0" borderId="37"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54" xfId="0" applyFont="1" applyBorder="1" applyAlignment="1">
      <alignment horizontal="center" vertical="center"/>
    </xf>
    <xf numFmtId="0" fontId="13" fillId="0" borderId="24" xfId="0" applyFont="1" applyBorder="1" applyAlignment="1">
      <alignment horizontal="center" vertical="center"/>
    </xf>
    <xf numFmtId="168" fontId="13" fillId="0" borderId="1" xfId="0" applyNumberFormat="1" applyFont="1" applyBorder="1" applyAlignment="1">
      <alignment horizontal="center"/>
    </xf>
    <xf numFmtId="0" fontId="44" fillId="0" borderId="1" xfId="0" applyFont="1" applyBorder="1" applyAlignment="1">
      <alignment horizontal="left" indent="1"/>
    </xf>
    <xf numFmtId="168" fontId="13" fillId="0" borderId="1" xfId="0" applyNumberFormat="1" applyFont="1" applyBorder="1" applyAlignment="1">
      <alignment horizontal="left" indent="1"/>
    </xf>
    <xf numFmtId="0" fontId="13" fillId="0" borderId="15" xfId="0" applyFont="1" applyBorder="1" applyAlignment="1">
      <alignment horizontal="center" vertical="center"/>
    </xf>
    <xf numFmtId="0" fontId="13" fillId="0" borderId="16" xfId="0" applyFont="1" applyBorder="1" applyAlignment="1">
      <alignment vertical="center"/>
    </xf>
    <xf numFmtId="168" fontId="44" fillId="0" borderId="18" xfId="0" applyNumberFormat="1" applyFont="1" applyBorder="1" applyAlignment="1">
      <alignment horizontal="center"/>
    </xf>
    <xf numFmtId="0" fontId="13" fillId="0" borderId="28" xfId="0" applyFont="1" applyBorder="1" applyAlignment="1">
      <alignment vertical="center"/>
    </xf>
    <xf numFmtId="49" fontId="13" fillId="0" borderId="34" xfId="0" applyNumberFormat="1" applyFont="1" applyBorder="1" applyAlignment="1">
      <alignment vertical="center"/>
    </xf>
    <xf numFmtId="0" fontId="13" fillId="0" borderId="27" xfId="0" applyFont="1" applyBorder="1" applyAlignment="1">
      <alignment horizontal="center" vertical="center"/>
    </xf>
    <xf numFmtId="0" fontId="13" fillId="0" borderId="29" xfId="0" applyFont="1" applyBorder="1" applyAlignment="1">
      <alignment vertical="center"/>
    </xf>
    <xf numFmtId="0" fontId="13" fillId="0" borderId="28" xfId="0" applyFont="1" applyBorder="1" applyAlignment="1">
      <alignment horizontal="center" vertical="center"/>
    </xf>
    <xf numFmtId="0" fontId="13" fillId="0" borderId="34" xfId="0" applyFont="1" applyBorder="1" applyAlignment="1">
      <alignment horizontal="center" vertical="center"/>
    </xf>
    <xf numFmtId="0" fontId="13" fillId="0" borderId="29" xfId="0" applyFont="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49" fontId="13" fillId="0" borderId="0" xfId="0" applyNumberFormat="1" applyFont="1" applyAlignment="1">
      <alignment vertical="center"/>
    </xf>
    <xf numFmtId="1" fontId="17" fillId="9" borderId="16" xfId="0" applyNumberFormat="1" applyFont="1" applyFill="1" applyBorder="1" applyAlignment="1">
      <alignment horizontal="center" vertical="center"/>
    </xf>
    <xf numFmtId="1" fontId="17" fillId="9" borderId="29" xfId="0" applyNumberFormat="1" applyFont="1" applyFill="1" applyBorder="1" applyAlignment="1">
      <alignment horizontal="center" vertical="center"/>
    </xf>
    <xf numFmtId="49" fontId="33" fillId="8" borderId="25" xfId="12" applyNumberFormat="1" applyFont="1" applyFill="1" applyBorder="1" applyAlignment="1">
      <alignment horizontal="center" vertical="center"/>
    </xf>
    <xf numFmtId="49" fontId="33" fillId="8" borderId="56" xfId="12" applyNumberFormat="1" applyFont="1" applyFill="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8" xfId="0" applyBorder="1" applyAlignment="1">
      <alignment horizontal="center" vertical="center"/>
    </xf>
    <xf numFmtId="49" fontId="33" fillId="8" borderId="26" xfId="12" applyNumberFormat="1" applyFont="1" applyFill="1" applyBorder="1" applyAlignment="1">
      <alignment horizontal="center" vertical="center"/>
    </xf>
    <xf numFmtId="0" fontId="17" fillId="7" borderId="26" xfId="0" applyFont="1" applyFill="1" applyBorder="1" applyAlignment="1">
      <alignment horizontal="center" vertical="center"/>
    </xf>
    <xf numFmtId="0" fontId="17" fillId="7" borderId="25" xfId="0" applyFont="1" applyFill="1" applyBorder="1" applyAlignment="1">
      <alignment horizontal="center" vertical="center"/>
    </xf>
    <xf numFmtId="1" fontId="17" fillId="7" borderId="25" xfId="0" applyNumberFormat="1" applyFont="1" applyFill="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0" fillId="0" borderId="0" xfId="0" applyAlignment="1">
      <alignment horizontal="center"/>
    </xf>
    <xf numFmtId="0" fontId="0" fillId="0" borderId="11" xfId="0" applyBorder="1" applyAlignment="1">
      <alignment vertical="center"/>
    </xf>
    <xf numFmtId="0" fontId="0" fillId="0" borderId="34" xfId="0" applyBorder="1" applyAlignment="1">
      <alignment vertical="center"/>
    </xf>
    <xf numFmtId="10" fontId="0" fillId="0" borderId="1" xfId="0" applyNumberFormat="1" applyBorder="1" applyAlignment="1">
      <alignment vertical="center"/>
    </xf>
    <xf numFmtId="10" fontId="0" fillId="0" borderId="48" xfId="0" applyNumberFormat="1" applyBorder="1" applyAlignment="1">
      <alignment horizontal="center" vertical="center"/>
    </xf>
    <xf numFmtId="10" fontId="0" fillId="0" borderId="48" xfId="0" applyNumberFormat="1" applyBorder="1" applyAlignment="1">
      <alignment vertical="center"/>
    </xf>
    <xf numFmtId="10" fontId="0" fillId="0" borderId="28" xfId="0" applyNumberFormat="1" applyBorder="1" applyAlignment="1">
      <alignment vertical="center"/>
    </xf>
    <xf numFmtId="10" fontId="0" fillId="0" borderId="58" xfId="0" applyNumberFormat="1" applyBorder="1" applyAlignment="1">
      <alignment horizontal="center" vertical="center"/>
    </xf>
    <xf numFmtId="10" fontId="0" fillId="0" borderId="11" xfId="0" applyNumberFormat="1" applyBorder="1" applyAlignment="1">
      <alignment vertical="center"/>
    </xf>
    <xf numFmtId="10" fontId="0" fillId="0" borderId="34" xfId="0" applyNumberFormat="1" applyBorder="1" applyAlignment="1">
      <alignment vertical="center"/>
    </xf>
    <xf numFmtId="0" fontId="29" fillId="0" borderId="40" xfId="0" applyFont="1" applyFill="1" applyBorder="1" applyAlignment="1">
      <alignment horizontal="center" vertical="center"/>
    </xf>
    <xf numFmtId="0" fontId="29" fillId="0" borderId="22" xfId="0" applyFont="1" applyFill="1" applyBorder="1" applyAlignment="1">
      <alignment horizontal="center" vertical="center"/>
    </xf>
    <xf numFmtId="0" fontId="0" fillId="0" borderId="22" xfId="0" applyFill="1" applyBorder="1" applyAlignment="1">
      <alignment horizontal="center" vertical="center"/>
    </xf>
    <xf numFmtId="0" fontId="0" fillId="0" borderId="36" xfId="0" applyFill="1" applyBorder="1" applyAlignment="1">
      <alignment horizontal="center" vertical="center"/>
    </xf>
    <xf numFmtId="1" fontId="51" fillId="10" borderId="28" xfId="0" applyNumberFormat="1" applyFont="1" applyFill="1" applyBorder="1" applyAlignment="1">
      <alignment horizontal="center" vertical="center"/>
    </xf>
    <xf numFmtId="1" fontId="49" fillId="0" borderId="0" xfId="0" applyNumberFormat="1" applyFont="1" applyFill="1" applyAlignment="1">
      <alignment horizontal="center" vertical="center"/>
    </xf>
    <xf numFmtId="0" fontId="0" fillId="0" borderId="15" xfId="0" applyBorder="1"/>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38" fillId="15" borderId="70" xfId="0" applyFont="1" applyFill="1" applyBorder="1" applyAlignment="1"/>
    <xf numFmtId="0" fontId="52" fillId="0" borderId="1" xfId="0" applyFont="1" applyBorder="1"/>
    <xf numFmtId="168" fontId="52" fillId="0" borderId="1" xfId="0" applyNumberFormat="1" applyFont="1" applyBorder="1" applyAlignment="1">
      <alignment horizontal="center"/>
    </xf>
    <xf numFmtId="168" fontId="0" fillId="0" borderId="1" xfId="0" applyNumberFormat="1" applyBorder="1" applyAlignment="1">
      <alignment horizontal="center"/>
    </xf>
    <xf numFmtId="0" fontId="53" fillId="0" borderId="18" xfId="0" applyFont="1" applyBorder="1" applyAlignment="1">
      <alignment horizont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16" fillId="7" borderId="25" xfId="0" applyFont="1" applyFill="1" applyBorder="1" applyAlignment="1">
      <alignment horizontal="center" vertic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49" fontId="33" fillId="8" borderId="0" xfId="12" applyNumberFormat="1" applyFont="1" applyFill="1" applyBorder="1" applyAlignment="1">
      <alignment horizontal="center" vertical="center"/>
    </xf>
    <xf numFmtId="1" fontId="13" fillId="10" borderId="73" xfId="0" applyNumberFormat="1" applyFont="1" applyFill="1" applyBorder="1" applyAlignment="1">
      <alignment horizontal="center" vertical="center"/>
    </xf>
    <xf numFmtId="49" fontId="33" fillId="8" borderId="39" xfId="12" applyNumberFormat="1" applyFont="1" applyFill="1" applyBorder="1" applyAlignment="1">
      <alignment horizontal="center" vertical="center"/>
    </xf>
    <xf numFmtId="1" fontId="17" fillId="7" borderId="72" xfId="0" applyNumberFormat="1" applyFont="1" applyFill="1" applyBorder="1" applyAlignment="1">
      <alignment horizontal="center" vertical="center"/>
    </xf>
    <xf numFmtId="1" fontId="13" fillId="9" borderId="58" xfId="0" applyNumberFormat="1" applyFont="1" applyFill="1" applyBorder="1" applyAlignment="1">
      <alignment horizontal="center" vertical="center"/>
    </xf>
    <xf numFmtId="1" fontId="13" fillId="9" borderId="11" xfId="0" applyNumberFormat="1" applyFont="1" applyFill="1" applyBorder="1" applyAlignment="1">
      <alignment horizontal="center" vertical="center"/>
    </xf>
    <xf numFmtId="1" fontId="13" fillId="9" borderId="34" xfId="0" applyNumberFormat="1" applyFont="1" applyFill="1" applyBorder="1" applyAlignment="1">
      <alignment horizontal="center" vertical="center"/>
    </xf>
    <xf numFmtId="1" fontId="17" fillId="7" borderId="39" xfId="0" applyNumberFormat="1" applyFont="1" applyFill="1" applyBorder="1" applyAlignment="1">
      <alignment horizontal="center" vertical="center"/>
    </xf>
    <xf numFmtId="1" fontId="13" fillId="4" borderId="58" xfId="0" applyNumberFormat="1" applyFont="1" applyFill="1" applyBorder="1" applyAlignment="1">
      <alignment horizontal="center" vertical="center"/>
    </xf>
    <xf numFmtId="1" fontId="13" fillId="4" borderId="11" xfId="0" applyNumberFormat="1" applyFont="1" applyFill="1" applyBorder="1" applyAlignment="1">
      <alignment horizontal="center" vertical="center"/>
    </xf>
    <xf numFmtId="1" fontId="13" fillId="4" borderId="34" xfId="0" applyNumberFormat="1" applyFont="1" applyFill="1" applyBorder="1" applyAlignment="1">
      <alignment horizontal="center" vertical="center"/>
    </xf>
    <xf numFmtId="1" fontId="13" fillId="11" borderId="58" xfId="0" applyNumberFormat="1" applyFont="1" applyFill="1" applyBorder="1" applyAlignment="1">
      <alignment horizontal="center" vertical="center"/>
    </xf>
    <xf numFmtId="1" fontId="13" fillId="11" borderId="11" xfId="0" applyNumberFormat="1" applyFont="1" applyFill="1" applyBorder="1" applyAlignment="1">
      <alignment horizontal="center" vertical="center"/>
    </xf>
    <xf numFmtId="1" fontId="13" fillId="11" borderId="34" xfId="0" applyNumberFormat="1" applyFont="1" applyFill="1" applyBorder="1" applyAlignment="1">
      <alignment horizontal="center" vertical="center"/>
    </xf>
    <xf numFmtId="1" fontId="13" fillId="17" borderId="58" xfId="0" applyNumberFormat="1" applyFont="1" applyFill="1" applyBorder="1" applyAlignment="1">
      <alignment horizontal="center" vertical="center"/>
    </xf>
    <xf numFmtId="1" fontId="13" fillId="17" borderId="11" xfId="0" applyNumberFormat="1" applyFont="1" applyFill="1" applyBorder="1" applyAlignment="1">
      <alignment horizontal="center" vertical="center"/>
    </xf>
    <xf numFmtId="1" fontId="13" fillId="17" borderId="34" xfId="0" applyNumberFormat="1" applyFont="1" applyFill="1" applyBorder="1" applyAlignment="1">
      <alignment horizontal="center" vertical="center"/>
    </xf>
    <xf numFmtId="0" fontId="16" fillId="6" borderId="25"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0" xfId="0" applyFont="1" applyFill="1" applyBorder="1" applyAlignment="1">
      <alignment horizontal="center" vertical="center"/>
    </xf>
    <xf numFmtId="1" fontId="16" fillId="6" borderId="0" xfId="0" applyNumberFormat="1" applyFont="1" applyFill="1" applyBorder="1" applyAlignment="1">
      <alignment horizontal="center" vertical="center"/>
    </xf>
    <xf numFmtId="0" fontId="16" fillId="5" borderId="0" xfId="0" applyFont="1" applyFill="1" applyBorder="1" applyAlignment="1">
      <alignment horizontal="center" vertical="center"/>
    </xf>
    <xf numFmtId="0" fontId="0" fillId="18" borderId="1" xfId="0" applyFill="1" applyBorder="1" applyAlignment="1">
      <alignment vertical="center"/>
    </xf>
    <xf numFmtId="0" fontId="13" fillId="18" borderId="1" xfId="0" applyFont="1" applyFill="1" applyBorder="1" applyAlignment="1">
      <alignment vertical="center"/>
    </xf>
    <xf numFmtId="0" fontId="44" fillId="0" borderId="15" xfId="0" applyFont="1" applyBorder="1" applyAlignment="1">
      <alignment vertical="center" wrapText="1"/>
    </xf>
    <xf numFmtId="0" fontId="44" fillId="0" borderId="1" xfId="0" applyFont="1" applyBorder="1" applyAlignment="1">
      <alignment vertical="center" wrapText="1"/>
    </xf>
    <xf numFmtId="0" fontId="44" fillId="0" borderId="11" xfId="0" applyFont="1" applyBorder="1" applyAlignment="1">
      <alignment vertical="center" wrapText="1"/>
    </xf>
    <xf numFmtId="0" fontId="44" fillId="0" borderId="17" xfId="0" applyFont="1" applyBorder="1" applyAlignment="1">
      <alignment vertical="center" wrapText="1"/>
    </xf>
    <xf numFmtId="1" fontId="13" fillId="11" borderId="18"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35" fillId="19" borderId="74" xfId="0" applyFont="1" applyFill="1" applyBorder="1" applyAlignment="1">
      <alignment horizontal="center"/>
    </xf>
    <xf numFmtId="0" fontId="35" fillId="19" borderId="74" xfId="0" applyFont="1" applyFill="1" applyBorder="1"/>
    <xf numFmtId="9" fontId="35" fillId="19" borderId="74" xfId="10" applyFont="1" applyFill="1" applyBorder="1" applyAlignment="1">
      <alignment horizontal="center"/>
    </xf>
    <xf numFmtId="0" fontId="35" fillId="19" borderId="74" xfId="0" applyFont="1" applyFill="1" applyBorder="1" applyAlignment="1">
      <alignment horizontal="center" vertical="center"/>
    </xf>
    <xf numFmtId="0" fontId="54" fillId="19" borderId="74" xfId="0" applyFont="1" applyFill="1" applyBorder="1" applyAlignment="1">
      <alignment horizontal="center" vertical="center"/>
    </xf>
    <xf numFmtId="0" fontId="35" fillId="0" borderId="74" xfId="0" applyFont="1" applyBorder="1" applyAlignment="1">
      <alignment horizontal="center"/>
    </xf>
    <xf numFmtId="0" fontId="35" fillId="0" borderId="74" xfId="0" applyFont="1" applyBorder="1"/>
    <xf numFmtId="9" fontId="35" fillId="0" borderId="74" xfId="10" applyFont="1" applyBorder="1" applyAlignment="1">
      <alignment horizontal="center"/>
    </xf>
    <xf numFmtId="0" fontId="35" fillId="0" borderId="74" xfId="0" applyFont="1" applyBorder="1" applyAlignment="1">
      <alignment horizontal="center" vertical="center"/>
    </xf>
    <xf numFmtId="0" fontId="54" fillId="0" borderId="74" xfId="0" applyFont="1" applyBorder="1" applyAlignment="1">
      <alignment horizontal="center" vertical="center"/>
    </xf>
    <xf numFmtId="0" fontId="7" fillId="19" borderId="74" xfId="0" applyFont="1" applyFill="1" applyBorder="1"/>
    <xf numFmtId="0" fontId="29" fillId="4" borderId="75" xfId="0" applyFont="1" applyFill="1" applyBorder="1" applyAlignment="1">
      <alignment vertical="center"/>
    </xf>
    <xf numFmtId="0" fontId="0" fillId="0" borderId="59" xfId="0" applyBorder="1" applyAlignment="1">
      <alignment horizontal="center" vertical="center"/>
    </xf>
    <xf numFmtId="0" fontId="35" fillId="19" borderId="76" xfId="0" applyFont="1" applyFill="1" applyBorder="1"/>
    <xf numFmtId="9" fontId="35" fillId="19" borderId="76" xfId="10" applyFont="1" applyFill="1" applyBorder="1" applyAlignment="1">
      <alignment horizontal="center"/>
    </xf>
    <xf numFmtId="0" fontId="0" fillId="0" borderId="77" xfId="0" applyBorder="1" applyAlignment="1">
      <alignment horizontal="center" vertical="center"/>
    </xf>
    <xf numFmtId="0" fontId="35" fillId="19" borderId="76" xfId="0" applyFont="1" applyFill="1" applyBorder="1" applyAlignment="1">
      <alignment horizontal="center" vertical="center"/>
    </xf>
    <xf numFmtId="0" fontId="54" fillId="19" borderId="76" xfId="0" applyFont="1" applyFill="1" applyBorder="1" applyAlignment="1">
      <alignment horizontal="center" vertical="center"/>
    </xf>
    <xf numFmtId="0" fontId="35" fillId="0" borderId="1" xfId="0" applyFont="1" applyBorder="1"/>
    <xf numFmtId="9" fontId="35" fillId="0" borderId="1" xfId="10" applyFont="1" applyBorder="1" applyAlignment="1">
      <alignment horizontal="center"/>
    </xf>
    <xf numFmtId="0" fontId="35" fillId="0" borderId="1" xfId="0" applyFont="1" applyBorder="1" applyAlignment="1">
      <alignment horizontal="center" vertical="center"/>
    </xf>
    <xf numFmtId="0" fontId="54" fillId="0" borderId="1" xfId="0" applyFont="1" applyBorder="1" applyAlignment="1">
      <alignment horizontal="center" vertical="center"/>
    </xf>
    <xf numFmtId="0" fontId="19" fillId="19" borderId="74" xfId="0" applyFont="1" applyFill="1" applyBorder="1" applyAlignment="1">
      <alignment horizontal="center"/>
    </xf>
    <xf numFmtId="0" fontId="19" fillId="19" borderId="74" xfId="0" applyFont="1" applyFill="1" applyBorder="1"/>
    <xf numFmtId="9" fontId="19" fillId="19" borderId="74" xfId="10" applyFont="1" applyFill="1" applyBorder="1" applyAlignment="1">
      <alignment horizontal="center"/>
    </xf>
    <xf numFmtId="0" fontId="19" fillId="19" borderId="74" xfId="0" applyFont="1" applyFill="1" applyBorder="1" applyAlignment="1">
      <alignment horizontal="center" vertical="center"/>
    </xf>
    <xf numFmtId="0" fontId="36" fillId="19" borderId="74" xfId="0" applyFont="1" applyFill="1" applyBorder="1" applyAlignment="1">
      <alignment horizontal="center" vertical="center"/>
    </xf>
    <xf numFmtId="0" fontId="19" fillId="0" borderId="74" xfId="0" applyFont="1" applyBorder="1" applyAlignment="1">
      <alignment horizontal="center"/>
    </xf>
    <xf numFmtId="0" fontId="19" fillId="0" borderId="74" xfId="0" applyFont="1" applyBorder="1"/>
    <xf numFmtId="9" fontId="19" fillId="0" borderId="74" xfId="10" applyFont="1" applyBorder="1" applyAlignment="1">
      <alignment horizontal="center"/>
    </xf>
    <xf numFmtId="0" fontId="19" fillId="0" borderId="74" xfId="0" applyFont="1" applyBorder="1" applyAlignment="1">
      <alignment horizontal="center" vertical="center"/>
    </xf>
    <xf numFmtId="0" fontId="36" fillId="0" borderId="74" xfId="0" applyFont="1" applyBorder="1" applyAlignment="1">
      <alignment horizontal="center" vertical="center"/>
    </xf>
    <xf numFmtId="0" fontId="19" fillId="0" borderId="17" xfId="0" applyFont="1" applyBorder="1" applyAlignment="1">
      <alignment horizontal="center" vertical="center"/>
    </xf>
    <xf numFmtId="0" fontId="19" fillId="0" borderId="59"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xf numFmtId="0" fontId="19" fillId="0" borderId="0" xfId="0" applyFont="1"/>
    <xf numFmtId="0" fontId="56" fillId="0" borderId="78" xfId="0" applyFont="1" applyBorder="1" applyAlignment="1">
      <alignment horizontal="center" vertical="center"/>
    </xf>
    <xf numFmtId="0" fontId="56" fillId="0" borderId="70" xfId="0" applyFont="1" applyBorder="1" applyAlignment="1">
      <alignment vertical="center"/>
    </xf>
    <xf numFmtId="49" fontId="56" fillId="0" borderId="79" xfId="0" applyNumberFormat="1" applyFont="1" applyBorder="1" applyAlignment="1">
      <alignment vertical="center"/>
    </xf>
    <xf numFmtId="0" fontId="56" fillId="0" borderId="80" xfId="0" applyFont="1" applyBorder="1" applyAlignment="1">
      <alignment horizontal="center" vertical="center"/>
    </xf>
    <xf numFmtId="0" fontId="56" fillId="0" borderId="81" xfId="0" applyFont="1" applyBorder="1" applyAlignment="1">
      <alignment vertical="center"/>
    </xf>
    <xf numFmtId="0" fontId="56" fillId="0" borderId="70" xfId="0" applyFont="1" applyBorder="1" applyAlignment="1">
      <alignment horizontal="center" vertical="center"/>
    </xf>
    <xf numFmtId="0" fontId="56" fillId="0" borderId="79" xfId="0" applyFont="1" applyBorder="1" applyAlignment="1">
      <alignment horizontal="center" vertical="center"/>
    </xf>
    <xf numFmtId="0" fontId="56" fillId="0" borderId="81" xfId="0" applyFont="1" applyBorder="1" applyAlignment="1">
      <alignment horizontal="center" vertical="center"/>
    </xf>
    <xf numFmtId="0" fontId="56" fillId="0" borderId="82" xfId="0" applyFont="1" applyBorder="1" applyAlignment="1">
      <alignment horizontal="center" vertical="center"/>
    </xf>
    <xf numFmtId="0" fontId="56" fillId="0" borderId="83" xfId="0" applyFont="1" applyBorder="1" applyAlignment="1">
      <alignment horizontal="center" vertical="center"/>
    </xf>
    <xf numFmtId="0" fontId="57" fillId="0" borderId="78" xfId="0" applyFont="1" applyBorder="1" applyAlignment="1">
      <alignment horizontal="center" vertical="center"/>
    </xf>
    <xf numFmtId="0" fontId="0" fillId="0" borderId="84" xfId="0" applyBorder="1" applyAlignment="1">
      <alignment horizontal="center" vertical="center"/>
    </xf>
    <xf numFmtId="0" fontId="0" fillId="0" borderId="17" xfId="0" applyBorder="1"/>
    <xf numFmtId="0" fontId="0" fillId="0" borderId="73" xfId="0" applyBorder="1" applyAlignment="1">
      <alignment vertical="center"/>
    </xf>
    <xf numFmtId="0" fontId="0" fillId="0" borderId="54" xfId="0" applyBorder="1" applyAlignment="1">
      <alignment vertical="center"/>
    </xf>
    <xf numFmtId="0" fontId="0" fillId="0" borderId="8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1" fontId="13" fillId="12" borderId="18" xfId="0" applyNumberFormat="1" applyFont="1" applyFill="1" applyBorder="1" applyAlignment="1">
      <alignment horizontal="center" vertical="center"/>
    </xf>
    <xf numFmtId="1" fontId="13" fillId="4" borderId="60" xfId="0" applyNumberFormat="1" applyFont="1" applyFill="1" applyBorder="1" applyAlignment="1">
      <alignment horizontal="center" vertical="center"/>
    </xf>
    <xf numFmtId="1" fontId="13" fillId="9" borderId="18" xfId="0" applyNumberFormat="1" applyFont="1" applyFill="1" applyBorder="1" applyAlignment="1">
      <alignment horizontal="center" vertical="center"/>
    </xf>
    <xf numFmtId="1" fontId="17" fillId="7" borderId="38" xfId="0" applyNumberFormat="1" applyFont="1" applyFill="1" applyBorder="1" applyAlignment="1">
      <alignment horizontal="center" vertical="center"/>
    </xf>
    <xf numFmtId="49" fontId="0" fillId="18" borderId="11" xfId="0" applyNumberFormat="1" applyFill="1" applyBorder="1" applyAlignment="1">
      <alignment vertical="center"/>
    </xf>
    <xf numFmtId="0" fontId="19" fillId="0" borderId="1" xfId="0" applyFont="1" applyBorder="1" applyAlignment="1">
      <alignment vertical="center"/>
    </xf>
    <xf numFmtId="49" fontId="19" fillId="0" borderId="11" xfId="0" applyNumberFormat="1" applyFont="1" applyBorder="1" applyAlignment="1">
      <alignment vertical="center"/>
    </xf>
    <xf numFmtId="0" fontId="19" fillId="0" borderId="24" xfId="0" applyFont="1" applyBorder="1" applyAlignment="1">
      <alignment horizontal="center" vertical="center"/>
    </xf>
    <xf numFmtId="0" fontId="35" fillId="0" borderId="1" xfId="0" applyFont="1" applyBorder="1" applyAlignment="1">
      <alignment vertical="center" wrapText="1"/>
    </xf>
    <xf numFmtId="0" fontId="35" fillId="0" borderId="11" xfId="0" applyFont="1" applyBorder="1" applyAlignment="1">
      <alignment vertical="center" wrapText="1"/>
    </xf>
    <xf numFmtId="0" fontId="35" fillId="0" borderId="60" xfId="0" applyFont="1" applyBorder="1" applyAlignment="1">
      <alignment vertical="center" wrapText="1"/>
    </xf>
    <xf numFmtId="0" fontId="35" fillId="0" borderId="5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17" fillId="4" borderId="13" xfId="0" applyFont="1" applyFill="1" applyBorder="1" applyAlignment="1">
      <alignment horizontal="left"/>
    </xf>
    <xf numFmtId="164" fontId="17" fillId="4" borderId="13" xfId="0" applyNumberFormat="1" applyFont="1" applyFill="1" applyBorder="1" applyAlignment="1">
      <alignment horizontal="center" vertical="center"/>
    </xf>
    <xf numFmtId="1" fontId="17" fillId="4" borderId="14" xfId="0" applyNumberFormat="1" applyFont="1" applyFill="1" applyBorder="1" applyAlignment="1">
      <alignment horizontal="center"/>
    </xf>
    <xf numFmtId="0" fontId="21" fillId="0" borderId="46" xfId="0" applyFont="1" applyBorder="1" applyAlignment="1">
      <alignment horizontal="center" vertical="center"/>
    </xf>
    <xf numFmtId="0" fontId="21" fillId="0" borderId="37" xfId="0" applyFont="1" applyBorder="1" applyAlignment="1">
      <alignment horizontal="center" vertical="center"/>
    </xf>
    <xf numFmtId="1" fontId="13" fillId="10" borderId="54" xfId="0" applyNumberFormat="1" applyFont="1" applyFill="1" applyBorder="1" applyAlignment="1">
      <alignment horizontal="center" vertical="center"/>
    </xf>
    <xf numFmtId="1" fontId="13" fillId="10" borderId="53" xfId="0" applyNumberFormat="1" applyFont="1" applyFill="1" applyBorder="1" applyAlignment="1">
      <alignment horizontal="center" vertical="center"/>
    </xf>
    <xf numFmtId="1" fontId="13" fillId="10" borderId="11" xfId="0" applyNumberFormat="1" applyFont="1" applyFill="1" applyBorder="1" applyAlignment="1">
      <alignment horizontal="center" vertical="center"/>
    </xf>
    <xf numFmtId="1" fontId="13" fillId="10" borderId="58" xfId="0" applyNumberFormat="1" applyFont="1" applyFill="1" applyBorder="1" applyAlignment="1">
      <alignment horizontal="center" vertical="center"/>
    </xf>
    <xf numFmtId="1" fontId="13" fillId="9" borderId="21" xfId="0" applyNumberFormat="1" applyFont="1" applyFill="1" applyBorder="1" applyAlignment="1">
      <alignment horizontal="center" vertical="center"/>
    </xf>
    <xf numFmtId="1" fontId="13" fillId="9" borderId="86" xfId="0" applyNumberFormat="1" applyFont="1" applyFill="1" applyBorder="1" applyAlignment="1">
      <alignment horizontal="center" vertical="center"/>
    </xf>
    <xf numFmtId="1" fontId="13" fillId="9" borderId="87" xfId="0" applyNumberFormat="1" applyFont="1" applyFill="1" applyBorder="1" applyAlignment="1">
      <alignment horizontal="center" vertical="center"/>
    </xf>
    <xf numFmtId="1" fontId="13" fillId="9" borderId="88" xfId="0" applyNumberFormat="1" applyFont="1" applyFill="1" applyBorder="1" applyAlignment="1">
      <alignment horizontal="center" vertical="center"/>
    </xf>
    <xf numFmtId="1" fontId="17" fillId="4" borderId="31" xfId="0" applyNumberFormat="1" applyFont="1" applyFill="1" applyBorder="1" applyAlignment="1">
      <alignment horizontal="center" vertical="center"/>
    </xf>
    <xf numFmtId="1" fontId="13" fillId="4" borderId="77" xfId="0" applyNumberFormat="1" applyFont="1" applyFill="1" applyBorder="1" applyAlignment="1">
      <alignment horizontal="center" vertical="center"/>
    </xf>
    <xf numFmtId="1" fontId="17" fillId="4" borderId="18" xfId="0" applyNumberFormat="1" applyFont="1" applyFill="1" applyBorder="1" applyAlignment="1">
      <alignment horizontal="center" vertical="center"/>
    </xf>
    <xf numFmtId="1" fontId="13" fillId="4" borderId="32" xfId="0" applyNumberFormat="1" applyFont="1" applyFill="1" applyBorder="1" applyAlignment="1">
      <alignment horizontal="center" vertical="center"/>
    </xf>
    <xf numFmtId="1" fontId="17" fillId="11" borderId="31" xfId="0" applyNumberFormat="1" applyFont="1" applyFill="1" applyBorder="1" applyAlignment="1">
      <alignment horizontal="center" vertical="center"/>
    </xf>
    <xf numFmtId="1" fontId="13" fillId="11" borderId="32" xfId="0" applyNumberFormat="1" applyFont="1" applyFill="1" applyBorder="1" applyAlignment="1">
      <alignment horizontal="center" vertical="center"/>
    </xf>
    <xf numFmtId="1" fontId="13" fillId="11" borderId="21" xfId="0" applyNumberFormat="1" applyFont="1" applyFill="1" applyBorder="1" applyAlignment="1">
      <alignment horizontal="center" vertical="center"/>
    </xf>
    <xf numFmtId="1" fontId="13" fillId="17" borderId="32" xfId="0" applyNumberFormat="1" applyFont="1" applyFill="1" applyBorder="1" applyAlignment="1">
      <alignment horizontal="center" vertical="center"/>
    </xf>
    <xf numFmtId="1" fontId="17" fillId="17" borderId="31" xfId="0" applyNumberFormat="1" applyFont="1" applyFill="1" applyBorder="1" applyAlignment="1">
      <alignment horizontal="center" vertical="center"/>
    </xf>
    <xf numFmtId="1" fontId="17" fillId="9" borderId="31" xfId="0" applyNumberFormat="1" applyFont="1" applyFill="1" applyBorder="1" applyAlignment="1">
      <alignment horizontal="center" vertical="center"/>
    </xf>
    <xf numFmtId="0" fontId="17" fillId="12" borderId="15" xfId="0" applyFont="1" applyFill="1" applyBorder="1" applyAlignment="1">
      <alignment horizontal="left"/>
    </xf>
    <xf numFmtId="0" fontId="17" fillId="12" borderId="1" xfId="0" applyFont="1" applyFill="1" applyBorder="1" applyAlignment="1">
      <alignment horizontal="left"/>
    </xf>
    <xf numFmtId="164" fontId="17" fillId="12" borderId="1" xfId="0" applyNumberFormat="1" applyFont="1" applyFill="1" applyBorder="1" applyAlignment="1">
      <alignment horizontal="center" vertical="center"/>
    </xf>
    <xf numFmtId="1" fontId="17" fillId="12" borderId="11" xfId="0" applyNumberFormat="1" applyFont="1" applyFill="1" applyBorder="1" applyAlignment="1">
      <alignment horizontal="center"/>
    </xf>
    <xf numFmtId="1" fontId="17" fillId="12" borderId="15" xfId="0" applyNumberFormat="1" applyFont="1" applyFill="1" applyBorder="1" applyAlignment="1">
      <alignment horizontal="center"/>
    </xf>
    <xf numFmtId="1" fontId="17" fillId="12" borderId="1" xfId="0" applyNumberFormat="1" applyFont="1" applyFill="1" applyBorder="1" applyAlignment="1">
      <alignment horizontal="center"/>
    </xf>
    <xf numFmtId="1" fontId="17" fillId="12" borderId="16" xfId="0" applyNumberFormat="1" applyFont="1" applyFill="1" applyBorder="1" applyAlignment="1">
      <alignment horizontal="center"/>
    </xf>
    <xf numFmtId="1" fontId="17" fillId="12" borderId="17" xfId="0" applyNumberFormat="1" applyFont="1" applyFill="1" applyBorder="1" applyAlignment="1">
      <alignment horizontal="center" vertical="center"/>
    </xf>
    <xf numFmtId="1" fontId="17" fillId="12" borderId="1" xfId="0" applyNumberFormat="1" applyFont="1" applyFill="1" applyBorder="1" applyAlignment="1">
      <alignment horizontal="center" vertical="center"/>
    </xf>
    <xf numFmtId="1" fontId="13" fillId="12" borderId="1" xfId="0" applyNumberFormat="1" applyFont="1" applyFill="1" applyBorder="1" applyAlignment="1">
      <alignment horizontal="center" vertical="center"/>
    </xf>
    <xf numFmtId="0" fontId="17" fillId="12" borderId="38" xfId="0" applyFont="1" applyFill="1" applyBorder="1" applyAlignment="1">
      <alignment horizontal="left"/>
    </xf>
    <xf numFmtId="164" fontId="17" fillId="12" borderId="38" xfId="0" applyNumberFormat="1" applyFont="1" applyFill="1" applyBorder="1" applyAlignment="1">
      <alignment horizontal="center" vertical="center"/>
    </xf>
    <xf numFmtId="1" fontId="17" fillId="12" borderId="69" xfId="0" applyNumberFormat="1" applyFont="1" applyFill="1" applyBorder="1" applyAlignment="1">
      <alignment horizontal="center"/>
    </xf>
    <xf numFmtId="1" fontId="17" fillId="12" borderId="15" xfId="0" applyNumberFormat="1" applyFont="1" applyFill="1" applyBorder="1" applyAlignment="1">
      <alignment horizontal="center" vertical="center"/>
    </xf>
    <xf numFmtId="1" fontId="17" fillId="12" borderId="28" xfId="0" applyNumberFormat="1" applyFont="1" applyFill="1" applyBorder="1" applyAlignment="1">
      <alignment horizontal="center" vertical="center"/>
    </xf>
    <xf numFmtId="1" fontId="13" fillId="12" borderId="28" xfId="0" applyNumberFormat="1" applyFont="1" applyFill="1" applyBorder="1" applyAlignment="1">
      <alignment horizontal="center" vertical="center"/>
    </xf>
    <xf numFmtId="0" fontId="6" fillId="0" borderId="0" xfId="59" applyFill="1"/>
    <xf numFmtId="0" fontId="0" fillId="0" borderId="98" xfId="0" applyBorder="1"/>
    <xf numFmtId="0" fontId="0" fillId="0" borderId="66" xfId="0" applyBorder="1"/>
    <xf numFmtId="0" fontId="0" fillId="0" borderId="65" xfId="0" applyBorder="1"/>
    <xf numFmtId="1" fontId="13" fillId="10" borderId="18"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xf>
    <xf numFmtId="49" fontId="33" fillId="8" borderId="38" xfId="12" applyNumberFormat="1" applyFont="1" applyFill="1" applyBorder="1" applyAlignment="1">
      <alignment horizontal="center" vertical="center"/>
    </xf>
    <xf numFmtId="49" fontId="33" fillId="8" borderId="99" xfId="12" applyNumberFormat="1" applyFont="1" applyFill="1" applyBorder="1" applyAlignment="1">
      <alignment horizontal="center" vertical="center"/>
    </xf>
    <xf numFmtId="49" fontId="50" fillId="8" borderId="99" xfId="12" applyNumberFormat="1" applyFont="1" applyFill="1" applyBorder="1" applyAlignment="1">
      <alignment horizontal="center" vertical="center"/>
    </xf>
    <xf numFmtId="1" fontId="13" fillId="9" borderId="31" xfId="0" applyNumberFormat="1" applyFont="1" applyFill="1" applyBorder="1" applyAlignment="1">
      <alignment horizontal="center" vertical="center"/>
    </xf>
    <xf numFmtId="1" fontId="13" fillId="7" borderId="38" xfId="0"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0" fontId="0" fillId="0" borderId="0" xfId="0" applyBorder="1" applyAlignment="1"/>
    <xf numFmtId="0" fontId="38" fillId="0" borderId="0" xfId="0" applyFont="1" applyFill="1" applyBorder="1" applyAlignment="1"/>
    <xf numFmtId="0" fontId="17" fillId="0" borderId="0" xfId="0" applyFont="1" applyFill="1" applyBorder="1" applyAlignment="1">
      <alignment horizontal="left"/>
    </xf>
    <xf numFmtId="0" fontId="38" fillId="15" borderId="100" xfId="0" applyFont="1" applyFill="1" applyBorder="1" applyAlignment="1"/>
    <xf numFmtId="0" fontId="38" fillId="15" borderId="101" xfId="0" applyFont="1" applyFill="1" applyBorder="1" applyAlignment="1"/>
    <xf numFmtId="0" fontId="17" fillId="4" borderId="39" xfId="0" applyFont="1" applyFill="1" applyBorder="1" applyAlignment="1">
      <alignment horizontal="left"/>
    </xf>
    <xf numFmtId="0" fontId="38" fillId="15" borderId="102" xfId="0" applyFont="1" applyFill="1" applyBorder="1" applyAlignment="1"/>
    <xf numFmtId="0" fontId="38" fillId="15" borderId="79" xfId="0" applyFont="1" applyFill="1" applyBorder="1" applyAlignment="1"/>
    <xf numFmtId="0" fontId="17" fillId="4" borderId="69" xfId="0" applyFont="1" applyFill="1" applyBorder="1" applyAlignment="1">
      <alignment horizontal="left"/>
    </xf>
    <xf numFmtId="1" fontId="17" fillId="11" borderId="25" xfId="0" applyNumberFormat="1" applyFont="1" applyFill="1" applyBorder="1" applyAlignment="1">
      <alignment horizontal="center" vertical="center"/>
    </xf>
    <xf numFmtId="1" fontId="17" fillId="4" borderId="25" xfId="0" applyNumberFormat="1" applyFont="1" applyFill="1" applyBorder="1" applyAlignment="1">
      <alignment horizontal="center" vertical="center"/>
    </xf>
    <xf numFmtId="0" fontId="16" fillId="5" borderId="0" xfId="0" applyFont="1" applyFill="1" applyBorder="1" applyAlignment="1">
      <alignment horizontal="center" vertical="center"/>
    </xf>
    <xf numFmtId="1" fontId="17" fillId="4" borderId="20" xfId="0" applyNumberFormat="1" applyFont="1" applyFill="1" applyBorder="1" applyAlignment="1">
      <alignment horizontal="center" vertical="center"/>
    </xf>
    <xf numFmtId="1" fontId="17" fillId="4" borderId="21" xfId="0" applyNumberFormat="1" applyFont="1" applyFill="1" applyBorder="1" applyAlignment="1">
      <alignment horizontal="center" vertical="center"/>
    </xf>
    <xf numFmtId="1" fontId="17" fillId="4" borderId="15" xfId="0" applyNumberFormat="1" applyFont="1" applyFill="1" applyBorder="1" applyAlignment="1">
      <alignment horizontal="center" vertical="center"/>
    </xf>
    <xf numFmtId="0" fontId="35" fillId="0" borderId="78" xfId="0" applyFont="1" applyBorder="1" applyAlignment="1">
      <alignment horizontal="center" vertical="center"/>
    </xf>
    <xf numFmtId="0" fontId="16" fillId="12" borderId="25" xfId="0" applyFont="1" applyFill="1" applyBorder="1" applyAlignment="1">
      <alignment horizontal="center" vertical="center"/>
    </xf>
    <xf numFmtId="0" fontId="16" fillId="12" borderId="0" xfId="0" applyFont="1" applyFill="1" applyBorder="1" applyAlignment="1">
      <alignment horizontal="center" vertical="center"/>
    </xf>
    <xf numFmtId="1" fontId="16" fillId="12" borderId="0" xfId="0" applyNumberFormat="1" applyFont="1" applyFill="1" applyBorder="1" applyAlignment="1">
      <alignment horizontal="center" vertical="center"/>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29" fillId="4" borderId="84" xfId="0" applyFont="1" applyFill="1" applyBorder="1" applyAlignment="1">
      <alignment vertical="center"/>
    </xf>
    <xf numFmtId="0" fontId="16" fillId="12" borderId="38" xfId="0" applyFont="1" applyFill="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horizontal="left" vertical="center"/>
    </xf>
    <xf numFmtId="0" fontId="37" fillId="0" borderId="1" xfId="0" applyFont="1" applyBorder="1" applyAlignment="1">
      <alignment horizontal="center" vertical="center"/>
    </xf>
    <xf numFmtId="0" fontId="37" fillId="0" borderId="1" xfId="0" applyFont="1" applyBorder="1" applyAlignment="1">
      <alignment horizontal="center"/>
    </xf>
    <xf numFmtId="0" fontId="76" fillId="0" borderId="1" xfId="0" applyFont="1" applyBorder="1" applyAlignment="1">
      <alignment horizontal="center" vertical="center"/>
    </xf>
    <xf numFmtId="0" fontId="37" fillId="0" borderId="22" xfId="0" applyFont="1" applyBorder="1" applyAlignment="1">
      <alignment horizontal="center" vertical="center"/>
    </xf>
    <xf numFmtId="0" fontId="37" fillId="0" borderId="1" xfId="0" applyFont="1" applyBorder="1" applyAlignment="1">
      <alignment horizontal="right"/>
    </xf>
    <xf numFmtId="0" fontId="37" fillId="0" borderId="1" xfId="0" applyFont="1" applyBorder="1" applyAlignment="1">
      <alignment horizontal="right" vertical="center"/>
    </xf>
    <xf numFmtId="0" fontId="16" fillId="12" borderId="10" xfId="0" applyFont="1" applyFill="1" applyBorder="1" applyAlignment="1">
      <alignment horizontal="center" vertical="center"/>
    </xf>
    <xf numFmtId="0" fontId="16" fillId="5" borderId="25" xfId="0" applyFont="1" applyFill="1" applyBorder="1" applyAlignment="1">
      <alignment horizontal="center" vertical="center"/>
    </xf>
    <xf numFmtId="1" fontId="13" fillId="4" borderId="17" xfId="0" applyNumberFormat="1" applyFont="1" applyFill="1" applyBorder="1" applyAlignment="1">
      <alignment horizontal="center" vertical="center"/>
    </xf>
    <xf numFmtId="1" fontId="13" fillId="4" borderId="18" xfId="0" applyNumberFormat="1" applyFont="1" applyFill="1" applyBorder="1" applyAlignment="1">
      <alignment horizontal="center" vertical="center"/>
    </xf>
    <xf numFmtId="0" fontId="17" fillId="51" borderId="15" xfId="0" applyFont="1" applyFill="1" applyBorder="1" applyAlignment="1">
      <alignment horizontal="left"/>
    </xf>
    <xf numFmtId="0" fontId="17" fillId="51" borderId="1" xfId="0" applyFont="1" applyFill="1" applyBorder="1" applyAlignment="1">
      <alignment horizontal="left"/>
    </xf>
    <xf numFmtId="164" fontId="17" fillId="51" borderId="1" xfId="0" applyNumberFormat="1" applyFont="1" applyFill="1" applyBorder="1" applyAlignment="1">
      <alignment horizontal="center" vertical="center"/>
    </xf>
    <xf numFmtId="1" fontId="17" fillId="51" borderId="11" xfId="0" applyNumberFormat="1" applyFont="1" applyFill="1" applyBorder="1" applyAlignment="1">
      <alignment horizontal="center"/>
    </xf>
    <xf numFmtId="1" fontId="17" fillId="51" borderId="16" xfId="0" applyNumberFormat="1" applyFont="1" applyFill="1" applyBorder="1" applyAlignment="1">
      <alignment horizontal="center"/>
    </xf>
    <xf numFmtId="1" fontId="17" fillId="51" borderId="17" xfId="0" applyNumberFormat="1" applyFont="1" applyFill="1" applyBorder="1" applyAlignment="1">
      <alignment horizontal="center" vertical="center"/>
    </xf>
    <xf numFmtId="1" fontId="17" fillId="51" borderId="1" xfId="0" applyNumberFormat="1" applyFont="1" applyFill="1" applyBorder="1" applyAlignment="1">
      <alignment horizontal="center" vertical="center"/>
    </xf>
    <xf numFmtId="1" fontId="17" fillId="51" borderId="18" xfId="0" applyNumberFormat="1" applyFont="1" applyFill="1" applyBorder="1" applyAlignment="1">
      <alignment horizontal="center" vertical="center"/>
    </xf>
    <xf numFmtId="1" fontId="13" fillId="51" borderId="1" xfId="0" applyNumberFormat="1" applyFont="1" applyFill="1" applyBorder="1" applyAlignment="1">
      <alignment horizontal="center" vertical="center"/>
    </xf>
    <xf numFmtId="1" fontId="13" fillId="51" borderId="17" xfId="0" applyNumberFormat="1" applyFont="1" applyFill="1" applyBorder="1" applyAlignment="1">
      <alignment horizontal="center" vertical="center"/>
    </xf>
    <xf numFmtId="1" fontId="13" fillId="51" borderId="11" xfId="0" applyNumberFormat="1" applyFont="1" applyFill="1" applyBorder="1" applyAlignment="1">
      <alignment horizontal="center" vertical="center"/>
    </xf>
    <xf numFmtId="1" fontId="13" fillId="51" borderId="16" xfId="0" applyNumberFormat="1" applyFont="1" applyFill="1" applyBorder="1" applyAlignment="1">
      <alignment horizontal="center" vertical="center"/>
    </xf>
    <xf numFmtId="0" fontId="17" fillId="51" borderId="20" xfId="0" applyFont="1" applyFill="1" applyBorder="1" applyAlignment="1">
      <alignment horizontal="left"/>
    </xf>
    <xf numFmtId="0" fontId="17" fillId="51" borderId="18" xfId="0" applyFont="1" applyFill="1" applyBorder="1" applyAlignment="1">
      <alignment horizontal="left"/>
    </xf>
    <xf numFmtId="164" fontId="17" fillId="51" borderId="18" xfId="0" applyNumberFormat="1" applyFont="1" applyFill="1" applyBorder="1" applyAlignment="1">
      <alignment horizontal="center" vertical="center"/>
    </xf>
    <xf numFmtId="1" fontId="17" fillId="51" borderId="19" xfId="0" applyNumberFormat="1" applyFont="1" applyFill="1" applyBorder="1" applyAlignment="1">
      <alignment horizontal="center"/>
    </xf>
    <xf numFmtId="1" fontId="17" fillId="51" borderId="15" xfId="0" applyNumberFormat="1" applyFont="1" applyFill="1" applyBorder="1" applyAlignment="1">
      <alignment horizontal="center" vertical="center"/>
    </xf>
    <xf numFmtId="1" fontId="17" fillId="51" borderId="16" xfId="0" applyNumberFormat="1" applyFont="1" applyFill="1" applyBorder="1" applyAlignment="1">
      <alignment horizontal="center" vertical="center"/>
    </xf>
    <xf numFmtId="1" fontId="17" fillId="11" borderId="18" xfId="0" applyNumberFormat="1" applyFont="1" applyFill="1" applyBorder="1" applyAlignment="1">
      <alignment horizontal="center"/>
    </xf>
    <xf numFmtId="1" fontId="17" fillId="17" borderId="20" xfId="0" applyNumberFormat="1" applyFont="1" applyFill="1" applyBorder="1" applyAlignment="1">
      <alignment horizontal="center"/>
    </xf>
    <xf numFmtId="1" fontId="17" fillId="17" borderId="18" xfId="0" applyNumberFormat="1" applyFont="1" applyFill="1" applyBorder="1" applyAlignment="1">
      <alignment horizontal="center"/>
    </xf>
    <xf numFmtId="1" fontId="17" fillId="17" borderId="17" xfId="0" applyNumberFormat="1" applyFont="1" applyFill="1" applyBorder="1" applyAlignment="1">
      <alignment horizontal="center"/>
    </xf>
    <xf numFmtId="1" fontId="13" fillId="9" borderId="0" xfId="0" applyNumberFormat="1" applyFont="1" applyFill="1" applyBorder="1" applyAlignment="1">
      <alignment horizontal="center" vertical="center"/>
    </xf>
    <xf numFmtId="0" fontId="35" fillId="0" borderId="70" xfId="0" applyFont="1" applyBorder="1" applyAlignment="1">
      <alignment vertical="center"/>
    </xf>
    <xf numFmtId="49" fontId="35" fillId="0" borderId="79" xfId="0" applyNumberFormat="1" applyFont="1" applyBorder="1" applyAlignment="1">
      <alignment vertical="center"/>
    </xf>
    <xf numFmtId="1" fontId="13" fillId="11" borderId="31" xfId="0" applyNumberFormat="1" applyFont="1" applyFill="1" applyBorder="1" applyAlignment="1">
      <alignment horizontal="center" vertical="center"/>
    </xf>
    <xf numFmtId="0" fontId="13" fillId="0" borderId="1" xfId="0" applyFont="1" applyBorder="1"/>
    <xf numFmtId="0" fontId="0" fillId="0" borderId="1" xfId="0" applyFont="1" applyFill="1" applyBorder="1" applyAlignment="1">
      <alignment horizontal="center" vertical="center"/>
    </xf>
    <xf numFmtId="49" fontId="0" fillId="0" borderId="16" xfId="0" applyNumberFormat="1" applyBorder="1" applyAlignment="1">
      <alignment vertical="center"/>
    </xf>
    <xf numFmtId="0" fontId="0" fillId="0" borderId="16" xfId="0" applyBorder="1"/>
    <xf numFmtId="0" fontId="0" fillId="0" borderId="22" xfId="0" applyBorder="1" applyAlignment="1">
      <alignment horizontal="center"/>
    </xf>
    <xf numFmtId="0" fontId="29" fillId="4" borderId="98" xfId="0" applyFont="1" applyFill="1" applyBorder="1" applyAlignment="1">
      <alignment vertical="center"/>
    </xf>
    <xf numFmtId="0" fontId="6" fillId="0" borderId="1" xfId="59" applyBorder="1"/>
    <xf numFmtId="0" fontId="6" fillId="0" borderId="1" xfId="59" applyBorder="1" applyAlignment="1">
      <alignment horizontal="center"/>
    </xf>
    <xf numFmtId="0" fontId="3" fillId="0" borderId="1" xfId="59" applyFont="1" applyBorder="1"/>
    <xf numFmtId="0" fontId="4" fillId="0" borderId="1" xfId="59" applyFont="1" applyBorder="1"/>
    <xf numFmtId="1" fontId="13" fillId="9" borderId="65" xfId="0" applyNumberFormat="1" applyFont="1" applyFill="1" applyBorder="1" applyAlignment="1">
      <alignment horizontal="center" vertical="center"/>
    </xf>
    <xf numFmtId="1" fontId="13" fillId="9" borderId="32" xfId="0" applyNumberFormat="1" applyFont="1" applyFill="1" applyBorder="1" applyAlignment="1">
      <alignment horizontal="center" vertical="center"/>
    </xf>
    <xf numFmtId="1" fontId="13" fillId="9" borderId="71" xfId="0" applyNumberFormat="1" applyFont="1" applyFill="1" applyBorder="1" applyAlignment="1">
      <alignment horizontal="center" vertical="center"/>
    </xf>
    <xf numFmtId="1" fontId="17" fillId="17" borderId="12" xfId="0" applyNumberFormat="1" applyFont="1" applyFill="1" applyBorder="1" applyAlignment="1">
      <alignment horizontal="center" vertical="center"/>
    </xf>
    <xf numFmtId="1" fontId="17" fillId="17" borderId="25" xfId="0" applyNumberFormat="1" applyFont="1" applyFill="1" applyBorder="1" applyAlignment="1">
      <alignment horizontal="center" vertical="center"/>
    </xf>
    <xf numFmtId="1" fontId="17" fillId="17" borderId="49" xfId="0" applyNumberFormat="1" applyFont="1" applyFill="1" applyBorder="1" applyAlignment="1">
      <alignment horizontal="center" vertical="center"/>
    </xf>
    <xf numFmtId="1" fontId="17" fillId="17" borderId="15" xfId="0" applyNumberFormat="1" applyFont="1" applyFill="1" applyBorder="1" applyAlignment="1">
      <alignment horizontal="center" vertical="center"/>
    </xf>
    <xf numFmtId="0" fontId="13" fillId="0" borderId="1" xfId="0" applyFont="1" applyBorder="1" applyAlignment="1"/>
    <xf numFmtId="0" fontId="1" fillId="0" borderId="1" xfId="59" applyFont="1" applyBorder="1"/>
    <xf numFmtId="0" fontId="16" fillId="11" borderId="49" xfId="0" applyFont="1" applyFill="1" applyBorder="1" applyAlignment="1">
      <alignment horizontal="left"/>
    </xf>
    <xf numFmtId="0" fontId="16" fillId="11" borderId="48" xfId="0" applyFont="1" applyFill="1" applyBorder="1" applyAlignment="1">
      <alignment horizontal="left"/>
    </xf>
    <xf numFmtId="164" fontId="16" fillId="11" borderId="48" xfId="0" applyNumberFormat="1" applyFont="1" applyFill="1" applyBorder="1" applyAlignment="1">
      <alignment horizontal="center" vertical="center"/>
    </xf>
    <xf numFmtId="1" fontId="16" fillId="11" borderId="58" xfId="0" applyNumberFormat="1" applyFont="1" applyFill="1" applyBorder="1" applyAlignment="1">
      <alignment horizontal="center"/>
    </xf>
    <xf numFmtId="1" fontId="16" fillId="11" borderId="15" xfId="0" applyNumberFormat="1" applyFont="1" applyFill="1" applyBorder="1" applyAlignment="1">
      <alignment horizontal="center"/>
    </xf>
    <xf numFmtId="1" fontId="16" fillId="11" borderId="31" xfId="0" applyNumberFormat="1" applyFont="1" applyFill="1" applyBorder="1" applyAlignment="1">
      <alignment horizontal="center"/>
    </xf>
    <xf numFmtId="1" fontId="16" fillId="11" borderId="57" xfId="0" applyNumberFormat="1" applyFont="1" applyFill="1" applyBorder="1" applyAlignment="1">
      <alignment horizontal="center"/>
    </xf>
    <xf numFmtId="0" fontId="16" fillId="11" borderId="15" xfId="0" applyFont="1" applyFill="1" applyBorder="1" applyAlignment="1">
      <alignment horizontal="left"/>
    </xf>
    <xf numFmtId="0" fontId="16" fillId="11" borderId="1" xfId="0" applyFont="1" applyFill="1" applyBorder="1" applyAlignment="1">
      <alignment horizontal="left"/>
    </xf>
    <xf numFmtId="164" fontId="16" fillId="11" borderId="1" xfId="0" applyNumberFormat="1" applyFont="1" applyFill="1" applyBorder="1" applyAlignment="1">
      <alignment horizontal="center" vertical="center"/>
    </xf>
    <xf numFmtId="1" fontId="16" fillId="11" borderId="11" xfId="0" applyNumberFormat="1" applyFont="1" applyFill="1" applyBorder="1" applyAlignment="1">
      <alignment horizontal="center"/>
    </xf>
    <xf numFmtId="1" fontId="16" fillId="11" borderId="1" xfId="0" applyNumberFormat="1" applyFont="1" applyFill="1" applyBorder="1" applyAlignment="1">
      <alignment horizontal="center"/>
    </xf>
    <xf numFmtId="1" fontId="16" fillId="11" borderId="16" xfId="0" applyNumberFormat="1" applyFont="1" applyFill="1" applyBorder="1" applyAlignment="1">
      <alignment horizontal="center"/>
    </xf>
    <xf numFmtId="0" fontId="16" fillId="11" borderId="67" xfId="0" applyFont="1" applyFill="1" applyBorder="1" applyAlignment="1">
      <alignment horizontal="left"/>
    </xf>
    <xf numFmtId="0" fontId="16" fillId="11" borderId="60" xfId="0" applyFont="1" applyFill="1" applyBorder="1" applyAlignment="1">
      <alignment horizontal="left"/>
    </xf>
    <xf numFmtId="164" fontId="16" fillId="11" borderId="60" xfId="0" applyNumberFormat="1" applyFont="1" applyFill="1" applyBorder="1" applyAlignment="1">
      <alignment horizontal="center" vertical="center"/>
    </xf>
    <xf numFmtId="1" fontId="16" fillId="11" borderId="68" xfId="0" applyNumberFormat="1" applyFont="1" applyFill="1" applyBorder="1" applyAlignment="1">
      <alignment horizontal="center"/>
    </xf>
    <xf numFmtId="0" fontId="16" fillId="17" borderId="49" xfId="0" applyFont="1" applyFill="1" applyBorder="1" applyAlignment="1">
      <alignment horizontal="left"/>
    </xf>
    <xf numFmtId="0" fontId="16" fillId="17" borderId="48" xfId="0" applyFont="1" applyFill="1" applyBorder="1" applyAlignment="1">
      <alignment horizontal="left"/>
    </xf>
    <xf numFmtId="164" fontId="16" fillId="17" borderId="48" xfId="0" applyNumberFormat="1" applyFont="1" applyFill="1" applyBorder="1" applyAlignment="1">
      <alignment horizontal="center" vertical="center"/>
    </xf>
    <xf numFmtId="1" fontId="16" fillId="17" borderId="58" xfId="0" applyNumberFormat="1" applyFont="1" applyFill="1" applyBorder="1" applyAlignment="1">
      <alignment horizontal="center"/>
    </xf>
    <xf numFmtId="1" fontId="16" fillId="17" borderId="51" xfId="0" applyNumberFormat="1" applyFont="1" applyFill="1" applyBorder="1" applyAlignment="1">
      <alignment horizontal="center"/>
    </xf>
    <xf numFmtId="1" fontId="16" fillId="17" borderId="31" xfId="0" applyNumberFormat="1" applyFont="1" applyFill="1" applyBorder="1" applyAlignment="1">
      <alignment horizontal="center"/>
    </xf>
    <xf numFmtId="0" fontId="16" fillId="17" borderId="15" xfId="0" applyFont="1" applyFill="1" applyBorder="1" applyAlignment="1">
      <alignment horizontal="left"/>
    </xf>
    <xf numFmtId="0" fontId="16" fillId="17" borderId="1" xfId="0" applyFont="1" applyFill="1" applyBorder="1" applyAlignment="1">
      <alignment horizontal="left"/>
    </xf>
    <xf numFmtId="164" fontId="16" fillId="17" borderId="1" xfId="0" applyNumberFormat="1" applyFont="1" applyFill="1" applyBorder="1" applyAlignment="1">
      <alignment horizontal="center" vertical="center"/>
    </xf>
    <xf numFmtId="1" fontId="16" fillId="17" borderId="11" xfId="0" applyNumberFormat="1" applyFont="1" applyFill="1" applyBorder="1" applyAlignment="1">
      <alignment horizontal="center"/>
    </xf>
    <xf numFmtId="1" fontId="16" fillId="17" borderId="67" xfId="0" applyNumberFormat="1" applyFont="1" applyFill="1" applyBorder="1" applyAlignment="1">
      <alignment horizontal="center"/>
    </xf>
    <xf numFmtId="1" fontId="16" fillId="17" borderId="60" xfId="0" applyNumberFormat="1" applyFont="1" applyFill="1" applyBorder="1" applyAlignment="1">
      <alignment horizontal="center"/>
    </xf>
    <xf numFmtId="1" fontId="16" fillId="17" borderId="16" xfId="0" applyNumberFormat="1" applyFont="1" applyFill="1" applyBorder="1" applyAlignment="1">
      <alignment horizontal="center"/>
    </xf>
    <xf numFmtId="1" fontId="16" fillId="17" borderId="17" xfId="0" applyNumberFormat="1" applyFont="1" applyFill="1" applyBorder="1" applyAlignment="1">
      <alignment horizontal="center"/>
    </xf>
    <xf numFmtId="1" fontId="16" fillId="17" borderId="1" xfId="0" applyNumberFormat="1" applyFont="1" applyFill="1" applyBorder="1" applyAlignment="1">
      <alignment horizontal="center"/>
    </xf>
    <xf numFmtId="0" fontId="17" fillId="52" borderId="15" xfId="0" applyFont="1" applyFill="1" applyBorder="1" applyAlignment="1">
      <alignment horizontal="left"/>
    </xf>
    <xf numFmtId="0" fontId="17" fillId="52" borderId="1" xfId="0" applyFont="1" applyFill="1" applyBorder="1" applyAlignment="1">
      <alignment horizontal="left"/>
    </xf>
    <xf numFmtId="0" fontId="17" fillId="52" borderId="67" xfId="0" applyFont="1" applyFill="1" applyBorder="1" applyAlignment="1">
      <alignment horizontal="left"/>
    </xf>
    <xf numFmtId="1" fontId="16" fillId="11" borderId="49" xfId="0" applyNumberFormat="1" applyFont="1" applyFill="1" applyBorder="1" applyAlignment="1">
      <alignment horizontal="center"/>
    </xf>
    <xf numFmtId="1" fontId="16" fillId="11" borderId="48" xfId="0" applyNumberFormat="1" applyFont="1" applyFill="1" applyBorder="1" applyAlignment="1">
      <alignment horizontal="center"/>
    </xf>
    <xf numFmtId="0" fontId="16" fillId="11" borderId="18" xfId="0" applyFont="1" applyFill="1" applyBorder="1" applyAlignment="1">
      <alignment horizontal="left"/>
    </xf>
    <xf numFmtId="164" fontId="16" fillId="11" borderId="18" xfId="0" applyNumberFormat="1" applyFont="1" applyFill="1" applyBorder="1" applyAlignment="1">
      <alignment horizontal="center" vertical="center"/>
    </xf>
    <xf numFmtId="1" fontId="16" fillId="11" borderId="19" xfId="0" applyNumberFormat="1" applyFont="1" applyFill="1" applyBorder="1" applyAlignment="1">
      <alignment horizontal="center"/>
    </xf>
    <xf numFmtId="0" fontId="17" fillId="53" borderId="15" xfId="0" applyFont="1" applyFill="1" applyBorder="1" applyAlignment="1">
      <alignment horizontal="left"/>
    </xf>
    <xf numFmtId="0" fontId="17" fillId="53" borderId="1" xfId="0" applyFont="1" applyFill="1" applyBorder="1" applyAlignment="1">
      <alignment horizontal="left"/>
    </xf>
    <xf numFmtId="0" fontId="16" fillId="4" borderId="49" xfId="0" applyFont="1" applyFill="1" applyBorder="1" applyAlignment="1">
      <alignment horizontal="left"/>
    </xf>
    <xf numFmtId="0" fontId="16" fillId="4" borderId="48" xfId="0" applyFont="1" applyFill="1" applyBorder="1" applyAlignment="1">
      <alignment horizontal="left"/>
    </xf>
    <xf numFmtId="164" fontId="16" fillId="4" borderId="48" xfId="0" applyNumberFormat="1" applyFont="1" applyFill="1" applyBorder="1" applyAlignment="1">
      <alignment horizontal="center" vertical="center"/>
    </xf>
    <xf numFmtId="1" fontId="16" fillId="4" borderId="58" xfId="0" applyNumberFormat="1" applyFont="1" applyFill="1" applyBorder="1" applyAlignment="1">
      <alignment horizontal="center"/>
    </xf>
    <xf numFmtId="1" fontId="16" fillId="4" borderId="49" xfId="0" applyNumberFormat="1" applyFont="1" applyFill="1" applyBorder="1" applyAlignment="1">
      <alignment horizontal="center"/>
    </xf>
    <xf numFmtId="1" fontId="16" fillId="4" borderId="48" xfId="0" applyNumberFormat="1" applyFont="1" applyFill="1" applyBorder="1" applyAlignment="1">
      <alignment horizontal="center"/>
    </xf>
    <xf numFmtId="1" fontId="16" fillId="4" borderId="32" xfId="0" applyNumberFormat="1" applyFont="1" applyFill="1" applyBorder="1" applyAlignment="1">
      <alignment horizontal="center"/>
    </xf>
    <xf numFmtId="0" fontId="16" fillId="4" borderId="15" xfId="0" applyFont="1" applyFill="1" applyBorder="1" applyAlignment="1">
      <alignment horizontal="left"/>
    </xf>
    <xf numFmtId="0" fontId="16" fillId="4" borderId="18" xfId="0" applyFont="1" applyFill="1" applyBorder="1" applyAlignment="1">
      <alignment horizontal="left"/>
    </xf>
    <xf numFmtId="164" fontId="16" fillId="4" borderId="18" xfId="0" applyNumberFormat="1" applyFont="1" applyFill="1" applyBorder="1" applyAlignment="1">
      <alignment horizontal="center" vertical="center"/>
    </xf>
    <xf numFmtId="1" fontId="16" fillId="4" borderId="19" xfId="0" applyNumberFormat="1" applyFont="1" applyFill="1" applyBorder="1" applyAlignment="1">
      <alignment horizontal="center"/>
    </xf>
    <xf numFmtId="1" fontId="16" fillId="4" borderId="15" xfId="0" applyNumberFormat="1" applyFont="1" applyFill="1" applyBorder="1" applyAlignment="1">
      <alignment horizontal="center"/>
    </xf>
    <xf numFmtId="1" fontId="16" fillId="4" borderId="1" xfId="0" applyNumberFormat="1" applyFont="1" applyFill="1" applyBorder="1" applyAlignment="1">
      <alignment horizontal="center"/>
    </xf>
    <xf numFmtId="1" fontId="16" fillId="4" borderId="16" xfId="0" applyNumberFormat="1" applyFont="1" applyFill="1" applyBorder="1" applyAlignment="1">
      <alignment horizontal="center"/>
    </xf>
    <xf numFmtId="0" fontId="16" fillId="4" borderId="1" xfId="0" applyFont="1" applyFill="1" applyBorder="1" applyAlignment="1">
      <alignment horizontal="left"/>
    </xf>
    <xf numFmtId="164" fontId="16" fillId="4" borderId="1" xfId="0" applyNumberFormat="1" applyFont="1" applyFill="1" applyBorder="1" applyAlignment="1">
      <alignment horizontal="center" vertical="center"/>
    </xf>
    <xf numFmtId="1" fontId="16" fillId="4" borderId="11" xfId="0" applyNumberFormat="1" applyFont="1" applyFill="1" applyBorder="1" applyAlignment="1">
      <alignment horizontal="center"/>
    </xf>
    <xf numFmtId="1" fontId="16" fillId="4" borderId="57" xfId="0" applyNumberFormat="1" applyFont="1" applyFill="1" applyBorder="1" applyAlignment="1">
      <alignment horizontal="center"/>
    </xf>
    <xf numFmtId="1" fontId="16" fillId="4" borderId="21" xfId="0" applyNumberFormat="1" applyFont="1" applyFill="1" applyBorder="1" applyAlignment="1">
      <alignment horizontal="center"/>
    </xf>
    <xf numFmtId="0" fontId="16" fillId="4" borderId="20" xfId="0" applyFont="1" applyFill="1" applyBorder="1" applyAlignment="1">
      <alignment horizontal="left"/>
    </xf>
    <xf numFmtId="0" fontId="16" fillId="9" borderId="49" xfId="0" applyFont="1" applyFill="1" applyBorder="1" applyAlignment="1">
      <alignment horizontal="left"/>
    </xf>
    <xf numFmtId="0" fontId="16" fillId="9" borderId="48" xfId="0" applyFont="1" applyFill="1" applyBorder="1" applyAlignment="1">
      <alignment horizontal="left"/>
    </xf>
    <xf numFmtId="164" fontId="16" fillId="9" borderId="48" xfId="0" applyNumberFormat="1" applyFont="1" applyFill="1" applyBorder="1" applyAlignment="1">
      <alignment horizontal="center" vertical="center"/>
    </xf>
    <xf numFmtId="1" fontId="16" fillId="9" borderId="58" xfId="0" applyNumberFormat="1" applyFont="1" applyFill="1" applyBorder="1" applyAlignment="1">
      <alignment horizontal="center"/>
    </xf>
    <xf numFmtId="1" fontId="16" fillId="9" borderId="49" xfId="0" applyNumberFormat="1" applyFont="1" applyFill="1" applyBorder="1" applyAlignment="1">
      <alignment horizontal="center"/>
    </xf>
    <xf numFmtId="1" fontId="16" fillId="9" borderId="48" xfId="0" applyNumberFormat="1" applyFont="1" applyFill="1" applyBorder="1" applyAlignment="1">
      <alignment horizontal="center"/>
    </xf>
    <xf numFmtId="1" fontId="16" fillId="9" borderId="57" xfId="0" applyNumberFormat="1" applyFont="1" applyFill="1" applyBorder="1" applyAlignment="1">
      <alignment horizontal="center"/>
    </xf>
    <xf numFmtId="0" fontId="16" fillId="9" borderId="15" xfId="0" applyFont="1" applyFill="1" applyBorder="1" applyAlignment="1">
      <alignment horizontal="left"/>
    </xf>
    <xf numFmtId="0" fontId="16" fillId="9" borderId="18" xfId="0" applyFont="1" applyFill="1" applyBorder="1" applyAlignment="1">
      <alignment horizontal="left"/>
    </xf>
    <xf numFmtId="164" fontId="16" fillId="9" borderId="18" xfId="0" applyNumberFormat="1" applyFont="1" applyFill="1" applyBorder="1" applyAlignment="1">
      <alignment horizontal="center" vertical="center"/>
    </xf>
    <xf numFmtId="1" fontId="16" fillId="9" borderId="19" xfId="0" applyNumberFormat="1" applyFont="1" applyFill="1" applyBorder="1" applyAlignment="1">
      <alignment horizontal="center"/>
    </xf>
    <xf numFmtId="1" fontId="16" fillId="9" borderId="15" xfId="0" applyNumberFormat="1" applyFont="1" applyFill="1" applyBorder="1" applyAlignment="1">
      <alignment horizontal="center"/>
    </xf>
    <xf numFmtId="1" fontId="16" fillId="9" borderId="1" xfId="0" applyNumberFormat="1" applyFont="1" applyFill="1" applyBorder="1" applyAlignment="1">
      <alignment horizontal="center"/>
    </xf>
    <xf numFmtId="1" fontId="16" fillId="9" borderId="16" xfId="0" applyNumberFormat="1" applyFont="1" applyFill="1" applyBorder="1" applyAlignment="1">
      <alignment horizontal="center"/>
    </xf>
    <xf numFmtId="0" fontId="16" fillId="9" borderId="1" xfId="0" applyFont="1" applyFill="1" applyBorder="1" applyAlignment="1">
      <alignment horizontal="left"/>
    </xf>
    <xf numFmtId="164" fontId="16" fillId="9" borderId="1" xfId="0" applyNumberFormat="1" applyFont="1" applyFill="1" applyBorder="1" applyAlignment="1">
      <alignment horizontal="center" vertical="center"/>
    </xf>
    <xf numFmtId="1" fontId="16" fillId="9" borderId="11" xfId="0" applyNumberFormat="1" applyFont="1" applyFill="1" applyBorder="1" applyAlignment="1">
      <alignment horizontal="center"/>
    </xf>
    <xf numFmtId="0" fontId="17" fillId="54" borderId="15" xfId="0" applyFont="1" applyFill="1" applyBorder="1" applyAlignment="1">
      <alignment horizontal="left"/>
    </xf>
    <xf numFmtId="0" fontId="17" fillId="54" borderId="1" xfId="0" applyFont="1" applyFill="1" applyBorder="1" applyAlignment="1">
      <alignment horizontal="left"/>
    </xf>
    <xf numFmtId="0" fontId="17" fillId="9" borderId="0" xfId="0" applyFont="1" applyFill="1" applyBorder="1" applyAlignment="1">
      <alignment horizontal="left"/>
    </xf>
    <xf numFmtId="164" fontId="17" fillId="9" borderId="0" xfId="0" applyNumberFormat="1" applyFont="1" applyFill="1" applyBorder="1" applyAlignment="1">
      <alignment horizontal="center" vertical="center"/>
    </xf>
    <xf numFmtId="1" fontId="17" fillId="9" borderId="0" xfId="0" applyNumberFormat="1" applyFont="1" applyFill="1" applyBorder="1" applyAlignment="1">
      <alignment horizontal="center"/>
    </xf>
    <xf numFmtId="1" fontId="17" fillId="9" borderId="0" xfId="0" applyNumberFormat="1" applyFont="1" applyFill="1" applyBorder="1" applyAlignment="1">
      <alignment horizontal="center" vertical="center"/>
    </xf>
    <xf numFmtId="1" fontId="17" fillId="7" borderId="0" xfId="0" applyNumberFormat="1" applyFont="1" applyFill="1" applyBorder="1" applyAlignment="1">
      <alignment horizontal="center"/>
    </xf>
    <xf numFmtId="1" fontId="17" fillId="0" borderId="0" xfId="0" applyNumberFormat="1" applyFont="1" applyFill="1" applyBorder="1" applyAlignment="1">
      <alignment horizontal="center"/>
    </xf>
    <xf numFmtId="1" fontId="17" fillId="12" borderId="27" xfId="0" applyNumberFormat="1" applyFont="1" applyFill="1" applyBorder="1" applyAlignment="1">
      <alignment horizontal="center"/>
    </xf>
    <xf numFmtId="1" fontId="17" fillId="12" borderId="28" xfId="0" applyNumberFormat="1" applyFont="1" applyFill="1" applyBorder="1" applyAlignment="1">
      <alignment horizontal="center"/>
    </xf>
    <xf numFmtId="0" fontId="17" fillId="12" borderId="56" xfId="0" applyFont="1" applyFill="1" applyBorder="1" applyAlignment="1">
      <alignment horizontal="left"/>
    </xf>
    <xf numFmtId="1" fontId="16" fillId="9" borderId="51" xfId="0" applyNumberFormat="1" applyFont="1" applyFill="1" applyBorder="1" applyAlignment="1">
      <alignment horizontal="center" vertical="center"/>
    </xf>
    <xf numFmtId="1" fontId="16" fillId="9" borderId="31" xfId="0" applyNumberFormat="1" applyFont="1" applyFill="1" applyBorder="1" applyAlignment="1">
      <alignment horizontal="center" vertical="center"/>
    </xf>
    <xf numFmtId="1" fontId="16" fillId="9" borderId="57" xfId="0" applyNumberFormat="1" applyFont="1" applyFill="1" applyBorder="1" applyAlignment="1">
      <alignment horizontal="center" vertical="center"/>
    </xf>
    <xf numFmtId="1" fontId="16" fillId="9" borderId="15" xfId="0" applyNumberFormat="1" applyFont="1" applyFill="1" applyBorder="1" applyAlignment="1">
      <alignment horizontal="center" vertical="center"/>
    </xf>
    <xf numFmtId="1" fontId="16" fillId="9" borderId="1" xfId="0" applyNumberFormat="1" applyFont="1" applyFill="1" applyBorder="1" applyAlignment="1">
      <alignment horizontal="center" vertical="center"/>
    </xf>
    <xf numFmtId="1" fontId="16" fillId="9" borderId="21" xfId="0" applyNumberFormat="1" applyFont="1" applyFill="1" applyBorder="1" applyAlignment="1">
      <alignment horizontal="center" vertical="center"/>
    </xf>
    <xf numFmtId="1" fontId="16" fillId="9" borderId="49" xfId="0" applyNumberFormat="1" applyFont="1" applyFill="1" applyBorder="1" applyAlignment="1">
      <alignment horizontal="center" vertical="center"/>
    </xf>
    <xf numFmtId="1" fontId="16" fillId="9" borderId="48" xfId="0" applyNumberFormat="1" applyFont="1" applyFill="1" applyBorder="1" applyAlignment="1">
      <alignment horizontal="center" vertical="center"/>
    </xf>
    <xf numFmtId="1" fontId="16" fillId="9" borderId="20" xfId="0" applyNumberFormat="1" applyFont="1" applyFill="1" applyBorder="1" applyAlignment="1">
      <alignment horizontal="center" vertical="center"/>
    </xf>
    <xf numFmtId="0" fontId="16" fillId="9" borderId="60" xfId="0" applyFont="1" applyFill="1" applyBorder="1" applyAlignment="1">
      <alignment horizontal="left"/>
    </xf>
    <xf numFmtId="164" fontId="16" fillId="9" borderId="60" xfId="0" applyNumberFormat="1" applyFont="1" applyFill="1" applyBorder="1" applyAlignment="1">
      <alignment horizontal="center" vertical="center"/>
    </xf>
    <xf numFmtId="1" fontId="16" fillId="9" borderId="68" xfId="0" applyNumberFormat="1" applyFont="1" applyFill="1" applyBorder="1" applyAlignment="1">
      <alignment horizontal="center"/>
    </xf>
    <xf numFmtId="0" fontId="17" fillId="55" borderId="15" xfId="0" applyFont="1" applyFill="1" applyBorder="1" applyAlignment="1">
      <alignment horizontal="left" vertical="center"/>
    </xf>
    <xf numFmtId="0" fontId="17" fillId="55" borderId="1" xfId="0" applyFont="1" applyFill="1" applyBorder="1" applyAlignment="1">
      <alignment horizontal="left" vertical="center"/>
    </xf>
    <xf numFmtId="0" fontId="16" fillId="10" borderId="49" xfId="0" applyFont="1" applyFill="1" applyBorder="1" applyAlignment="1">
      <alignment horizontal="left" vertical="center"/>
    </xf>
    <xf numFmtId="0" fontId="16" fillId="10" borderId="48" xfId="0" applyFont="1" applyFill="1" applyBorder="1" applyAlignment="1">
      <alignment horizontal="left" vertical="center"/>
    </xf>
    <xf numFmtId="164" fontId="16" fillId="10" borderId="48" xfId="0" applyNumberFormat="1" applyFont="1" applyFill="1" applyBorder="1" applyAlignment="1">
      <alignment horizontal="center" vertical="center"/>
    </xf>
    <xf numFmtId="1" fontId="16" fillId="10" borderId="58" xfId="0" applyNumberFormat="1" applyFont="1" applyFill="1" applyBorder="1" applyAlignment="1">
      <alignment horizontal="center" vertical="center"/>
    </xf>
    <xf numFmtId="1" fontId="16" fillId="10" borderId="49" xfId="0" applyNumberFormat="1" applyFont="1" applyFill="1" applyBorder="1" applyAlignment="1">
      <alignment horizontal="center" vertical="center"/>
    </xf>
    <xf numFmtId="1" fontId="16" fillId="10" borderId="48" xfId="0" applyNumberFormat="1" applyFont="1" applyFill="1" applyBorder="1" applyAlignment="1">
      <alignment horizontal="center" vertical="center"/>
    </xf>
    <xf numFmtId="0" fontId="16" fillId="10" borderId="15" xfId="0" applyFont="1" applyFill="1" applyBorder="1" applyAlignment="1">
      <alignment horizontal="left" vertical="center"/>
    </xf>
    <xf numFmtId="0" fontId="16" fillId="10" borderId="18" xfId="0" applyFont="1" applyFill="1" applyBorder="1" applyAlignment="1">
      <alignment horizontal="left" vertical="center"/>
    </xf>
    <xf numFmtId="164" fontId="16" fillId="10" borderId="18" xfId="0" applyNumberFormat="1" applyFont="1" applyFill="1" applyBorder="1" applyAlignment="1">
      <alignment horizontal="center" vertical="center"/>
    </xf>
    <xf numFmtId="1" fontId="16" fillId="10" borderId="19" xfId="0" applyNumberFormat="1" applyFont="1" applyFill="1" applyBorder="1" applyAlignment="1">
      <alignment horizontal="center" vertical="center"/>
    </xf>
    <xf numFmtId="1" fontId="16" fillId="10" borderId="15" xfId="0" applyNumberFormat="1" applyFont="1" applyFill="1" applyBorder="1" applyAlignment="1">
      <alignment horizontal="center" vertical="center"/>
    </xf>
    <xf numFmtId="1" fontId="16" fillId="10" borderId="1" xfId="0" applyNumberFormat="1" applyFont="1" applyFill="1" applyBorder="1" applyAlignment="1">
      <alignment horizontal="center" vertical="center"/>
    </xf>
    <xf numFmtId="0" fontId="16" fillId="10" borderId="1" xfId="0" applyFont="1" applyFill="1" applyBorder="1" applyAlignment="1">
      <alignment horizontal="left" vertical="center"/>
    </xf>
    <xf numFmtId="164" fontId="16" fillId="10" borderId="1" xfId="0" applyNumberFormat="1" applyFont="1" applyFill="1" applyBorder="1" applyAlignment="1">
      <alignment horizontal="center" vertical="center"/>
    </xf>
    <xf numFmtId="1" fontId="16" fillId="10" borderId="11" xfId="0" applyNumberFormat="1" applyFont="1" applyFill="1" applyBorder="1" applyAlignment="1">
      <alignment horizontal="center" vertical="center"/>
    </xf>
    <xf numFmtId="1" fontId="17" fillId="56" borderId="15" xfId="0" applyNumberFormat="1" applyFont="1" applyFill="1" applyBorder="1" applyAlignment="1">
      <alignment horizontal="center"/>
    </xf>
    <xf numFmtId="1" fontId="17" fillId="56" borderId="1" xfId="0" applyNumberFormat="1" applyFont="1" applyFill="1" applyBorder="1" applyAlignment="1">
      <alignment horizontal="center"/>
    </xf>
    <xf numFmtId="0" fontId="16" fillId="9" borderId="13" xfId="0" applyFont="1" applyFill="1" applyBorder="1" applyAlignment="1">
      <alignment horizontal="left"/>
    </xf>
    <xf numFmtId="164" fontId="16" fillId="9" borderId="13" xfId="0" applyNumberFormat="1" applyFont="1" applyFill="1" applyBorder="1" applyAlignment="1">
      <alignment horizontal="center" vertical="center"/>
    </xf>
    <xf numFmtId="1" fontId="16" fillId="9" borderId="14" xfId="0" applyNumberFormat="1" applyFont="1" applyFill="1" applyBorder="1" applyAlignment="1">
      <alignment horizontal="center"/>
    </xf>
    <xf numFmtId="0" fontId="17" fillId="9" borderId="60" xfId="0" applyFont="1" applyFill="1" applyBorder="1" applyAlignment="1">
      <alignment horizontal="left"/>
    </xf>
    <xf numFmtId="164" fontId="17" fillId="9" borderId="60" xfId="0" applyNumberFormat="1" applyFont="1" applyFill="1" applyBorder="1" applyAlignment="1">
      <alignment horizontal="center" vertical="center"/>
    </xf>
    <xf numFmtId="1" fontId="17" fillId="9" borderId="68" xfId="0" applyNumberFormat="1" applyFont="1" applyFill="1" applyBorder="1" applyAlignment="1">
      <alignment horizontal="center"/>
    </xf>
    <xf numFmtId="0" fontId="16" fillId="54" borderId="15" xfId="0" applyFont="1" applyFill="1" applyBorder="1" applyAlignment="1">
      <alignment horizontal="left"/>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6" fillId="7" borderId="31" xfId="0" applyFont="1" applyFill="1" applyBorder="1" applyAlignment="1">
      <alignment horizontal="center" vertical="center"/>
    </xf>
    <xf numFmtId="0" fontId="16" fillId="7" borderId="25" xfId="0" applyFont="1" applyFill="1" applyBorder="1" applyAlignment="1">
      <alignment horizontal="center" vertical="center"/>
    </xf>
    <xf numFmtId="0" fontId="30" fillId="7" borderId="0" xfId="0" applyFont="1" applyFill="1" applyBorder="1" applyAlignment="1">
      <alignment horizontal="center" vertical="center" textRotation="255"/>
    </xf>
    <xf numFmtId="0" fontId="16" fillId="7" borderId="0" xfId="0" applyFont="1" applyFill="1" applyBorder="1" applyAlignment="1">
      <alignment horizontal="center" vertical="center"/>
    </xf>
    <xf numFmtId="0" fontId="16" fillId="7" borderId="4" xfId="0" applyFont="1" applyFill="1" applyBorder="1" applyAlignment="1">
      <alignment horizontal="center" vertical="center"/>
    </xf>
    <xf numFmtId="1" fontId="16" fillId="7" borderId="4" xfId="0" applyNumberFormat="1" applyFont="1" applyFill="1" applyBorder="1" applyAlignment="1">
      <alignment horizontal="center" vertical="center"/>
    </xf>
    <xf numFmtId="1" fontId="16" fillId="7" borderId="0" xfId="0" applyNumberFormat="1" applyFont="1" applyFill="1" applyBorder="1" applyAlignment="1">
      <alignment horizontal="center" vertical="center"/>
    </xf>
    <xf numFmtId="16" fontId="16" fillId="7" borderId="25" xfId="0" applyNumberFormat="1" applyFont="1" applyFill="1" applyBorder="1" applyAlignment="1">
      <alignment horizontal="center" vertical="center"/>
    </xf>
    <xf numFmtId="0" fontId="16" fillId="6" borderId="31" xfId="0" applyFont="1" applyFill="1" applyBorder="1" applyAlignment="1">
      <alignment horizontal="center" vertical="center"/>
    </xf>
    <xf numFmtId="0" fontId="16" fillId="6" borderId="25"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0" xfId="0" applyFont="1" applyFill="1" applyBorder="1" applyAlignment="1">
      <alignment horizontal="center" vertical="center"/>
    </xf>
    <xf numFmtId="1" fontId="16" fillId="6" borderId="4" xfId="0" applyNumberFormat="1" applyFont="1" applyFill="1" applyBorder="1" applyAlignment="1">
      <alignment horizontal="center" vertical="center"/>
    </xf>
    <xf numFmtId="1" fontId="16" fillId="6" borderId="0" xfId="0" applyNumberFormat="1" applyFont="1" applyFill="1" applyBorder="1" applyAlignment="1">
      <alignment horizontal="center" vertical="center"/>
    </xf>
    <xf numFmtId="16" fontId="16" fillId="6" borderId="25" xfId="0" applyNumberFormat="1" applyFont="1" applyFill="1" applyBorder="1" applyAlignment="1">
      <alignment horizontal="center" vertical="center"/>
    </xf>
    <xf numFmtId="0" fontId="16" fillId="6" borderId="0" xfId="0" applyFont="1" applyFill="1" applyBorder="1" applyAlignment="1">
      <alignment horizontal="center" vertical="center" textRotation="255"/>
    </xf>
    <xf numFmtId="0" fontId="30" fillId="5" borderId="0" xfId="0" applyFont="1" applyFill="1" applyBorder="1" applyAlignment="1">
      <alignment horizontal="center" vertical="center" textRotation="255"/>
    </xf>
    <xf numFmtId="0" fontId="16" fillId="5" borderId="4"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25" xfId="0" applyFont="1" applyFill="1" applyBorder="1" applyAlignment="1">
      <alignment horizontal="center" vertical="center"/>
    </xf>
    <xf numFmtId="1" fontId="16" fillId="5" borderId="31" xfId="0" applyNumberFormat="1" applyFont="1" applyFill="1" applyBorder="1" applyAlignment="1">
      <alignment horizontal="center" vertical="center"/>
    </xf>
    <xf numFmtId="1" fontId="16" fillId="5" borderId="25" xfId="0" applyNumberFormat="1" applyFont="1" applyFill="1" applyBorder="1" applyAlignment="1">
      <alignment horizontal="center" vertical="center"/>
    </xf>
    <xf numFmtId="16" fontId="16" fillId="5" borderId="0" xfId="0" applyNumberFormat="1" applyFont="1" applyFill="1" applyBorder="1" applyAlignment="1">
      <alignment horizontal="center" vertical="center"/>
    </xf>
    <xf numFmtId="1" fontId="16" fillId="5" borderId="4" xfId="0" applyNumberFormat="1" applyFont="1" applyFill="1" applyBorder="1" applyAlignment="1">
      <alignment horizontal="center" vertical="center"/>
    </xf>
    <xf numFmtId="1" fontId="16" fillId="5" borderId="0" xfId="0" applyNumberFormat="1" applyFont="1" applyFill="1" applyBorder="1" applyAlignment="1">
      <alignment horizontal="center" vertical="center"/>
    </xf>
    <xf numFmtId="0" fontId="16" fillId="12" borderId="31" xfId="0"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5" xfId="0" applyFont="1" applyFill="1" applyBorder="1" applyAlignment="1">
      <alignment horizontal="center" vertical="center"/>
    </xf>
    <xf numFmtId="0" fontId="16" fillId="12" borderId="0" xfId="0" applyFont="1" applyFill="1" applyBorder="1" applyAlignment="1">
      <alignment horizontal="center" vertical="center"/>
    </xf>
    <xf numFmtId="0" fontId="16" fillId="12" borderId="4" xfId="0" applyFont="1" applyFill="1" applyBorder="1" applyAlignment="1">
      <alignment horizontal="center" vertical="center"/>
    </xf>
    <xf numFmtId="1" fontId="16" fillId="12" borderId="4" xfId="0" applyNumberFormat="1" applyFont="1" applyFill="1" applyBorder="1" applyAlignment="1">
      <alignment horizontal="center" vertical="center"/>
    </xf>
    <xf numFmtId="1" fontId="16" fillId="12" borderId="0" xfId="0" applyNumberFormat="1" applyFont="1" applyFill="1" applyBorder="1" applyAlignment="1">
      <alignment horizontal="center" vertical="center"/>
    </xf>
    <xf numFmtId="16" fontId="16" fillId="12" borderId="25" xfId="0" applyNumberFormat="1" applyFont="1" applyFill="1" applyBorder="1" applyAlignment="1">
      <alignment horizontal="center" vertical="center"/>
    </xf>
    <xf numFmtId="0" fontId="16" fillId="12" borderId="0" xfId="0" applyFont="1" applyFill="1" applyBorder="1" applyAlignment="1">
      <alignment horizontal="center" vertical="center" textRotation="255"/>
    </xf>
    <xf numFmtId="16" fontId="16" fillId="12" borderId="72" xfId="0" applyNumberFormat="1" applyFont="1" applyFill="1" applyBorder="1" applyAlignment="1">
      <alignment horizontal="center" vertical="center"/>
    </xf>
    <xf numFmtId="0" fontId="16" fillId="12" borderId="72" xfId="0" applyFont="1" applyFill="1" applyBorder="1" applyAlignment="1">
      <alignment horizontal="center" vertical="center"/>
    </xf>
    <xf numFmtId="165" fontId="16" fillId="7" borderId="31" xfId="0" applyNumberFormat="1" applyFont="1" applyFill="1" applyBorder="1" applyAlignment="1">
      <alignment horizontal="center" vertical="center"/>
    </xf>
    <xf numFmtId="165" fontId="16" fillId="7" borderId="25" xfId="0" applyNumberFormat="1" applyFont="1" applyFill="1" applyBorder="1" applyAlignment="1">
      <alignment horizontal="center" vertical="center"/>
    </xf>
    <xf numFmtId="164" fontId="33" fillId="7" borderId="25" xfId="12" applyNumberFormat="1" applyFont="1" applyFill="1" applyBorder="1" applyAlignment="1">
      <alignment horizontal="center" vertical="center"/>
    </xf>
    <xf numFmtId="1" fontId="16" fillId="7" borderId="5" xfId="0" applyNumberFormat="1" applyFont="1" applyFill="1" applyBorder="1" applyAlignment="1">
      <alignment horizontal="center" vertical="center"/>
    </xf>
    <xf numFmtId="1" fontId="16" fillId="7" borderId="7" xfId="0" applyNumberFormat="1" applyFont="1" applyFill="1" applyBorder="1" applyAlignment="1">
      <alignment horizontal="center" vertical="center"/>
    </xf>
    <xf numFmtId="0" fontId="16" fillId="7" borderId="0" xfId="0" applyFont="1" applyFill="1" applyBorder="1" applyAlignment="1">
      <alignment horizontal="center" vertical="center" textRotation="255"/>
    </xf>
    <xf numFmtId="164" fontId="33" fillId="7" borderId="56" xfId="12" applyNumberFormat="1" applyFont="1" applyFill="1" applyBorder="1" applyAlignment="1">
      <alignment horizontal="center" vertical="center"/>
    </xf>
    <xf numFmtId="165" fontId="16" fillId="7" borderId="30" xfId="0" applyNumberFormat="1" applyFont="1" applyFill="1" applyBorder="1" applyAlignment="1">
      <alignment horizontal="center" vertical="center"/>
    </xf>
    <xf numFmtId="165" fontId="16" fillId="7" borderId="26" xfId="0" applyNumberFormat="1" applyFont="1" applyFill="1" applyBorder="1" applyAlignment="1">
      <alignment horizontal="center" vertical="center"/>
    </xf>
    <xf numFmtId="0" fontId="16" fillId="7" borderId="3"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5" xfId="0" applyFont="1" applyFill="1" applyBorder="1" applyAlignment="1">
      <alignment horizontal="center" vertical="center"/>
    </xf>
    <xf numFmtId="49" fontId="33" fillId="7" borderId="25" xfId="12" applyNumberFormat="1" applyFont="1" applyFill="1" applyBorder="1" applyAlignment="1">
      <alignment horizontal="center" vertical="center"/>
    </xf>
    <xf numFmtId="165" fontId="16" fillId="7" borderId="71" xfId="0" applyNumberFormat="1" applyFont="1" applyFill="1" applyBorder="1" applyAlignment="1">
      <alignment horizontal="center" vertical="center"/>
    </xf>
    <xf numFmtId="165" fontId="16" fillId="7" borderId="72" xfId="0" applyNumberFormat="1" applyFont="1" applyFill="1" applyBorder="1" applyAlignment="1">
      <alignment horizontal="center" vertical="center"/>
    </xf>
    <xf numFmtId="165" fontId="16" fillId="7" borderId="32" xfId="0" applyNumberFormat="1" applyFont="1" applyFill="1" applyBorder="1" applyAlignment="1">
      <alignment horizontal="center" vertical="center"/>
    </xf>
    <xf numFmtId="165" fontId="16" fillId="7" borderId="33" xfId="0" applyNumberFormat="1" applyFont="1" applyFill="1" applyBorder="1" applyAlignment="1">
      <alignment horizontal="center" vertical="center"/>
    </xf>
    <xf numFmtId="49" fontId="33" fillId="8" borderId="33" xfId="12" applyNumberFormat="1" applyFont="1" applyFill="1" applyBorder="1" applyAlignment="1">
      <alignment horizontal="center" vertical="center"/>
    </xf>
    <xf numFmtId="49" fontId="33" fillId="8" borderId="25" xfId="12" applyNumberFormat="1" applyFont="1" applyFill="1" applyBorder="1" applyAlignment="1">
      <alignment horizontal="center" vertical="center"/>
    </xf>
    <xf numFmtId="49" fontId="33" fillId="8" borderId="56" xfId="12" applyNumberFormat="1" applyFont="1" applyFill="1" applyBorder="1" applyAlignment="1">
      <alignment horizontal="center" vertical="center"/>
    </xf>
    <xf numFmtId="165" fontId="16" fillId="8" borderId="32" xfId="0" applyNumberFormat="1" applyFont="1" applyFill="1" applyBorder="1" applyAlignment="1">
      <alignment horizontal="center" vertical="center"/>
    </xf>
    <xf numFmtId="165" fontId="16" fillId="8" borderId="33" xfId="0" applyNumberFormat="1" applyFont="1" applyFill="1" applyBorder="1" applyAlignment="1">
      <alignment horizontal="center" vertical="center"/>
    </xf>
    <xf numFmtId="165" fontId="16" fillId="8" borderId="51" xfId="0" applyNumberFormat="1" applyFont="1" applyFill="1" applyBorder="1" applyAlignment="1">
      <alignment horizontal="center" vertical="center"/>
    </xf>
    <xf numFmtId="165" fontId="16" fillId="8" borderId="56" xfId="0" applyNumberFormat="1" applyFont="1" applyFill="1" applyBorder="1" applyAlignment="1">
      <alignment horizontal="center" vertical="center"/>
    </xf>
    <xf numFmtId="165" fontId="16" fillId="8" borderId="31" xfId="0" applyNumberFormat="1" applyFont="1" applyFill="1" applyBorder="1" applyAlignment="1">
      <alignment horizontal="center" vertical="center"/>
    </xf>
    <xf numFmtId="165" fontId="16" fillId="8" borderId="25" xfId="0" applyNumberFormat="1" applyFont="1" applyFill="1" applyBorder="1" applyAlignment="1">
      <alignment horizontal="center" vertical="center"/>
    </xf>
    <xf numFmtId="1" fontId="16" fillId="8" borderId="0" xfId="0" applyNumberFormat="1" applyFont="1" applyFill="1" applyBorder="1" applyAlignment="1">
      <alignment horizontal="center" vertical="center"/>
    </xf>
    <xf numFmtId="1" fontId="16" fillId="8" borderId="4" xfId="0" applyNumberFormat="1" applyFont="1" applyFill="1" applyBorder="1" applyAlignment="1">
      <alignment horizontal="center" vertical="center"/>
    </xf>
    <xf numFmtId="0" fontId="16" fillId="8" borderId="7" xfId="0" applyFont="1" applyFill="1" applyBorder="1" applyAlignment="1">
      <alignment horizontal="center" vertical="center"/>
    </xf>
    <xf numFmtId="0" fontId="16" fillId="8" borderId="5" xfId="0" applyFont="1" applyFill="1" applyBorder="1" applyAlignment="1">
      <alignment horizontal="center" vertical="center"/>
    </xf>
    <xf numFmtId="0" fontId="30" fillId="8" borderId="0" xfId="0" applyFont="1" applyFill="1" applyBorder="1" applyAlignment="1">
      <alignment horizontal="center" vertical="center" textRotation="255"/>
    </xf>
    <xf numFmtId="0" fontId="16" fillId="8" borderId="3"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0" xfId="0" applyFont="1" applyFill="1" applyBorder="1" applyAlignment="1">
      <alignment horizontal="center" vertical="center"/>
    </xf>
    <xf numFmtId="1" fontId="16" fillId="8" borderId="5" xfId="0" applyNumberFormat="1" applyFont="1" applyFill="1" applyBorder="1" applyAlignment="1">
      <alignment horizontal="center" vertical="center"/>
    </xf>
    <xf numFmtId="1" fontId="16" fillId="8" borderId="7" xfId="0" applyNumberFormat="1" applyFont="1" applyFill="1" applyBorder="1" applyAlignment="1">
      <alignment horizontal="center" vertical="center"/>
    </xf>
    <xf numFmtId="165" fontId="49" fillId="8" borderId="31" xfId="0" applyNumberFormat="1" applyFont="1" applyFill="1" applyBorder="1" applyAlignment="1">
      <alignment horizontal="center" vertical="center"/>
    </xf>
    <xf numFmtId="165" fontId="49" fillId="8" borderId="25" xfId="0" applyNumberFormat="1" applyFont="1" applyFill="1" applyBorder="1" applyAlignment="1">
      <alignment horizontal="center" vertical="center"/>
    </xf>
    <xf numFmtId="49" fontId="50" fillId="8" borderId="25" xfId="12" applyNumberFormat="1" applyFont="1" applyFill="1" applyBorder="1" applyAlignment="1">
      <alignment horizontal="center" vertical="center"/>
    </xf>
    <xf numFmtId="165" fontId="16" fillId="8" borderId="71" xfId="0" applyNumberFormat="1" applyFont="1" applyFill="1" applyBorder="1" applyAlignment="1">
      <alignment horizontal="center" vertical="center"/>
    </xf>
    <xf numFmtId="165" fontId="16" fillId="8" borderId="72" xfId="0" applyNumberFormat="1" applyFont="1" applyFill="1" applyBorder="1" applyAlignment="1">
      <alignment horizontal="center" vertical="center"/>
    </xf>
    <xf numFmtId="49" fontId="33" fillId="8" borderId="0" xfId="12" applyNumberFormat="1" applyFont="1" applyFill="1" applyBorder="1" applyAlignment="1">
      <alignment horizontal="center" vertical="center"/>
    </xf>
    <xf numFmtId="0" fontId="42" fillId="2" borderId="0" xfId="6" applyFont="1" applyFill="1" applyAlignment="1">
      <alignment horizontal="center" vertical="center"/>
    </xf>
    <xf numFmtId="0" fontId="19" fillId="0" borderId="0" xfId="6" applyAlignment="1">
      <alignment horizontal="left" vertical="center" wrapText="1"/>
    </xf>
    <xf numFmtId="0" fontId="21" fillId="0" borderId="46" xfId="0" applyFont="1" applyBorder="1" applyAlignment="1">
      <alignment horizontal="center" vertical="center"/>
    </xf>
    <xf numFmtId="0" fontId="21" fillId="0" borderId="50" xfId="0" applyFont="1" applyBorder="1" applyAlignment="1">
      <alignment horizontal="center" vertical="center"/>
    </xf>
    <xf numFmtId="0" fontId="21" fillId="2" borderId="47"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4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62" xfId="0" applyFont="1" applyFill="1" applyBorder="1" applyAlignment="1">
      <alignment horizontal="center" vertical="center"/>
    </xf>
    <xf numFmtId="166" fontId="21" fillId="2" borderId="32" xfId="0" applyNumberFormat="1" applyFont="1" applyFill="1" applyBorder="1" applyAlignment="1">
      <alignment horizontal="center" vertical="center"/>
    </xf>
    <xf numFmtId="166" fontId="21" fillId="2" borderId="33" xfId="0" applyNumberFormat="1" applyFont="1" applyFill="1" applyBorder="1" applyAlignment="1">
      <alignment horizontal="center" vertical="center"/>
    </xf>
    <xf numFmtId="0" fontId="21" fillId="13" borderId="41" xfId="0" applyFont="1" applyFill="1" applyBorder="1" applyAlignment="1">
      <alignment horizontal="center" vertical="center"/>
    </xf>
    <xf numFmtId="0" fontId="21" fillId="13" borderId="42"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43" xfId="0" applyFont="1" applyFill="1" applyBorder="1" applyAlignment="1">
      <alignment horizontal="center" vertical="center"/>
    </xf>
    <xf numFmtId="15" fontId="21" fillId="2" borderId="44" xfId="0" applyNumberFormat="1" applyFont="1" applyFill="1" applyBorder="1" applyAlignment="1">
      <alignment horizontal="center" vertical="center"/>
    </xf>
    <xf numFmtId="0" fontId="21" fillId="2" borderId="45" xfId="0" applyFont="1" applyFill="1" applyBorder="1" applyAlignment="1">
      <alignment horizontal="center" vertical="center"/>
    </xf>
    <xf numFmtId="0" fontId="34" fillId="0" borderId="9" xfId="0" applyFont="1" applyBorder="1" applyAlignment="1">
      <alignment horizontal="center" vertical="center"/>
    </xf>
    <xf numFmtId="0" fontId="21" fillId="2" borderId="21" xfId="0" applyFont="1" applyFill="1" applyBorder="1" applyAlignment="1">
      <alignment horizontal="center" vertical="center"/>
    </xf>
    <xf numFmtId="166" fontId="21" fillId="2" borderId="41" xfId="0" applyNumberFormat="1" applyFont="1" applyFill="1" applyBorder="1" applyAlignment="1">
      <alignment horizontal="center" vertical="center"/>
    </xf>
    <xf numFmtId="166" fontId="21" fillId="2" borderId="43" xfId="0" applyNumberFormat="1" applyFont="1" applyFill="1" applyBorder="1" applyAlignment="1">
      <alignment horizontal="center" vertical="center"/>
    </xf>
    <xf numFmtId="166" fontId="21" fillId="2" borderId="42"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166" fontId="21" fillId="2" borderId="51" xfId="0" applyNumberFormat="1" applyFont="1" applyFill="1" applyBorder="1" applyAlignment="1">
      <alignment horizontal="center" vertical="center"/>
    </xf>
    <xf numFmtId="166" fontId="21" fillId="2" borderId="56" xfId="0" applyNumberFormat="1" applyFont="1" applyFill="1" applyBorder="1" applyAlignment="1">
      <alignment horizontal="center" vertical="center"/>
    </xf>
    <xf numFmtId="166" fontId="21" fillId="2" borderId="31" xfId="0" applyNumberFormat="1" applyFont="1" applyFill="1" applyBorder="1" applyAlignment="1">
      <alignment horizontal="center" vertical="center"/>
    </xf>
    <xf numFmtId="166" fontId="21" fillId="2" borderId="25" xfId="0" applyNumberFormat="1" applyFont="1" applyFill="1" applyBorder="1" applyAlignment="1">
      <alignment horizontal="center" vertical="center"/>
    </xf>
    <xf numFmtId="0" fontId="21" fillId="0" borderId="37" xfId="0" applyFont="1" applyBorder="1" applyAlignment="1">
      <alignment horizontal="center" vertical="center"/>
    </xf>
    <xf numFmtId="0" fontId="21" fillId="2" borderId="35"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10" xfId="0" applyFont="1" applyFill="1" applyBorder="1" applyAlignment="1">
      <alignment horizontal="center" vertical="center"/>
    </xf>
    <xf numFmtId="0" fontId="21" fillId="0" borderId="8" xfId="0" applyFont="1" applyBorder="1" applyAlignment="1">
      <alignment horizontal="center" vertical="center"/>
    </xf>
    <xf numFmtId="0" fontId="21" fillId="2" borderId="51"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8" xfId="0" applyFont="1" applyFill="1" applyBorder="1" applyAlignment="1">
      <alignment horizontal="center" vertical="center"/>
    </xf>
    <xf numFmtId="166" fontId="21" fillId="2" borderId="39" xfId="0" applyNumberFormat="1" applyFont="1" applyFill="1" applyBorder="1" applyAlignment="1">
      <alignment horizontal="center" vertical="center"/>
    </xf>
    <xf numFmtId="166" fontId="21" fillId="2" borderId="23" xfId="0" applyNumberFormat="1" applyFont="1" applyFill="1" applyBorder="1" applyAlignment="1">
      <alignment horizontal="center" vertical="center"/>
    </xf>
    <xf numFmtId="166" fontId="21" fillId="2" borderId="38" xfId="0" applyNumberFormat="1" applyFont="1" applyFill="1" applyBorder="1" applyAlignment="1">
      <alignment horizontal="center" vertical="center"/>
    </xf>
    <xf numFmtId="14" fontId="21" fillId="2" borderId="44" xfId="0" applyNumberFormat="1" applyFont="1" applyFill="1" applyBorder="1" applyAlignment="1">
      <alignment horizontal="center" vertical="center"/>
    </xf>
    <xf numFmtId="0" fontId="21" fillId="2" borderId="32" xfId="0" applyFont="1" applyFill="1" applyBorder="1" applyAlignment="1">
      <alignment horizontal="center" vertical="center" wrapText="1"/>
    </xf>
    <xf numFmtId="0" fontId="21" fillId="0" borderId="3" xfId="0" applyFont="1" applyBorder="1" applyAlignment="1">
      <alignment horizontal="center" vertical="center" wrapText="1"/>
    </xf>
    <xf numFmtId="0" fontId="19" fillId="2" borderId="47"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13" borderId="41" xfId="0" applyFont="1" applyFill="1" applyBorder="1" applyAlignment="1">
      <alignment horizontal="center" vertical="center"/>
    </xf>
    <xf numFmtId="0" fontId="19" fillId="13" borderId="42"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48" fillId="0" borderId="9" xfId="0" applyFont="1" applyBorder="1" applyAlignment="1">
      <alignment horizontal="center" vertical="center"/>
    </xf>
    <xf numFmtId="0" fontId="19" fillId="2" borderId="21"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2" borderId="51"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38" xfId="0" applyFont="1" applyFill="1" applyBorder="1" applyAlignment="1">
      <alignment horizontal="center" vertical="center"/>
    </xf>
    <xf numFmtId="168" fontId="21" fillId="2" borderId="32" xfId="0" applyNumberFormat="1" applyFont="1" applyFill="1" applyBorder="1" applyAlignment="1">
      <alignment horizontal="center" vertical="center"/>
    </xf>
    <xf numFmtId="168" fontId="21" fillId="2" borderId="39" xfId="0" applyNumberFormat="1" applyFont="1" applyFill="1" applyBorder="1" applyAlignment="1">
      <alignment horizontal="center" vertical="center"/>
    </xf>
    <xf numFmtId="168" fontId="21" fillId="2" borderId="41" xfId="0" applyNumberFormat="1" applyFont="1" applyFill="1" applyBorder="1" applyAlignment="1">
      <alignment horizontal="center" vertical="center"/>
    </xf>
    <xf numFmtId="168" fontId="21" fillId="2" borderId="43" xfId="0" applyNumberFormat="1" applyFont="1" applyFill="1" applyBorder="1" applyAlignment="1">
      <alignment horizontal="center" vertical="center"/>
    </xf>
    <xf numFmtId="168" fontId="21" fillId="2" borderId="42" xfId="0" applyNumberFormat="1" applyFont="1" applyFill="1" applyBorder="1" applyAlignment="1">
      <alignment horizontal="center" vertical="center"/>
    </xf>
    <xf numFmtId="168" fontId="21" fillId="2" borderId="51" xfId="0" applyNumberFormat="1" applyFont="1" applyFill="1" applyBorder="1" applyAlignment="1">
      <alignment horizontal="center" vertical="center"/>
    </xf>
    <xf numFmtId="168" fontId="21" fillId="2" borderId="23" xfId="0" applyNumberFormat="1" applyFont="1" applyFill="1" applyBorder="1" applyAlignment="1">
      <alignment horizontal="center" vertical="center"/>
    </xf>
    <xf numFmtId="168" fontId="21" fillId="2" borderId="31" xfId="0" applyNumberFormat="1" applyFont="1" applyFill="1" applyBorder="1" applyAlignment="1">
      <alignment horizontal="center" vertical="center"/>
    </xf>
    <xf numFmtId="168" fontId="21" fillId="2" borderId="38" xfId="0" applyNumberFormat="1" applyFont="1" applyFill="1" applyBorder="1" applyAlignment="1">
      <alignment horizontal="center" vertical="center"/>
    </xf>
    <xf numFmtId="0" fontId="21" fillId="13" borderId="43" xfId="0" applyFont="1" applyFill="1" applyBorder="1" applyAlignment="1">
      <alignment horizontal="center" vertical="center"/>
    </xf>
    <xf numFmtId="14" fontId="21" fillId="2" borderId="41" xfId="0" applyNumberFormat="1" applyFont="1" applyFill="1" applyBorder="1" applyAlignment="1">
      <alignment horizontal="center" vertical="center"/>
    </xf>
    <xf numFmtId="14" fontId="21" fillId="2" borderId="42" xfId="0" applyNumberFormat="1" applyFont="1" applyFill="1" applyBorder="1" applyAlignment="1">
      <alignment horizontal="center" vertical="center"/>
    </xf>
    <xf numFmtId="0" fontId="34" fillId="0" borderId="41" xfId="0" applyFont="1" applyBorder="1" applyAlignment="1">
      <alignment horizontal="center" vertical="center"/>
    </xf>
    <xf numFmtId="0" fontId="34" fillId="0" borderId="43" xfId="0" applyFont="1" applyBorder="1" applyAlignment="1">
      <alignment horizontal="center" vertical="center"/>
    </xf>
    <xf numFmtId="0" fontId="34" fillId="0" borderId="42" xfId="0" applyFont="1" applyBorder="1" applyAlignment="1">
      <alignment horizontal="center" vertical="center"/>
    </xf>
    <xf numFmtId="0" fontId="21" fillId="2" borderId="46" xfId="0" applyFont="1" applyFill="1" applyBorder="1" applyAlignment="1">
      <alignment horizontal="center" vertical="center"/>
    </xf>
    <xf numFmtId="0" fontId="21" fillId="2" borderId="50"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56"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0" xfId="0" applyFont="1" applyFill="1" applyBorder="1" applyAlignment="1">
      <alignment horizontal="center" vertical="center"/>
    </xf>
  </cellXfs>
  <cellStyles count="66">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5" builtinId="27" customBuiltin="1"/>
    <cellStyle name="Calculation" xfId="29" builtinId="22" customBuiltin="1"/>
    <cellStyle name="Check Cell" xfId="31" builtinId="23" customBuiltin="1"/>
    <cellStyle name="Currency" xfId="12" builtinId="4"/>
    <cellStyle name="Currency 2" xfId="15" xr:uid="{E5A29467-AC51-4A43-A886-05C76858AC24}"/>
    <cellStyle name="Currency 3" xfId="18" xr:uid="{7E0694BE-4696-4080-BE31-E80D1C006D04}"/>
    <cellStyle name="Currency 4" xfId="63" xr:uid="{8A518ABD-011C-40A5-A55C-74787EDFFB7E}"/>
    <cellStyle name="Excel Built-in Normal" xfId="1" xr:uid="{00000000-0005-0000-0000-000000000000}"/>
    <cellStyle name="Explanatory Text" xfId="33" builtinId="53" customBuilti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2" xfId="8" xr:uid="{051D5591-3F06-4F62-A99C-CB118F903B03}"/>
    <cellStyle name="Input" xfId="27" builtinId="20" customBuiltin="1"/>
    <cellStyle name="Linked Cell" xfId="30" builtinId="24" customBuiltin="1"/>
    <cellStyle name="Neutral" xfId="26" builtinId="28" customBuiltin="1"/>
    <cellStyle name="Normal" xfId="0" builtinId="0"/>
    <cellStyle name="Normal 2" xfId="2" xr:uid="{00000000-0005-0000-0000-000002000000}"/>
    <cellStyle name="Normal 2 2" xfId="3" xr:uid="{00000000-0005-0000-0000-000003000000}"/>
    <cellStyle name="Normal 2 2 2" xfId="11" xr:uid="{04F5CBA1-329B-45AA-A7AC-32D5FB2F517C}"/>
    <cellStyle name="Normal 2 2 3" xfId="14" xr:uid="{19D9F80B-DBDD-44F1-9EF2-8F2FE6864626}"/>
    <cellStyle name="Normal 2 2 4" xfId="17" xr:uid="{0B74812B-1F70-4281-A574-EC4036EC26D1}"/>
    <cellStyle name="Normal 2 2 5" xfId="62" xr:uid="{4DD20C03-F8C0-4DBA-8C16-F3CA16C2F057}"/>
    <cellStyle name="Normal 2 2 6" xfId="65" xr:uid="{3EA9E11B-88FB-4D61-A2EE-0E1DC23E71BB}"/>
    <cellStyle name="Normal 2 3" xfId="7" xr:uid="{EA2938E5-3C51-4C0B-B4BE-7EAE035B50F5}"/>
    <cellStyle name="Normal 2 4" xfId="9" xr:uid="{0089E522-9C1C-4BFE-AF6B-DE7DAF5160A8}"/>
    <cellStyle name="Normal 2 5" xfId="13" xr:uid="{F5DEF335-315B-486E-B1F0-80F3F074945F}"/>
    <cellStyle name="Normal 2 6" xfId="16" xr:uid="{3A8EEFB7-542D-4E24-B849-908DC7B306C8}"/>
    <cellStyle name="Normal 2 7" xfId="61" xr:uid="{CEE38D25-D08F-4292-A90E-D3D2AD2EA6F2}"/>
    <cellStyle name="Normal 2 8" xfId="64" xr:uid="{2CD61DA4-5766-4AE3-9109-A51F2CFA9EB3}"/>
    <cellStyle name="Normal 3" xfId="4" xr:uid="{812077FF-5E30-4225-80D7-824884A7FDF8}"/>
    <cellStyle name="Normal 4" xfId="5" xr:uid="{847C4420-5FFA-4B0D-86A7-9F938CD3B6E7}"/>
    <cellStyle name="Normal 5" xfId="6" xr:uid="{4B775EA7-2F1B-44C1-8D12-94EF77AC2B30}"/>
    <cellStyle name="Normal 6" xfId="59" xr:uid="{DECCB84A-D6AA-42C3-B352-F4F61DE01A0C}"/>
    <cellStyle name="Note 2" xfId="60" xr:uid="{E8D33C20-9A13-4E63-A706-98BA3B153CD9}"/>
    <cellStyle name="Output" xfId="28" builtinId="21" customBuiltin="1"/>
    <cellStyle name="Percent 2" xfId="10" xr:uid="{88AE0098-881B-45B1-A3F7-AAB7F03931FE}"/>
    <cellStyle name="Title" xfId="19" builtinId="15" customBuiltin="1"/>
    <cellStyle name="Total" xfId="34" builtinId="25" customBuiltin="1"/>
    <cellStyle name="Warning Text" xfId="32" builtinId="11" customBuiltin="1"/>
  </cellStyles>
  <dxfs count="2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outline="0">
        <left style="thin">
          <color indexed="64"/>
        </left>
        <right style="thin">
          <color indexed="64"/>
        </right>
        <top/>
        <bottom style="thin">
          <color indexed="64"/>
        </bottom>
      </border>
    </dxf>
    <dxf>
      <font>
        <b/>
        <family val="2"/>
      </font>
      <numFmt numFmtId="0" formatCode="General"/>
      <alignment horizontal="center" vertical="bottom"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border diagonalUp="0" diagonalDown="0" outline="0">
        <left style="thin">
          <color indexed="64"/>
        </left>
        <right style="thin">
          <color indexed="64"/>
        </right>
        <top/>
        <bottom style="thin">
          <color indexed="64"/>
        </bottom>
      </border>
    </dxf>
    <dxf>
      <numFmt numFmtId="0" formatCode="General"/>
      <border diagonalUp="0" diagonalDown="0">
        <right/>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style="thin">
          <color indexed="64"/>
        </left>
        <right style="thin">
          <color indexed="64"/>
        </right>
        <top/>
        <bottom style="thin">
          <color indexed="64"/>
        </bottom>
      </border>
    </dxf>
    <dxf>
      <border diagonalUp="0" diagonalDown="0">
        <top style="thin">
          <color indexed="64"/>
        </top>
        <bottom style="thin">
          <color indexed="64"/>
        </bottom>
        <horizontal style="thin">
          <color indexed="64"/>
        </horizontal>
      </border>
    </dxf>
    <dxf>
      <border diagonalUp="0" diagonalDown="0" outline="0">
        <left/>
        <right style="thin">
          <color indexed="64"/>
        </right>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dxf>
    <dxf>
      <font>
        <color theme="4" tint="0.79998168889431442"/>
      </font>
    </dxf>
    <dxf>
      <font>
        <color rgb="FF9C0006"/>
      </font>
      <fill>
        <patternFill>
          <bgColor rgb="FFFFC7CE"/>
        </patternFill>
      </fill>
    </dxf>
    <dxf>
      <font>
        <color rgb="FF9C0006"/>
      </font>
      <fill>
        <patternFill>
          <bgColor rgb="FFFFC7CE"/>
        </patternFill>
      </fill>
    </dxf>
    <dxf>
      <font>
        <color theme="4"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rgb="FF9C0006"/>
      </font>
      <fill>
        <patternFill>
          <bgColor rgb="FFFFC7CE"/>
        </patternFill>
      </fill>
    </dxf>
    <dxf>
      <font>
        <color theme="9" tint="0.79998168889431442"/>
      </font>
    </dxf>
    <dxf>
      <font>
        <color theme="9" tint="0.79998168889431442"/>
      </font>
    </dxf>
    <dxf>
      <font>
        <color theme="9" tint="0.79998168889431442"/>
      </font>
    </dxf>
    <dxf>
      <font>
        <color theme="9"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79998168889431442"/>
      </font>
    </dxf>
    <dxf>
      <font>
        <color rgb="FF9C0006"/>
      </font>
      <fill>
        <patternFill>
          <bgColor rgb="FFFFC7CE"/>
        </patternFill>
      </fill>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rgb="FF9C0006"/>
      </font>
      <fill>
        <patternFill>
          <bgColor rgb="FFFFC7CE"/>
        </patternFill>
      </fill>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9C0006"/>
      </font>
      <fill>
        <patternFill>
          <bgColor rgb="FFFFC7CE"/>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rgb="FF9C0006"/>
      </font>
      <fill>
        <patternFill>
          <bgColor rgb="FFFFC7CE"/>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rgb="FF9C0006"/>
      </font>
      <fill>
        <patternFill>
          <bgColor rgb="FFFFC7CE"/>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rgb="FF9C0006"/>
      </font>
      <fill>
        <patternFill>
          <bgColor rgb="FFFFC7CE"/>
        </patternFill>
      </fill>
    </dxf>
    <dxf>
      <font>
        <color rgb="FF9C0006"/>
      </font>
      <fill>
        <patternFill>
          <bgColor rgb="FFFFC7CE"/>
        </patternFill>
      </fill>
    </dxf>
    <dxf>
      <font>
        <color theme="0" tint="-0.14996795556505021"/>
      </font>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9C0006"/>
      </font>
      <fill>
        <patternFill>
          <bgColor rgb="FFFFC7CE"/>
        </patternFill>
      </fill>
    </dxf>
    <dxf>
      <font>
        <color rgb="FF9C0006"/>
      </font>
      <fill>
        <patternFill>
          <bgColor rgb="FFFFC7CE"/>
        </patternFill>
      </fill>
    </dxf>
    <dxf>
      <font>
        <color auto="1"/>
      </font>
    </dxf>
    <dxf>
      <font>
        <color rgb="FF9C0006"/>
      </font>
      <fill>
        <patternFill>
          <bgColor rgb="FFFFC7CE"/>
        </patternFill>
      </fill>
    </dxf>
    <dxf>
      <font>
        <color rgb="FF9C0006"/>
      </font>
      <fill>
        <patternFill>
          <bgColor rgb="FFFFC7CE"/>
        </patternFill>
      </fill>
    </dxf>
    <dxf>
      <font>
        <color auto="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auto="1"/>
      </font>
    </dxf>
    <dxf>
      <font>
        <color rgb="FF9C0006"/>
      </font>
      <fill>
        <patternFill>
          <bgColor rgb="FFFFC7CE"/>
        </patternFill>
      </fill>
    </dxf>
    <dxf>
      <font>
        <color auto="1"/>
      </font>
    </dxf>
    <dxf>
      <font>
        <color rgb="FF9C0006"/>
      </font>
      <fill>
        <patternFill>
          <bgColor rgb="FFFFC7CE"/>
        </patternFill>
      </fill>
    </dxf>
    <dxf>
      <font>
        <color theme="0" tint="-0.14996795556505021"/>
      </font>
    </dxf>
    <dxf>
      <font>
        <color auto="1"/>
      </font>
    </dxf>
    <dxf>
      <font>
        <color rgb="FF9C0006"/>
      </font>
      <fill>
        <patternFill>
          <bgColor rgb="FFFFC7CE"/>
        </patternFill>
      </fill>
    </dxf>
    <dxf>
      <font>
        <color rgb="FFFFFFCC"/>
      </font>
    </dxf>
    <dxf>
      <font>
        <color rgb="FFFFFFCC"/>
      </font>
    </dxf>
    <dxf>
      <font>
        <color rgb="FFFFFFCC"/>
      </font>
    </dxf>
    <dxf>
      <font>
        <color rgb="FFFFFFCC"/>
      </font>
    </dxf>
    <dxf>
      <font>
        <color rgb="FF9C0006"/>
      </font>
      <fill>
        <patternFill>
          <bgColor rgb="FFFFC7CE"/>
        </patternFill>
      </fill>
    </dxf>
    <dxf>
      <font>
        <color rgb="FFFFFFCC"/>
      </font>
    </dxf>
    <dxf>
      <font>
        <color auto="1"/>
      </font>
    </dxf>
    <dxf>
      <font>
        <color auto="1"/>
      </font>
    </dxf>
    <dxf>
      <font>
        <color rgb="FF9C0006"/>
      </font>
      <fill>
        <patternFill>
          <bgColor rgb="FFFFC7CE"/>
        </patternFill>
      </fill>
    </dxf>
    <dxf>
      <font>
        <color rgb="FF9C0006"/>
      </font>
      <fill>
        <patternFill>
          <bgColor rgb="FFFFC7CE"/>
        </patternFill>
      </fill>
    </dxf>
    <dxf>
      <font>
        <color rgb="FFFFFFCC"/>
      </font>
    </dxf>
    <dxf>
      <font>
        <color rgb="FFFFFFCC"/>
      </font>
    </dxf>
    <dxf>
      <font>
        <color rgb="FFFFFFCC"/>
      </font>
    </dxf>
    <dxf>
      <font>
        <color rgb="FFFFFFCC"/>
      </font>
    </dxf>
    <dxf>
      <font>
        <color rgb="FFFFFFCC"/>
      </font>
    </dxf>
    <dxf>
      <font>
        <color rgb="FFFFFFCC"/>
      </font>
    </dxf>
    <dxf>
      <font>
        <color rgb="FF9C0006"/>
      </font>
      <fill>
        <patternFill>
          <bgColor rgb="FFFFC7CE"/>
        </patternFill>
      </fill>
    </dxf>
    <dxf>
      <font>
        <color auto="1"/>
      </font>
    </dxf>
    <dxf>
      <font>
        <color rgb="FF9C0006"/>
      </font>
      <fill>
        <patternFill>
          <bgColor rgb="FFFFC7CE"/>
        </patternFill>
      </fill>
    </dxf>
    <dxf>
      <font>
        <color rgb="FF9C0006"/>
      </font>
      <fill>
        <patternFill>
          <bgColor rgb="FFFFC7CE"/>
        </patternFill>
      </fill>
    </dxf>
    <dxf>
      <font>
        <color theme="6" tint="0.59996337778862885"/>
      </font>
    </dxf>
    <dxf>
      <font>
        <color rgb="FF9C0006"/>
      </font>
      <fill>
        <patternFill>
          <bgColor rgb="FFFFC7CE"/>
        </patternFill>
      </fill>
    </dxf>
    <dxf>
      <font>
        <color rgb="FF9C0006"/>
      </font>
      <fill>
        <patternFill>
          <bgColor rgb="FFFFC7CE"/>
        </patternFill>
      </fill>
    </dxf>
    <dxf>
      <font>
        <color theme="6" tint="0.59996337778862885"/>
      </font>
    </dxf>
    <dxf>
      <font>
        <color auto="1"/>
      </font>
    </dxf>
    <dxf>
      <font>
        <color rgb="FF9C0006"/>
      </font>
      <fill>
        <patternFill>
          <bgColor rgb="FFFFC7CE"/>
        </patternFill>
      </fill>
    </dxf>
    <dxf>
      <font>
        <color rgb="FF9C0006"/>
      </font>
      <fill>
        <patternFill>
          <bgColor rgb="FFFFC7CE"/>
        </patternFill>
      </fill>
    </dxf>
    <dxf>
      <font>
        <color theme="9" tint="0.79998168889431442"/>
      </font>
    </dxf>
    <dxf>
      <font>
        <color theme="9" tint="0.79998168889431442"/>
      </font>
    </dxf>
    <dxf>
      <font>
        <color theme="9" tint="0.79998168889431442"/>
      </font>
    </dxf>
    <dxf>
      <font>
        <color theme="9" tint="0.79998168889431442"/>
      </font>
    </dxf>
    <dxf>
      <font>
        <color auto="1"/>
      </font>
    </dxf>
    <dxf>
      <font>
        <color rgb="FF9C0006"/>
      </font>
      <fill>
        <patternFill>
          <bgColor rgb="FFFFC7CE"/>
        </patternFill>
      </fill>
    </dxf>
    <dxf>
      <font>
        <strike val="0"/>
        <color auto="1"/>
      </font>
    </dxf>
  </dxfs>
  <tableStyles count="1" defaultTableStyle="TableStyleMedium9" defaultPivotStyle="PivotStyleLight16">
    <tableStyle name="Table Style 1" pivot="0" count="1" xr9:uid="{68322C94-C8B1-4AA2-9824-DB764581D215}">
      <tableStyleElement type="headerRow" dxfId="255"/>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3399"/>
      <color rgb="FFFFFFCC"/>
      <color rgb="FFFFE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418624</xdr:colOff>
      <xdr:row>0</xdr:row>
      <xdr:rowOff>85725</xdr:rowOff>
    </xdr:from>
    <xdr:ext cx="1610202" cy="1533525"/>
    <xdr:pic>
      <xdr:nvPicPr>
        <xdr:cNvPr id="2" name="Picture 1" descr="A picture containing text&#10;&#10;Description automatically generated">
          <a:extLst>
            <a:ext uri="{FF2B5EF4-FFF2-40B4-BE49-F238E27FC236}">
              <a16:creationId xmlns:a16="http://schemas.microsoft.com/office/drawing/2014/main" id="{D36DD532-3BA0-44E4-86C9-E86EB73BC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224" y="85725"/>
          <a:ext cx="1610202" cy="15335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arl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f"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ard"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ER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r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f"/>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r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2"/>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0A6060-B462-4508-8CE0-38D2482B72BE}" name="Table1" displayName="Table1" ref="B6:O35" headerRowCount="0" totalsRowShown="0">
  <tableColumns count="14">
    <tableColumn id="1" xr3:uid="{41676E24-6FC3-44BB-BCD6-2B2D9417602A}" name="Column1" headerRowDxfId="116" dataDxfId="115"/>
    <tableColumn id="2" xr3:uid="{3D3837A5-CA1C-4342-9A8C-40E1E604C7FE}" name="Column2" headerRowDxfId="114" dataDxfId="113"/>
    <tableColumn id="3" xr3:uid="{9691ED7F-1647-4812-91F0-07A5854E7F30}" name="Column3" headerRowDxfId="112" dataDxfId="111"/>
    <tableColumn id="16" xr3:uid="{E46B7656-BB8A-4479-BF35-D4CD42F9EBD4}" name="Column7" headerRowDxfId="110" dataDxfId="109"/>
    <tableColumn id="4" xr3:uid="{54AFD2EA-4725-47A7-8924-5C3EAF088BD4}" name="Column4" headerRowDxfId="108" dataDxfId="107"/>
    <tableColumn id="6" xr3:uid="{9FF7ED03-F7DC-4CE6-8947-8510F5DC041E}" name="Column6" headerRowDxfId="106" dataDxfId="105"/>
    <tableColumn id="8" xr3:uid="{B61FC8DB-6AFA-48EF-8262-4CCD11B48ED0}" name="Column8" headerRowDxfId="104" dataDxfId="103"/>
    <tableColumn id="9" xr3:uid="{08F2FAF6-5EB0-40AC-B29A-34D0FFD21C5D}" name="Column9" headerRowDxfId="102" dataDxfId="101"/>
    <tableColumn id="10" xr3:uid="{69372A1A-F6E9-4371-9499-8273A9DDC7DA}" name="Column10" headerRowDxfId="100" dataDxfId="99"/>
    <tableColumn id="11" xr3:uid="{A231969B-B400-4251-90DD-CE77AD8EBFFB}" name="Column11" headerRowDxfId="98" dataDxfId="97"/>
    <tableColumn id="13" xr3:uid="{C6A8872B-A44E-4798-8E97-139F610BF566}" name="Column13" headerRowDxfId="96" dataDxfId="95"/>
    <tableColumn id="14" xr3:uid="{A3D7CB99-5DF9-41F1-A3FD-B19E0BC3E5BB}" name="Column14" headerRowDxfId="94" dataDxfId="93">
      <calculatedColumnFormula>IF(L6=1,7,IF(L6=2,6,IF(L6=3,5,IF(L6=4,4,IF(L6=5,3,IF(L6=6,2,IF(L6&gt;=6,1,0)))))))</calculatedColumnFormula>
    </tableColumn>
    <tableColumn id="12" xr3:uid="{AC50C9AD-827F-44A7-B9EA-935C2E4896C2}" name="Column12" headerRowDxfId="92" dataDxfId="91">
      <calculatedColumnFormula>SUM(M6+$N$5)</calculatedColumnFormula>
    </tableColumn>
    <tableColumn id="15" xr3:uid="{108D2633-97DB-4AF6-A71D-5D6A2189305D}" name="Column15" headerRowDxfId="9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9BFD3-E744-4431-947E-9B3554D750BD}">
  <sheetPr codeName="Sheet1"/>
  <dimension ref="A1:U59"/>
  <sheetViews>
    <sheetView topLeftCell="A16" zoomScaleNormal="100" zoomScalePageLayoutView="50" workbookViewId="0">
      <selection sqref="A1:U59"/>
    </sheetView>
  </sheetViews>
  <sheetFormatPr defaultRowHeight="12.75" x14ac:dyDescent="0.2"/>
  <cols>
    <col min="1" max="21" width="13" customWidth="1"/>
  </cols>
  <sheetData>
    <row r="1" spans="1:21" ht="9.75" customHeight="1" x14ac:dyDescent="0.2">
      <c r="A1" s="868" t="s">
        <v>183</v>
      </c>
      <c r="B1" s="869"/>
      <c r="C1" s="869"/>
      <c r="D1" s="869"/>
      <c r="E1" s="869"/>
      <c r="F1" s="869"/>
      <c r="G1" s="869"/>
      <c r="H1" s="869"/>
      <c r="I1" s="869"/>
      <c r="J1" s="869"/>
      <c r="K1" s="869"/>
      <c r="L1" s="869"/>
      <c r="M1" s="869"/>
      <c r="N1" s="869"/>
      <c r="O1" s="869"/>
      <c r="P1" s="869"/>
      <c r="Q1" s="869"/>
      <c r="R1" s="869"/>
      <c r="S1" s="869"/>
      <c r="T1" s="869"/>
      <c r="U1" s="870"/>
    </row>
    <row r="2" spans="1:21" ht="9.75" customHeight="1" x14ac:dyDescent="0.2">
      <c r="A2" s="871"/>
      <c r="B2" s="872"/>
      <c r="C2" s="872"/>
      <c r="D2" s="872"/>
      <c r="E2" s="872"/>
      <c r="F2" s="872"/>
      <c r="G2" s="872"/>
      <c r="H2" s="872"/>
      <c r="I2" s="872"/>
      <c r="J2" s="872"/>
      <c r="K2" s="872"/>
      <c r="L2" s="872"/>
      <c r="M2" s="872"/>
      <c r="N2" s="872"/>
      <c r="O2" s="872"/>
      <c r="P2" s="872"/>
      <c r="Q2" s="872"/>
      <c r="R2" s="872"/>
      <c r="S2" s="872"/>
      <c r="T2" s="872"/>
      <c r="U2" s="873"/>
    </row>
    <row r="3" spans="1:21" ht="9.75" customHeight="1" x14ac:dyDescent="0.2">
      <c r="A3" s="871"/>
      <c r="B3" s="872"/>
      <c r="C3" s="872"/>
      <c r="D3" s="872"/>
      <c r="E3" s="872"/>
      <c r="F3" s="872"/>
      <c r="G3" s="872"/>
      <c r="H3" s="872"/>
      <c r="I3" s="872"/>
      <c r="J3" s="872"/>
      <c r="K3" s="872"/>
      <c r="L3" s="872"/>
      <c r="M3" s="872"/>
      <c r="N3" s="872"/>
      <c r="O3" s="872"/>
      <c r="P3" s="872"/>
      <c r="Q3" s="872"/>
      <c r="R3" s="872"/>
      <c r="S3" s="872"/>
      <c r="T3" s="872"/>
      <c r="U3" s="873"/>
    </row>
    <row r="4" spans="1:21" ht="9.75" customHeight="1" x14ac:dyDescent="0.2">
      <c r="A4" s="871"/>
      <c r="B4" s="872"/>
      <c r="C4" s="872"/>
      <c r="D4" s="872"/>
      <c r="E4" s="872"/>
      <c r="F4" s="872"/>
      <c r="G4" s="872"/>
      <c r="H4" s="872"/>
      <c r="I4" s="872"/>
      <c r="J4" s="872"/>
      <c r="K4" s="872"/>
      <c r="L4" s="872"/>
      <c r="M4" s="872"/>
      <c r="N4" s="872"/>
      <c r="O4" s="872"/>
      <c r="P4" s="872"/>
      <c r="Q4" s="872"/>
      <c r="R4" s="872"/>
      <c r="S4" s="872"/>
      <c r="T4" s="872"/>
      <c r="U4" s="873"/>
    </row>
    <row r="5" spans="1:21" ht="9.75" customHeight="1" x14ac:dyDescent="0.2">
      <c r="A5" s="871"/>
      <c r="B5" s="872"/>
      <c r="C5" s="872"/>
      <c r="D5" s="872"/>
      <c r="E5" s="872"/>
      <c r="F5" s="872"/>
      <c r="G5" s="872"/>
      <c r="H5" s="872"/>
      <c r="I5" s="872"/>
      <c r="J5" s="872"/>
      <c r="K5" s="872"/>
      <c r="L5" s="872"/>
      <c r="M5" s="872"/>
      <c r="N5" s="872"/>
      <c r="O5" s="872"/>
      <c r="P5" s="872"/>
      <c r="Q5" s="872"/>
      <c r="R5" s="872"/>
      <c r="S5" s="872"/>
      <c r="T5" s="872"/>
      <c r="U5" s="873"/>
    </row>
    <row r="6" spans="1:21" ht="9.75" customHeight="1" x14ac:dyDescent="0.2">
      <c r="A6" s="871"/>
      <c r="B6" s="872"/>
      <c r="C6" s="872"/>
      <c r="D6" s="872"/>
      <c r="E6" s="872"/>
      <c r="F6" s="872"/>
      <c r="G6" s="872"/>
      <c r="H6" s="872"/>
      <c r="I6" s="872"/>
      <c r="J6" s="872"/>
      <c r="K6" s="872"/>
      <c r="L6" s="872"/>
      <c r="M6" s="872"/>
      <c r="N6" s="872"/>
      <c r="O6" s="872"/>
      <c r="P6" s="872"/>
      <c r="Q6" s="872"/>
      <c r="R6" s="872"/>
      <c r="S6" s="872"/>
      <c r="T6" s="872"/>
      <c r="U6" s="873"/>
    </row>
    <row r="7" spans="1:21" ht="9.75" customHeight="1" x14ac:dyDescent="0.2">
      <c r="A7" s="871"/>
      <c r="B7" s="872"/>
      <c r="C7" s="872"/>
      <c r="D7" s="872"/>
      <c r="E7" s="872"/>
      <c r="F7" s="872"/>
      <c r="G7" s="872"/>
      <c r="H7" s="872"/>
      <c r="I7" s="872"/>
      <c r="J7" s="872"/>
      <c r="K7" s="872"/>
      <c r="L7" s="872"/>
      <c r="M7" s="872"/>
      <c r="N7" s="872"/>
      <c r="O7" s="872"/>
      <c r="P7" s="872"/>
      <c r="Q7" s="872"/>
      <c r="R7" s="872"/>
      <c r="S7" s="872"/>
      <c r="T7" s="872"/>
      <c r="U7" s="873"/>
    </row>
    <row r="8" spans="1:21" ht="9.75" customHeight="1" x14ac:dyDescent="0.2">
      <c r="A8" s="871"/>
      <c r="B8" s="872"/>
      <c r="C8" s="872"/>
      <c r="D8" s="872"/>
      <c r="E8" s="872"/>
      <c r="F8" s="872"/>
      <c r="G8" s="872"/>
      <c r="H8" s="872"/>
      <c r="I8" s="872"/>
      <c r="J8" s="872"/>
      <c r="K8" s="872"/>
      <c r="L8" s="872"/>
      <c r="M8" s="872"/>
      <c r="N8" s="872"/>
      <c r="O8" s="872"/>
      <c r="P8" s="872"/>
      <c r="Q8" s="872"/>
      <c r="R8" s="872"/>
      <c r="S8" s="872"/>
      <c r="T8" s="872"/>
      <c r="U8" s="873"/>
    </row>
    <row r="9" spans="1:21" ht="9.75" customHeight="1" x14ac:dyDescent="0.2">
      <c r="A9" s="871"/>
      <c r="B9" s="872"/>
      <c r="C9" s="872"/>
      <c r="D9" s="872"/>
      <c r="E9" s="872"/>
      <c r="F9" s="872"/>
      <c r="G9" s="872"/>
      <c r="H9" s="872"/>
      <c r="I9" s="872"/>
      <c r="J9" s="872"/>
      <c r="K9" s="872"/>
      <c r="L9" s="872"/>
      <c r="M9" s="872"/>
      <c r="N9" s="872"/>
      <c r="O9" s="872"/>
      <c r="P9" s="872"/>
      <c r="Q9" s="872"/>
      <c r="R9" s="872"/>
      <c r="S9" s="872"/>
      <c r="T9" s="872"/>
      <c r="U9" s="873"/>
    </row>
    <row r="10" spans="1:21" ht="9.75" customHeight="1" x14ac:dyDescent="0.2">
      <c r="A10" s="871"/>
      <c r="B10" s="872"/>
      <c r="C10" s="872"/>
      <c r="D10" s="872"/>
      <c r="E10" s="872"/>
      <c r="F10" s="872"/>
      <c r="G10" s="872"/>
      <c r="H10" s="872"/>
      <c r="I10" s="872"/>
      <c r="J10" s="872"/>
      <c r="K10" s="872"/>
      <c r="L10" s="872"/>
      <c r="M10" s="872"/>
      <c r="N10" s="872"/>
      <c r="O10" s="872"/>
      <c r="P10" s="872"/>
      <c r="Q10" s="872"/>
      <c r="R10" s="872"/>
      <c r="S10" s="872"/>
      <c r="T10" s="872"/>
      <c r="U10" s="873"/>
    </row>
    <row r="11" spans="1:21" ht="9.75" customHeight="1" x14ac:dyDescent="0.2">
      <c r="A11" s="871"/>
      <c r="B11" s="872"/>
      <c r="C11" s="872"/>
      <c r="D11" s="872"/>
      <c r="E11" s="872"/>
      <c r="F11" s="872"/>
      <c r="G11" s="872"/>
      <c r="H11" s="872"/>
      <c r="I11" s="872"/>
      <c r="J11" s="872"/>
      <c r="K11" s="872"/>
      <c r="L11" s="872"/>
      <c r="M11" s="872"/>
      <c r="N11" s="872"/>
      <c r="O11" s="872"/>
      <c r="P11" s="872"/>
      <c r="Q11" s="872"/>
      <c r="R11" s="872"/>
      <c r="S11" s="872"/>
      <c r="T11" s="872"/>
      <c r="U11" s="873"/>
    </row>
    <row r="12" spans="1:21" ht="9.75" customHeight="1" x14ac:dyDescent="0.2">
      <c r="A12" s="871"/>
      <c r="B12" s="872"/>
      <c r="C12" s="872"/>
      <c r="D12" s="872"/>
      <c r="E12" s="872"/>
      <c r="F12" s="872"/>
      <c r="G12" s="872"/>
      <c r="H12" s="872"/>
      <c r="I12" s="872"/>
      <c r="J12" s="872"/>
      <c r="K12" s="872"/>
      <c r="L12" s="872"/>
      <c r="M12" s="872"/>
      <c r="N12" s="872"/>
      <c r="O12" s="872"/>
      <c r="P12" s="872"/>
      <c r="Q12" s="872"/>
      <c r="R12" s="872"/>
      <c r="S12" s="872"/>
      <c r="T12" s="872"/>
      <c r="U12" s="873"/>
    </row>
    <row r="13" spans="1:21" ht="9.75" customHeight="1" x14ac:dyDescent="0.2">
      <c r="A13" s="871"/>
      <c r="B13" s="872"/>
      <c r="C13" s="872"/>
      <c r="D13" s="872"/>
      <c r="E13" s="872"/>
      <c r="F13" s="872"/>
      <c r="G13" s="872"/>
      <c r="H13" s="872"/>
      <c r="I13" s="872"/>
      <c r="J13" s="872"/>
      <c r="K13" s="872"/>
      <c r="L13" s="872"/>
      <c r="M13" s="872"/>
      <c r="N13" s="872"/>
      <c r="O13" s="872"/>
      <c r="P13" s="872"/>
      <c r="Q13" s="872"/>
      <c r="R13" s="872"/>
      <c r="S13" s="872"/>
      <c r="T13" s="872"/>
      <c r="U13" s="873"/>
    </row>
    <row r="14" spans="1:21" ht="9.75" customHeight="1" x14ac:dyDescent="0.2">
      <c r="A14" s="871"/>
      <c r="B14" s="872"/>
      <c r="C14" s="872"/>
      <c r="D14" s="872"/>
      <c r="E14" s="872"/>
      <c r="F14" s="872"/>
      <c r="G14" s="872"/>
      <c r="H14" s="872"/>
      <c r="I14" s="872"/>
      <c r="J14" s="872"/>
      <c r="K14" s="872"/>
      <c r="L14" s="872"/>
      <c r="M14" s="872"/>
      <c r="N14" s="872"/>
      <c r="O14" s="872"/>
      <c r="P14" s="872"/>
      <c r="Q14" s="872"/>
      <c r="R14" s="872"/>
      <c r="S14" s="872"/>
      <c r="T14" s="872"/>
      <c r="U14" s="873"/>
    </row>
    <row r="15" spans="1:21" ht="9.75" customHeight="1" x14ac:dyDescent="0.2">
      <c r="A15" s="871"/>
      <c r="B15" s="872"/>
      <c r="C15" s="872"/>
      <c r="D15" s="872"/>
      <c r="E15" s="872"/>
      <c r="F15" s="872"/>
      <c r="G15" s="872"/>
      <c r="H15" s="872"/>
      <c r="I15" s="872"/>
      <c r="J15" s="872"/>
      <c r="K15" s="872"/>
      <c r="L15" s="872"/>
      <c r="M15" s="872"/>
      <c r="N15" s="872"/>
      <c r="O15" s="872"/>
      <c r="P15" s="872"/>
      <c r="Q15" s="872"/>
      <c r="R15" s="872"/>
      <c r="S15" s="872"/>
      <c r="T15" s="872"/>
      <c r="U15" s="873"/>
    </row>
    <row r="16" spans="1:21" ht="9.75" customHeight="1" x14ac:dyDescent="0.2">
      <c r="A16" s="871"/>
      <c r="B16" s="872"/>
      <c r="C16" s="872"/>
      <c r="D16" s="872"/>
      <c r="E16" s="872"/>
      <c r="F16" s="872"/>
      <c r="G16" s="872"/>
      <c r="H16" s="872"/>
      <c r="I16" s="872"/>
      <c r="J16" s="872"/>
      <c r="K16" s="872"/>
      <c r="L16" s="872"/>
      <c r="M16" s="872"/>
      <c r="N16" s="872"/>
      <c r="O16" s="872"/>
      <c r="P16" s="872"/>
      <c r="Q16" s="872"/>
      <c r="R16" s="872"/>
      <c r="S16" s="872"/>
      <c r="T16" s="872"/>
      <c r="U16" s="873"/>
    </row>
    <row r="17" spans="1:21" ht="9.75" customHeight="1" x14ac:dyDescent="0.2">
      <c r="A17" s="871"/>
      <c r="B17" s="872"/>
      <c r="C17" s="872"/>
      <c r="D17" s="872"/>
      <c r="E17" s="872"/>
      <c r="F17" s="872"/>
      <c r="G17" s="872"/>
      <c r="H17" s="872"/>
      <c r="I17" s="872"/>
      <c r="J17" s="872"/>
      <c r="K17" s="872"/>
      <c r="L17" s="872"/>
      <c r="M17" s="872"/>
      <c r="N17" s="872"/>
      <c r="O17" s="872"/>
      <c r="P17" s="872"/>
      <c r="Q17" s="872"/>
      <c r="R17" s="872"/>
      <c r="S17" s="872"/>
      <c r="T17" s="872"/>
      <c r="U17" s="873"/>
    </row>
    <row r="18" spans="1:21" ht="9.75" customHeight="1" x14ac:dyDescent="0.2">
      <c r="A18" s="871"/>
      <c r="B18" s="872"/>
      <c r="C18" s="872"/>
      <c r="D18" s="872"/>
      <c r="E18" s="872"/>
      <c r="F18" s="872"/>
      <c r="G18" s="872"/>
      <c r="H18" s="872"/>
      <c r="I18" s="872"/>
      <c r="J18" s="872"/>
      <c r="K18" s="872"/>
      <c r="L18" s="872"/>
      <c r="M18" s="872"/>
      <c r="N18" s="872"/>
      <c r="O18" s="872"/>
      <c r="P18" s="872"/>
      <c r="Q18" s="872"/>
      <c r="R18" s="872"/>
      <c r="S18" s="872"/>
      <c r="T18" s="872"/>
      <c r="U18" s="873"/>
    </row>
    <row r="19" spans="1:21" ht="9.75" customHeight="1" x14ac:dyDescent="0.2">
      <c r="A19" s="871"/>
      <c r="B19" s="872"/>
      <c r="C19" s="872"/>
      <c r="D19" s="872"/>
      <c r="E19" s="872"/>
      <c r="F19" s="872"/>
      <c r="G19" s="872"/>
      <c r="H19" s="872"/>
      <c r="I19" s="872"/>
      <c r="J19" s="872"/>
      <c r="K19" s="872"/>
      <c r="L19" s="872"/>
      <c r="M19" s="872"/>
      <c r="N19" s="872"/>
      <c r="O19" s="872"/>
      <c r="P19" s="872"/>
      <c r="Q19" s="872"/>
      <c r="R19" s="872"/>
      <c r="S19" s="872"/>
      <c r="T19" s="872"/>
      <c r="U19" s="873"/>
    </row>
    <row r="20" spans="1:21" ht="9.75" customHeight="1" x14ac:dyDescent="0.2">
      <c r="A20" s="871"/>
      <c r="B20" s="872"/>
      <c r="C20" s="872"/>
      <c r="D20" s="872"/>
      <c r="E20" s="872"/>
      <c r="F20" s="872"/>
      <c r="G20" s="872"/>
      <c r="H20" s="872"/>
      <c r="I20" s="872"/>
      <c r="J20" s="872"/>
      <c r="K20" s="872"/>
      <c r="L20" s="872"/>
      <c r="M20" s="872"/>
      <c r="N20" s="872"/>
      <c r="O20" s="872"/>
      <c r="P20" s="872"/>
      <c r="Q20" s="872"/>
      <c r="R20" s="872"/>
      <c r="S20" s="872"/>
      <c r="T20" s="872"/>
      <c r="U20" s="873"/>
    </row>
    <row r="21" spans="1:21" ht="9.75" customHeight="1" x14ac:dyDescent="0.2">
      <c r="A21" s="871"/>
      <c r="B21" s="872"/>
      <c r="C21" s="872"/>
      <c r="D21" s="872"/>
      <c r="E21" s="872"/>
      <c r="F21" s="872"/>
      <c r="G21" s="872"/>
      <c r="H21" s="872"/>
      <c r="I21" s="872"/>
      <c r="J21" s="872"/>
      <c r="K21" s="872"/>
      <c r="L21" s="872"/>
      <c r="M21" s="872"/>
      <c r="N21" s="872"/>
      <c r="O21" s="872"/>
      <c r="P21" s="872"/>
      <c r="Q21" s="872"/>
      <c r="R21" s="872"/>
      <c r="S21" s="872"/>
      <c r="T21" s="872"/>
      <c r="U21" s="873"/>
    </row>
    <row r="22" spans="1:21" ht="9.75" customHeight="1" x14ac:dyDescent="0.2">
      <c r="A22" s="871"/>
      <c r="B22" s="872"/>
      <c r="C22" s="872"/>
      <c r="D22" s="872"/>
      <c r="E22" s="872"/>
      <c r="F22" s="872"/>
      <c r="G22" s="872"/>
      <c r="H22" s="872"/>
      <c r="I22" s="872"/>
      <c r="J22" s="872"/>
      <c r="K22" s="872"/>
      <c r="L22" s="872"/>
      <c r="M22" s="872"/>
      <c r="N22" s="872"/>
      <c r="O22" s="872"/>
      <c r="P22" s="872"/>
      <c r="Q22" s="872"/>
      <c r="R22" s="872"/>
      <c r="S22" s="872"/>
      <c r="T22" s="872"/>
      <c r="U22" s="873"/>
    </row>
    <row r="23" spans="1:21" ht="9.75" customHeight="1" x14ac:dyDescent="0.2">
      <c r="A23" s="871"/>
      <c r="B23" s="872"/>
      <c r="C23" s="872"/>
      <c r="D23" s="872"/>
      <c r="E23" s="872"/>
      <c r="F23" s="872"/>
      <c r="G23" s="872"/>
      <c r="H23" s="872"/>
      <c r="I23" s="872"/>
      <c r="J23" s="872"/>
      <c r="K23" s="872"/>
      <c r="L23" s="872"/>
      <c r="M23" s="872"/>
      <c r="N23" s="872"/>
      <c r="O23" s="872"/>
      <c r="P23" s="872"/>
      <c r="Q23" s="872"/>
      <c r="R23" s="872"/>
      <c r="S23" s="872"/>
      <c r="T23" s="872"/>
      <c r="U23" s="873"/>
    </row>
    <row r="24" spans="1:21" ht="9.75" customHeight="1" x14ac:dyDescent="0.2">
      <c r="A24" s="871"/>
      <c r="B24" s="872"/>
      <c r="C24" s="872"/>
      <c r="D24" s="872"/>
      <c r="E24" s="872"/>
      <c r="F24" s="872"/>
      <c r="G24" s="872"/>
      <c r="H24" s="872"/>
      <c r="I24" s="872"/>
      <c r="J24" s="872"/>
      <c r="K24" s="872"/>
      <c r="L24" s="872"/>
      <c r="M24" s="872"/>
      <c r="N24" s="872"/>
      <c r="O24" s="872"/>
      <c r="P24" s="872"/>
      <c r="Q24" s="872"/>
      <c r="R24" s="872"/>
      <c r="S24" s="872"/>
      <c r="T24" s="872"/>
      <c r="U24" s="873"/>
    </row>
    <row r="25" spans="1:21" ht="9.75" customHeight="1" x14ac:dyDescent="0.2">
      <c r="A25" s="871"/>
      <c r="B25" s="872"/>
      <c r="C25" s="872"/>
      <c r="D25" s="872"/>
      <c r="E25" s="872"/>
      <c r="F25" s="872"/>
      <c r="G25" s="872"/>
      <c r="H25" s="872"/>
      <c r="I25" s="872"/>
      <c r="J25" s="872"/>
      <c r="K25" s="872"/>
      <c r="L25" s="872"/>
      <c r="M25" s="872"/>
      <c r="N25" s="872"/>
      <c r="O25" s="872"/>
      <c r="P25" s="872"/>
      <c r="Q25" s="872"/>
      <c r="R25" s="872"/>
      <c r="S25" s="872"/>
      <c r="T25" s="872"/>
      <c r="U25" s="873"/>
    </row>
    <row r="26" spans="1:21" ht="9.75" customHeight="1" x14ac:dyDescent="0.2">
      <c r="A26" s="871"/>
      <c r="B26" s="872"/>
      <c r="C26" s="872"/>
      <c r="D26" s="872"/>
      <c r="E26" s="872"/>
      <c r="F26" s="872"/>
      <c r="G26" s="872"/>
      <c r="H26" s="872"/>
      <c r="I26" s="872"/>
      <c r="J26" s="872"/>
      <c r="K26" s="872"/>
      <c r="L26" s="872"/>
      <c r="M26" s="872"/>
      <c r="N26" s="872"/>
      <c r="O26" s="872"/>
      <c r="P26" s="872"/>
      <c r="Q26" s="872"/>
      <c r="R26" s="872"/>
      <c r="S26" s="872"/>
      <c r="T26" s="872"/>
      <c r="U26" s="873"/>
    </row>
    <row r="27" spans="1:21" ht="9.75" customHeight="1" x14ac:dyDescent="0.2">
      <c r="A27" s="871"/>
      <c r="B27" s="872"/>
      <c r="C27" s="872"/>
      <c r="D27" s="872"/>
      <c r="E27" s="872"/>
      <c r="F27" s="872"/>
      <c r="G27" s="872"/>
      <c r="H27" s="872"/>
      <c r="I27" s="872"/>
      <c r="J27" s="872"/>
      <c r="K27" s="872"/>
      <c r="L27" s="872"/>
      <c r="M27" s="872"/>
      <c r="N27" s="872"/>
      <c r="O27" s="872"/>
      <c r="P27" s="872"/>
      <c r="Q27" s="872"/>
      <c r="R27" s="872"/>
      <c r="S27" s="872"/>
      <c r="T27" s="872"/>
      <c r="U27" s="873"/>
    </row>
    <row r="28" spans="1:21" ht="9.75" customHeight="1" x14ac:dyDescent="0.2">
      <c r="A28" s="871"/>
      <c r="B28" s="872"/>
      <c r="C28" s="872"/>
      <c r="D28" s="872"/>
      <c r="E28" s="872"/>
      <c r="F28" s="872"/>
      <c r="G28" s="872"/>
      <c r="H28" s="872"/>
      <c r="I28" s="872"/>
      <c r="J28" s="872"/>
      <c r="K28" s="872"/>
      <c r="L28" s="872"/>
      <c r="M28" s="872"/>
      <c r="N28" s="872"/>
      <c r="O28" s="872"/>
      <c r="P28" s="872"/>
      <c r="Q28" s="872"/>
      <c r="R28" s="872"/>
      <c r="S28" s="872"/>
      <c r="T28" s="872"/>
      <c r="U28" s="873"/>
    </row>
    <row r="29" spans="1:21" ht="9.75" customHeight="1" x14ac:dyDescent="0.2">
      <c r="A29" s="871"/>
      <c r="B29" s="872"/>
      <c r="C29" s="872"/>
      <c r="D29" s="872"/>
      <c r="E29" s="872"/>
      <c r="F29" s="872"/>
      <c r="G29" s="872"/>
      <c r="H29" s="872"/>
      <c r="I29" s="872"/>
      <c r="J29" s="872"/>
      <c r="K29" s="872"/>
      <c r="L29" s="872"/>
      <c r="M29" s="872"/>
      <c r="N29" s="872"/>
      <c r="O29" s="872"/>
      <c r="P29" s="872"/>
      <c r="Q29" s="872"/>
      <c r="R29" s="872"/>
      <c r="S29" s="872"/>
      <c r="T29" s="872"/>
      <c r="U29" s="873"/>
    </row>
    <row r="30" spans="1:21" ht="9.75" customHeight="1" x14ac:dyDescent="0.2">
      <c r="A30" s="871"/>
      <c r="B30" s="872"/>
      <c r="C30" s="872"/>
      <c r="D30" s="872"/>
      <c r="E30" s="872"/>
      <c r="F30" s="872"/>
      <c r="G30" s="872"/>
      <c r="H30" s="872"/>
      <c r="I30" s="872"/>
      <c r="J30" s="872"/>
      <c r="K30" s="872"/>
      <c r="L30" s="872"/>
      <c r="M30" s="872"/>
      <c r="N30" s="872"/>
      <c r="O30" s="872"/>
      <c r="P30" s="872"/>
      <c r="Q30" s="872"/>
      <c r="R30" s="872"/>
      <c r="S30" s="872"/>
      <c r="T30" s="872"/>
      <c r="U30" s="873"/>
    </row>
    <row r="31" spans="1:21" ht="9.75" customHeight="1" x14ac:dyDescent="0.2">
      <c r="A31" s="871"/>
      <c r="B31" s="872"/>
      <c r="C31" s="872"/>
      <c r="D31" s="872"/>
      <c r="E31" s="872"/>
      <c r="F31" s="872"/>
      <c r="G31" s="872"/>
      <c r="H31" s="872"/>
      <c r="I31" s="872"/>
      <c r="J31" s="872"/>
      <c r="K31" s="872"/>
      <c r="L31" s="872"/>
      <c r="M31" s="872"/>
      <c r="N31" s="872"/>
      <c r="O31" s="872"/>
      <c r="P31" s="872"/>
      <c r="Q31" s="872"/>
      <c r="R31" s="872"/>
      <c r="S31" s="872"/>
      <c r="T31" s="872"/>
      <c r="U31" s="873"/>
    </row>
    <row r="32" spans="1:21" ht="9.75" customHeight="1" x14ac:dyDescent="0.2">
      <c r="A32" s="871"/>
      <c r="B32" s="872"/>
      <c r="C32" s="872"/>
      <c r="D32" s="872"/>
      <c r="E32" s="872"/>
      <c r="F32" s="872"/>
      <c r="G32" s="872"/>
      <c r="H32" s="872"/>
      <c r="I32" s="872"/>
      <c r="J32" s="872"/>
      <c r="K32" s="872"/>
      <c r="L32" s="872"/>
      <c r="M32" s="872"/>
      <c r="N32" s="872"/>
      <c r="O32" s="872"/>
      <c r="P32" s="872"/>
      <c r="Q32" s="872"/>
      <c r="R32" s="872"/>
      <c r="S32" s="872"/>
      <c r="T32" s="872"/>
      <c r="U32" s="873"/>
    </row>
    <row r="33" spans="1:21" ht="9.75" customHeight="1" x14ac:dyDescent="0.2">
      <c r="A33" s="871"/>
      <c r="B33" s="872"/>
      <c r="C33" s="872"/>
      <c r="D33" s="872"/>
      <c r="E33" s="872"/>
      <c r="F33" s="872"/>
      <c r="G33" s="872"/>
      <c r="H33" s="872"/>
      <c r="I33" s="872"/>
      <c r="J33" s="872"/>
      <c r="K33" s="872"/>
      <c r="L33" s="872"/>
      <c r="M33" s="872"/>
      <c r="N33" s="872"/>
      <c r="O33" s="872"/>
      <c r="P33" s="872"/>
      <c r="Q33" s="872"/>
      <c r="R33" s="872"/>
      <c r="S33" s="872"/>
      <c r="T33" s="872"/>
      <c r="U33" s="873"/>
    </row>
    <row r="34" spans="1:21" ht="9.75" customHeight="1" x14ac:dyDescent="0.2">
      <c r="A34" s="871"/>
      <c r="B34" s="872"/>
      <c r="C34" s="872"/>
      <c r="D34" s="872"/>
      <c r="E34" s="872"/>
      <c r="F34" s="872"/>
      <c r="G34" s="872"/>
      <c r="H34" s="872"/>
      <c r="I34" s="872"/>
      <c r="J34" s="872"/>
      <c r="K34" s="872"/>
      <c r="L34" s="872"/>
      <c r="M34" s="872"/>
      <c r="N34" s="872"/>
      <c r="O34" s="872"/>
      <c r="P34" s="872"/>
      <c r="Q34" s="872"/>
      <c r="R34" s="872"/>
      <c r="S34" s="872"/>
      <c r="T34" s="872"/>
      <c r="U34" s="873"/>
    </row>
    <row r="35" spans="1:21" ht="9.75" customHeight="1" x14ac:dyDescent="0.2">
      <c r="A35" s="871"/>
      <c r="B35" s="872"/>
      <c r="C35" s="872"/>
      <c r="D35" s="872"/>
      <c r="E35" s="872"/>
      <c r="F35" s="872"/>
      <c r="G35" s="872"/>
      <c r="H35" s="872"/>
      <c r="I35" s="872"/>
      <c r="J35" s="872"/>
      <c r="K35" s="872"/>
      <c r="L35" s="872"/>
      <c r="M35" s="872"/>
      <c r="N35" s="872"/>
      <c r="O35" s="872"/>
      <c r="P35" s="872"/>
      <c r="Q35" s="872"/>
      <c r="R35" s="872"/>
      <c r="S35" s="872"/>
      <c r="T35" s="872"/>
      <c r="U35" s="873"/>
    </row>
    <row r="36" spans="1:21" ht="9.75" customHeight="1" x14ac:dyDescent="0.2">
      <c r="A36" s="871"/>
      <c r="B36" s="872"/>
      <c r="C36" s="872"/>
      <c r="D36" s="872"/>
      <c r="E36" s="872"/>
      <c r="F36" s="872"/>
      <c r="G36" s="872"/>
      <c r="H36" s="872"/>
      <c r="I36" s="872"/>
      <c r="J36" s="872"/>
      <c r="K36" s="872"/>
      <c r="L36" s="872"/>
      <c r="M36" s="872"/>
      <c r="N36" s="872"/>
      <c r="O36" s="872"/>
      <c r="P36" s="872"/>
      <c r="Q36" s="872"/>
      <c r="R36" s="872"/>
      <c r="S36" s="872"/>
      <c r="T36" s="872"/>
      <c r="U36" s="873"/>
    </row>
    <row r="37" spans="1:21" ht="9.75" customHeight="1" x14ac:dyDescent="0.2">
      <c r="A37" s="871"/>
      <c r="B37" s="872"/>
      <c r="C37" s="872"/>
      <c r="D37" s="872"/>
      <c r="E37" s="872"/>
      <c r="F37" s="872"/>
      <c r="G37" s="872"/>
      <c r="H37" s="872"/>
      <c r="I37" s="872"/>
      <c r="J37" s="872"/>
      <c r="K37" s="872"/>
      <c r="L37" s="872"/>
      <c r="M37" s="872"/>
      <c r="N37" s="872"/>
      <c r="O37" s="872"/>
      <c r="P37" s="872"/>
      <c r="Q37" s="872"/>
      <c r="R37" s="872"/>
      <c r="S37" s="872"/>
      <c r="T37" s="872"/>
      <c r="U37" s="873"/>
    </row>
    <row r="38" spans="1:21" ht="9.75" customHeight="1" x14ac:dyDescent="0.2">
      <c r="A38" s="871"/>
      <c r="B38" s="872"/>
      <c r="C38" s="872"/>
      <c r="D38" s="872"/>
      <c r="E38" s="872"/>
      <c r="F38" s="872"/>
      <c r="G38" s="872"/>
      <c r="H38" s="872"/>
      <c r="I38" s="872"/>
      <c r="J38" s="872"/>
      <c r="K38" s="872"/>
      <c r="L38" s="872"/>
      <c r="M38" s="872"/>
      <c r="N38" s="872"/>
      <c r="O38" s="872"/>
      <c r="P38" s="872"/>
      <c r="Q38" s="872"/>
      <c r="R38" s="872"/>
      <c r="S38" s="872"/>
      <c r="T38" s="872"/>
      <c r="U38" s="873"/>
    </row>
    <row r="39" spans="1:21" ht="9.75" customHeight="1" x14ac:dyDescent="0.2">
      <c r="A39" s="871"/>
      <c r="B39" s="872"/>
      <c r="C39" s="872"/>
      <c r="D39" s="872"/>
      <c r="E39" s="872"/>
      <c r="F39" s="872"/>
      <c r="G39" s="872"/>
      <c r="H39" s="872"/>
      <c r="I39" s="872"/>
      <c r="J39" s="872"/>
      <c r="K39" s="872"/>
      <c r="L39" s="872"/>
      <c r="M39" s="872"/>
      <c r="N39" s="872"/>
      <c r="O39" s="872"/>
      <c r="P39" s="872"/>
      <c r="Q39" s="872"/>
      <c r="R39" s="872"/>
      <c r="S39" s="872"/>
      <c r="T39" s="872"/>
      <c r="U39" s="873"/>
    </row>
    <row r="40" spans="1:21" ht="9.75" customHeight="1" x14ac:dyDescent="0.2">
      <c r="A40" s="871"/>
      <c r="B40" s="872"/>
      <c r="C40" s="872"/>
      <c r="D40" s="872"/>
      <c r="E40" s="872"/>
      <c r="F40" s="872"/>
      <c r="G40" s="872"/>
      <c r="H40" s="872"/>
      <c r="I40" s="872"/>
      <c r="J40" s="872"/>
      <c r="K40" s="872"/>
      <c r="L40" s="872"/>
      <c r="M40" s="872"/>
      <c r="N40" s="872"/>
      <c r="O40" s="872"/>
      <c r="P40" s="872"/>
      <c r="Q40" s="872"/>
      <c r="R40" s="872"/>
      <c r="S40" s="872"/>
      <c r="T40" s="872"/>
      <c r="U40" s="873"/>
    </row>
    <row r="41" spans="1:21" ht="9.75" customHeight="1" x14ac:dyDescent="0.2">
      <c r="A41" s="871"/>
      <c r="B41" s="872"/>
      <c r="C41" s="872"/>
      <c r="D41" s="872"/>
      <c r="E41" s="872"/>
      <c r="F41" s="872"/>
      <c r="G41" s="872"/>
      <c r="H41" s="872"/>
      <c r="I41" s="872"/>
      <c r="J41" s="872"/>
      <c r="K41" s="872"/>
      <c r="L41" s="872"/>
      <c r="M41" s="872"/>
      <c r="N41" s="872"/>
      <c r="O41" s="872"/>
      <c r="P41" s="872"/>
      <c r="Q41" s="872"/>
      <c r="R41" s="872"/>
      <c r="S41" s="872"/>
      <c r="T41" s="872"/>
      <c r="U41" s="873"/>
    </row>
    <row r="42" spans="1:21" ht="9.75" customHeight="1" x14ac:dyDescent="0.2">
      <c r="A42" s="871"/>
      <c r="B42" s="872"/>
      <c r="C42" s="872"/>
      <c r="D42" s="872"/>
      <c r="E42" s="872"/>
      <c r="F42" s="872"/>
      <c r="G42" s="872"/>
      <c r="H42" s="872"/>
      <c r="I42" s="872"/>
      <c r="J42" s="872"/>
      <c r="K42" s="872"/>
      <c r="L42" s="872"/>
      <c r="M42" s="872"/>
      <c r="N42" s="872"/>
      <c r="O42" s="872"/>
      <c r="P42" s="872"/>
      <c r="Q42" s="872"/>
      <c r="R42" s="872"/>
      <c r="S42" s="872"/>
      <c r="T42" s="872"/>
      <c r="U42" s="873"/>
    </row>
    <row r="43" spans="1:21" ht="9.75" customHeight="1" x14ac:dyDescent="0.2">
      <c r="A43" s="871"/>
      <c r="B43" s="872"/>
      <c r="C43" s="872"/>
      <c r="D43" s="872"/>
      <c r="E43" s="872"/>
      <c r="F43" s="872"/>
      <c r="G43" s="872"/>
      <c r="H43" s="872"/>
      <c r="I43" s="872"/>
      <c r="J43" s="872"/>
      <c r="K43" s="872"/>
      <c r="L43" s="872"/>
      <c r="M43" s="872"/>
      <c r="N43" s="872"/>
      <c r="O43" s="872"/>
      <c r="P43" s="872"/>
      <c r="Q43" s="872"/>
      <c r="R43" s="872"/>
      <c r="S43" s="872"/>
      <c r="T43" s="872"/>
      <c r="U43" s="873"/>
    </row>
    <row r="44" spans="1:21" ht="9.75" customHeight="1" x14ac:dyDescent="0.2">
      <c r="A44" s="871"/>
      <c r="B44" s="872"/>
      <c r="C44" s="872"/>
      <c r="D44" s="872"/>
      <c r="E44" s="872"/>
      <c r="F44" s="872"/>
      <c r="G44" s="872"/>
      <c r="H44" s="872"/>
      <c r="I44" s="872"/>
      <c r="J44" s="872"/>
      <c r="K44" s="872"/>
      <c r="L44" s="872"/>
      <c r="M44" s="872"/>
      <c r="N44" s="872"/>
      <c r="O44" s="872"/>
      <c r="P44" s="872"/>
      <c r="Q44" s="872"/>
      <c r="R44" s="872"/>
      <c r="S44" s="872"/>
      <c r="T44" s="872"/>
      <c r="U44" s="873"/>
    </row>
    <row r="45" spans="1:21" ht="9.75" customHeight="1" x14ac:dyDescent="0.2">
      <c r="A45" s="871"/>
      <c r="B45" s="872"/>
      <c r="C45" s="872"/>
      <c r="D45" s="872"/>
      <c r="E45" s="872"/>
      <c r="F45" s="872"/>
      <c r="G45" s="872"/>
      <c r="H45" s="872"/>
      <c r="I45" s="872"/>
      <c r="J45" s="872"/>
      <c r="K45" s="872"/>
      <c r="L45" s="872"/>
      <c r="M45" s="872"/>
      <c r="N45" s="872"/>
      <c r="O45" s="872"/>
      <c r="P45" s="872"/>
      <c r="Q45" s="872"/>
      <c r="R45" s="872"/>
      <c r="S45" s="872"/>
      <c r="T45" s="872"/>
      <c r="U45" s="873"/>
    </row>
    <row r="46" spans="1:21" ht="9.75" customHeight="1" x14ac:dyDescent="0.2">
      <c r="A46" s="871"/>
      <c r="B46" s="872"/>
      <c r="C46" s="872"/>
      <c r="D46" s="872"/>
      <c r="E46" s="872"/>
      <c r="F46" s="872"/>
      <c r="G46" s="872"/>
      <c r="H46" s="872"/>
      <c r="I46" s="872"/>
      <c r="J46" s="872"/>
      <c r="K46" s="872"/>
      <c r="L46" s="872"/>
      <c r="M46" s="872"/>
      <c r="N46" s="872"/>
      <c r="O46" s="872"/>
      <c r="P46" s="872"/>
      <c r="Q46" s="872"/>
      <c r="R46" s="872"/>
      <c r="S46" s="872"/>
      <c r="T46" s="872"/>
      <c r="U46" s="873"/>
    </row>
    <row r="47" spans="1:21" ht="9.75" customHeight="1" x14ac:dyDescent="0.2">
      <c r="A47" s="871"/>
      <c r="B47" s="872"/>
      <c r="C47" s="872"/>
      <c r="D47" s="872"/>
      <c r="E47" s="872"/>
      <c r="F47" s="872"/>
      <c r="G47" s="872"/>
      <c r="H47" s="872"/>
      <c r="I47" s="872"/>
      <c r="J47" s="872"/>
      <c r="K47" s="872"/>
      <c r="L47" s="872"/>
      <c r="M47" s="872"/>
      <c r="N47" s="872"/>
      <c r="O47" s="872"/>
      <c r="P47" s="872"/>
      <c r="Q47" s="872"/>
      <c r="R47" s="872"/>
      <c r="S47" s="872"/>
      <c r="T47" s="872"/>
      <c r="U47" s="873"/>
    </row>
    <row r="48" spans="1:21" ht="9.75" customHeight="1" x14ac:dyDescent="0.2">
      <c r="A48" s="871"/>
      <c r="B48" s="872"/>
      <c r="C48" s="872"/>
      <c r="D48" s="872"/>
      <c r="E48" s="872"/>
      <c r="F48" s="872"/>
      <c r="G48" s="872"/>
      <c r="H48" s="872"/>
      <c r="I48" s="872"/>
      <c r="J48" s="872"/>
      <c r="K48" s="872"/>
      <c r="L48" s="872"/>
      <c r="M48" s="872"/>
      <c r="N48" s="872"/>
      <c r="O48" s="872"/>
      <c r="P48" s="872"/>
      <c r="Q48" s="872"/>
      <c r="R48" s="872"/>
      <c r="S48" s="872"/>
      <c r="T48" s="872"/>
      <c r="U48" s="873"/>
    </row>
    <row r="49" spans="1:21" ht="9.75" customHeight="1" x14ac:dyDescent="0.2">
      <c r="A49" s="871"/>
      <c r="B49" s="872"/>
      <c r="C49" s="872"/>
      <c r="D49" s="872"/>
      <c r="E49" s="872"/>
      <c r="F49" s="872"/>
      <c r="G49" s="872"/>
      <c r="H49" s="872"/>
      <c r="I49" s="872"/>
      <c r="J49" s="872"/>
      <c r="K49" s="872"/>
      <c r="L49" s="872"/>
      <c r="M49" s="872"/>
      <c r="N49" s="872"/>
      <c r="O49" s="872"/>
      <c r="P49" s="872"/>
      <c r="Q49" s="872"/>
      <c r="R49" s="872"/>
      <c r="S49" s="872"/>
      <c r="T49" s="872"/>
      <c r="U49" s="873"/>
    </row>
    <row r="50" spans="1:21" ht="9.75" customHeight="1" x14ac:dyDescent="0.2">
      <c r="A50" s="871"/>
      <c r="B50" s="872"/>
      <c r="C50" s="872"/>
      <c r="D50" s="872"/>
      <c r="E50" s="872"/>
      <c r="F50" s="872"/>
      <c r="G50" s="872"/>
      <c r="H50" s="872"/>
      <c r="I50" s="872"/>
      <c r="J50" s="872"/>
      <c r="K50" s="872"/>
      <c r="L50" s="872"/>
      <c r="M50" s="872"/>
      <c r="N50" s="872"/>
      <c r="O50" s="872"/>
      <c r="P50" s="872"/>
      <c r="Q50" s="872"/>
      <c r="R50" s="872"/>
      <c r="S50" s="872"/>
      <c r="T50" s="872"/>
      <c r="U50" s="873"/>
    </row>
    <row r="51" spans="1:21" ht="9.75" customHeight="1" x14ac:dyDescent="0.2">
      <c r="A51" s="871"/>
      <c r="B51" s="872"/>
      <c r="C51" s="872"/>
      <c r="D51" s="872"/>
      <c r="E51" s="872"/>
      <c r="F51" s="872"/>
      <c r="G51" s="872"/>
      <c r="H51" s="872"/>
      <c r="I51" s="872"/>
      <c r="J51" s="872"/>
      <c r="K51" s="872"/>
      <c r="L51" s="872"/>
      <c r="M51" s="872"/>
      <c r="N51" s="872"/>
      <c r="O51" s="872"/>
      <c r="P51" s="872"/>
      <c r="Q51" s="872"/>
      <c r="R51" s="872"/>
      <c r="S51" s="872"/>
      <c r="T51" s="872"/>
      <c r="U51" s="873"/>
    </row>
    <row r="52" spans="1:21" ht="9.75" customHeight="1" x14ac:dyDescent="0.2">
      <c r="A52" s="871"/>
      <c r="B52" s="872"/>
      <c r="C52" s="872"/>
      <c r="D52" s="872"/>
      <c r="E52" s="872"/>
      <c r="F52" s="872"/>
      <c r="G52" s="872"/>
      <c r="H52" s="872"/>
      <c r="I52" s="872"/>
      <c r="J52" s="872"/>
      <c r="K52" s="872"/>
      <c r="L52" s="872"/>
      <c r="M52" s="872"/>
      <c r="N52" s="872"/>
      <c r="O52" s="872"/>
      <c r="P52" s="872"/>
      <c r="Q52" s="872"/>
      <c r="R52" s="872"/>
      <c r="S52" s="872"/>
      <c r="T52" s="872"/>
      <c r="U52" s="873"/>
    </row>
    <row r="53" spans="1:21" ht="9.75" customHeight="1" x14ac:dyDescent="0.2">
      <c r="A53" s="871"/>
      <c r="B53" s="872"/>
      <c r="C53" s="872"/>
      <c r="D53" s="872"/>
      <c r="E53" s="872"/>
      <c r="F53" s="872"/>
      <c r="G53" s="872"/>
      <c r="H53" s="872"/>
      <c r="I53" s="872"/>
      <c r="J53" s="872"/>
      <c r="K53" s="872"/>
      <c r="L53" s="872"/>
      <c r="M53" s="872"/>
      <c r="N53" s="872"/>
      <c r="O53" s="872"/>
      <c r="P53" s="872"/>
      <c r="Q53" s="872"/>
      <c r="R53" s="872"/>
      <c r="S53" s="872"/>
      <c r="T53" s="872"/>
      <c r="U53" s="873"/>
    </row>
    <row r="54" spans="1:21" ht="9.75" customHeight="1" x14ac:dyDescent="0.2">
      <c r="A54" s="871"/>
      <c r="B54" s="872"/>
      <c r="C54" s="872"/>
      <c r="D54" s="872"/>
      <c r="E54" s="872"/>
      <c r="F54" s="872"/>
      <c r="G54" s="872"/>
      <c r="H54" s="872"/>
      <c r="I54" s="872"/>
      <c r="J54" s="872"/>
      <c r="K54" s="872"/>
      <c r="L54" s="872"/>
      <c r="M54" s="872"/>
      <c r="N54" s="872"/>
      <c r="O54" s="872"/>
      <c r="P54" s="872"/>
      <c r="Q54" s="872"/>
      <c r="R54" s="872"/>
      <c r="S54" s="872"/>
      <c r="T54" s="872"/>
      <c r="U54" s="873"/>
    </row>
    <row r="55" spans="1:21" ht="9.75" customHeight="1" x14ac:dyDescent="0.2">
      <c r="A55" s="871"/>
      <c r="B55" s="872"/>
      <c r="C55" s="872"/>
      <c r="D55" s="872"/>
      <c r="E55" s="872"/>
      <c r="F55" s="872"/>
      <c r="G55" s="872"/>
      <c r="H55" s="872"/>
      <c r="I55" s="872"/>
      <c r="J55" s="872"/>
      <c r="K55" s="872"/>
      <c r="L55" s="872"/>
      <c r="M55" s="872"/>
      <c r="N55" s="872"/>
      <c r="O55" s="872"/>
      <c r="P55" s="872"/>
      <c r="Q55" s="872"/>
      <c r="R55" s="872"/>
      <c r="S55" s="872"/>
      <c r="T55" s="872"/>
      <c r="U55" s="873"/>
    </row>
    <row r="56" spans="1:21" ht="9.75" customHeight="1" x14ac:dyDescent="0.2">
      <c r="A56" s="871"/>
      <c r="B56" s="872"/>
      <c r="C56" s="872"/>
      <c r="D56" s="872"/>
      <c r="E56" s="872"/>
      <c r="F56" s="872"/>
      <c r="G56" s="872"/>
      <c r="H56" s="872"/>
      <c r="I56" s="872"/>
      <c r="J56" s="872"/>
      <c r="K56" s="872"/>
      <c r="L56" s="872"/>
      <c r="M56" s="872"/>
      <c r="N56" s="872"/>
      <c r="O56" s="872"/>
      <c r="P56" s="872"/>
      <c r="Q56" s="872"/>
      <c r="R56" s="872"/>
      <c r="S56" s="872"/>
      <c r="T56" s="872"/>
      <c r="U56" s="873"/>
    </row>
    <row r="57" spans="1:21" ht="9.75" customHeight="1" x14ac:dyDescent="0.2">
      <c r="A57" s="871"/>
      <c r="B57" s="872"/>
      <c r="C57" s="872"/>
      <c r="D57" s="872"/>
      <c r="E57" s="872"/>
      <c r="F57" s="872"/>
      <c r="G57" s="872"/>
      <c r="H57" s="872"/>
      <c r="I57" s="872"/>
      <c r="J57" s="872"/>
      <c r="K57" s="872"/>
      <c r="L57" s="872"/>
      <c r="M57" s="872"/>
      <c r="N57" s="872"/>
      <c r="O57" s="872"/>
      <c r="P57" s="872"/>
      <c r="Q57" s="872"/>
      <c r="R57" s="872"/>
      <c r="S57" s="872"/>
      <c r="T57" s="872"/>
      <c r="U57" s="873"/>
    </row>
    <row r="58" spans="1:21" ht="9.75" customHeight="1" x14ac:dyDescent="0.2">
      <c r="A58" s="871"/>
      <c r="B58" s="872"/>
      <c r="C58" s="872"/>
      <c r="D58" s="872"/>
      <c r="E58" s="872"/>
      <c r="F58" s="872"/>
      <c r="G58" s="872"/>
      <c r="H58" s="872"/>
      <c r="I58" s="872"/>
      <c r="J58" s="872"/>
      <c r="K58" s="872"/>
      <c r="L58" s="872"/>
      <c r="M58" s="872"/>
      <c r="N58" s="872"/>
      <c r="O58" s="872"/>
      <c r="P58" s="872"/>
      <c r="Q58" s="872"/>
      <c r="R58" s="872"/>
      <c r="S58" s="872"/>
      <c r="T58" s="872"/>
      <c r="U58" s="873"/>
    </row>
    <row r="59" spans="1:21" ht="9.75" customHeight="1" thickBot="1" x14ac:dyDescent="0.25">
      <c r="A59" s="874"/>
      <c r="B59" s="875"/>
      <c r="C59" s="875"/>
      <c r="D59" s="875"/>
      <c r="E59" s="875"/>
      <c r="F59" s="875"/>
      <c r="G59" s="875"/>
      <c r="H59" s="875"/>
      <c r="I59" s="875"/>
      <c r="J59" s="875"/>
      <c r="K59" s="875"/>
      <c r="L59" s="875"/>
      <c r="M59" s="875"/>
      <c r="N59" s="875"/>
      <c r="O59" s="875"/>
      <c r="P59" s="875"/>
      <c r="Q59" s="875"/>
      <c r="R59" s="875"/>
      <c r="S59" s="875"/>
      <c r="T59" s="875"/>
      <c r="U59" s="876"/>
    </row>
  </sheetData>
  <mergeCells count="1">
    <mergeCell ref="A1:U59"/>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FAF1-1D10-4211-8239-BDF3066FFC8C}">
  <sheetPr codeName="Sheet10">
    <tabColor rgb="FFFCE4D6"/>
    <pageSetUpPr fitToPage="1"/>
  </sheetPr>
  <dimension ref="A1:CE108"/>
  <sheetViews>
    <sheetView zoomScale="90" zoomScaleNormal="90" zoomScaleSheetLayoutView="90" workbookViewId="0">
      <pane xSplit="9" ySplit="5" topLeftCell="J6" activePane="bottomRight" state="frozen"/>
      <selection pane="topRight" activeCell="J1" sqref="J1"/>
      <selection pane="bottomLeft" activeCell="A6" sqref="A6"/>
      <selection pane="bottomRight" activeCell="C19" sqref="C19"/>
    </sheetView>
  </sheetViews>
  <sheetFormatPr defaultColWidth="26.85546875" defaultRowHeight="12.75" x14ac:dyDescent="0.2"/>
  <cols>
    <col min="1" max="1" width="4.5703125" style="12" bestFit="1" customWidth="1"/>
    <col min="2" max="2" width="22" style="6" bestFit="1" customWidth="1"/>
    <col min="3" max="3" width="27.140625" style="6" bestFit="1" customWidth="1"/>
    <col min="4" max="4" width="16.85546875" style="6" bestFit="1" customWidth="1"/>
    <col min="5" max="5" width="14" style="12" bestFit="1" customWidth="1"/>
    <col min="6" max="6" width="5.85546875" style="7" bestFit="1" customWidth="1"/>
    <col min="7" max="7" width="14" style="7" bestFit="1" customWidth="1"/>
    <col min="8" max="8" width="8.7109375" style="5" bestFit="1" customWidth="1"/>
    <col min="9" max="9" width="10.7109375" style="2" bestFit="1" customWidth="1"/>
    <col min="10" max="10" width="6.85546875" style="52" bestFit="1" customWidth="1"/>
    <col min="11" max="11" width="7.140625" style="52" bestFit="1" customWidth="1"/>
    <col min="12" max="15" width="7.7109375" style="52" bestFit="1" customWidth="1"/>
    <col min="16" max="16" width="7.140625" style="52" bestFit="1" customWidth="1"/>
    <col min="17" max="17" width="6.85546875" style="52" bestFit="1" customWidth="1"/>
    <col min="18" max="18" width="11.42578125" style="52" bestFit="1" customWidth="1"/>
    <col min="19" max="20" width="8.140625" style="52" bestFit="1" customWidth="1"/>
    <col min="21" max="21" width="7.140625" style="52" bestFit="1" customWidth="1"/>
    <col min="22" max="23" width="7.42578125" style="52" bestFit="1" customWidth="1"/>
    <col min="24" max="27" width="7.140625" style="52" bestFit="1" customWidth="1"/>
    <col min="28" max="29" width="8.28515625" style="52" bestFit="1" customWidth="1"/>
    <col min="30" max="30" width="9.140625" style="52" bestFit="1" customWidth="1"/>
    <col min="31" max="31" width="10.7109375" style="52" bestFit="1" customWidth="1"/>
    <col min="32" max="34" width="7.42578125" style="52" bestFit="1" customWidth="1"/>
    <col min="35" max="36" width="10.7109375" style="52" customWidth="1"/>
    <col min="37" max="38" width="6.85546875" style="56" bestFit="1" customWidth="1"/>
    <col min="39" max="39" width="6.85546875" style="52" bestFit="1" customWidth="1"/>
    <col min="40" max="40" width="6.85546875" style="56" bestFit="1" customWidth="1"/>
    <col min="41" max="41" width="10.140625" style="56" bestFit="1" customWidth="1"/>
    <col min="42" max="43" width="11" style="56" bestFit="1" customWidth="1"/>
    <col min="44" max="44" width="10.7109375" style="56" bestFit="1" customWidth="1"/>
    <col min="45" max="45" width="22.42578125" style="54" bestFit="1" customWidth="1"/>
    <col min="46" max="16384" width="26.85546875" style="12"/>
  </cols>
  <sheetData>
    <row r="1" spans="1:83" s="9" customFormat="1" ht="12.75" customHeight="1" x14ac:dyDescent="0.2">
      <c r="A1" s="924" t="s">
        <v>183</v>
      </c>
      <c r="B1" s="928" t="s">
        <v>0</v>
      </c>
      <c r="C1" s="881" t="s">
        <v>138</v>
      </c>
      <c r="D1" s="881" t="s">
        <v>2</v>
      </c>
      <c r="E1" s="881" t="s">
        <v>3</v>
      </c>
      <c r="F1" s="882" t="s">
        <v>4</v>
      </c>
      <c r="G1" s="928" t="s">
        <v>5</v>
      </c>
      <c r="H1" s="881" t="s">
        <v>6</v>
      </c>
      <c r="I1" s="931" t="s">
        <v>182</v>
      </c>
      <c r="J1" s="926" t="s">
        <v>440</v>
      </c>
      <c r="K1" s="919" t="s">
        <v>272</v>
      </c>
      <c r="L1" s="919" t="s">
        <v>453</v>
      </c>
      <c r="M1" s="919" t="s">
        <v>272</v>
      </c>
      <c r="N1" s="919" t="s">
        <v>449</v>
      </c>
      <c r="O1" s="919" t="s">
        <v>443</v>
      </c>
      <c r="P1" s="919" t="s">
        <v>272</v>
      </c>
      <c r="Q1" s="919" t="s">
        <v>451</v>
      </c>
      <c r="R1" s="919" t="s">
        <v>793</v>
      </c>
      <c r="S1" s="919" t="s">
        <v>435</v>
      </c>
      <c r="T1" s="919" t="s">
        <v>960</v>
      </c>
      <c r="U1" s="919" t="s">
        <v>272</v>
      </c>
      <c r="V1" s="919" t="s">
        <v>443</v>
      </c>
      <c r="W1" s="919" t="s">
        <v>440</v>
      </c>
      <c r="X1" s="919" t="s">
        <v>435</v>
      </c>
      <c r="Y1" s="919" t="s">
        <v>450</v>
      </c>
      <c r="Z1" s="919" t="s">
        <v>793</v>
      </c>
      <c r="AA1" s="919" t="s">
        <v>451</v>
      </c>
      <c r="AB1" s="919" t="s">
        <v>1410</v>
      </c>
      <c r="AC1" s="919" t="s">
        <v>445</v>
      </c>
      <c r="AD1" s="919" t="s">
        <v>970</v>
      </c>
      <c r="AE1" s="919" t="s">
        <v>1140</v>
      </c>
      <c r="AF1" s="919" t="s">
        <v>440</v>
      </c>
      <c r="AG1" s="919" t="s">
        <v>435</v>
      </c>
      <c r="AH1" s="919" t="s">
        <v>233</v>
      </c>
      <c r="AI1" s="919" t="s">
        <v>1142</v>
      </c>
      <c r="AJ1" s="919" t="s">
        <v>1189</v>
      </c>
      <c r="AK1" s="919" t="s">
        <v>1226</v>
      </c>
      <c r="AL1" s="919" t="s">
        <v>451</v>
      </c>
      <c r="AM1" s="919" t="s">
        <v>443</v>
      </c>
      <c r="AN1" s="919" t="s">
        <v>1229</v>
      </c>
      <c r="AO1" s="919" t="s">
        <v>447</v>
      </c>
      <c r="AP1" s="919" t="s">
        <v>442</v>
      </c>
      <c r="AQ1" s="933" t="s">
        <v>445</v>
      </c>
      <c r="AR1" s="935" t="s">
        <v>1143</v>
      </c>
      <c r="AS1" s="76"/>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9" customFormat="1" ht="12.75" customHeight="1" x14ac:dyDescent="0.2">
      <c r="A2" s="924"/>
      <c r="B2" s="929"/>
      <c r="C2" s="880"/>
      <c r="D2" s="880"/>
      <c r="E2" s="880"/>
      <c r="F2" s="883"/>
      <c r="G2" s="929"/>
      <c r="H2" s="880"/>
      <c r="I2" s="930"/>
      <c r="J2" s="927"/>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34"/>
      <c r="AR2" s="936"/>
      <c r="AS2" s="76"/>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9" customFormat="1" ht="15.75" customHeight="1" x14ac:dyDescent="0.2">
      <c r="A3" s="924"/>
      <c r="B3" s="929" t="s">
        <v>7</v>
      </c>
      <c r="C3" s="880" t="s">
        <v>8</v>
      </c>
      <c r="D3" s="880" t="s">
        <v>13</v>
      </c>
      <c r="E3" s="880" t="s">
        <v>9</v>
      </c>
      <c r="F3" s="883"/>
      <c r="G3" s="929" t="s">
        <v>10</v>
      </c>
      <c r="H3" s="880" t="s">
        <v>11</v>
      </c>
      <c r="I3" s="930" t="s">
        <v>181</v>
      </c>
      <c r="J3" s="925" t="s">
        <v>210</v>
      </c>
      <c r="K3" s="921" t="s">
        <v>211</v>
      </c>
      <c r="L3" s="921" t="s">
        <v>212</v>
      </c>
      <c r="M3" s="921" t="s">
        <v>213</v>
      </c>
      <c r="N3" s="921" t="s">
        <v>213</v>
      </c>
      <c r="O3" s="921" t="s">
        <v>214</v>
      </c>
      <c r="P3" s="932" t="s">
        <v>995</v>
      </c>
      <c r="Q3" s="921" t="s">
        <v>215</v>
      </c>
      <c r="R3" s="921">
        <v>44262</v>
      </c>
      <c r="S3" s="921" t="s">
        <v>217</v>
      </c>
      <c r="T3" s="921" t="s">
        <v>217</v>
      </c>
      <c r="U3" s="921" t="s">
        <v>218</v>
      </c>
      <c r="V3" s="921" t="s">
        <v>219</v>
      </c>
      <c r="W3" s="921" t="s">
        <v>220</v>
      </c>
      <c r="X3" s="921" t="s">
        <v>221</v>
      </c>
      <c r="Y3" s="921" t="s">
        <v>221</v>
      </c>
      <c r="Z3" s="921" t="s">
        <v>221</v>
      </c>
      <c r="AA3" s="921" t="s">
        <v>222</v>
      </c>
      <c r="AB3" s="921" t="s">
        <v>223</v>
      </c>
      <c r="AC3" s="921" t="s">
        <v>224</v>
      </c>
      <c r="AD3" s="921" t="s">
        <v>224</v>
      </c>
      <c r="AE3" s="921">
        <v>44353</v>
      </c>
      <c r="AF3" s="921" t="s">
        <v>225</v>
      </c>
      <c r="AG3" s="921" t="s">
        <v>226</v>
      </c>
      <c r="AH3" s="921" t="s">
        <v>226</v>
      </c>
      <c r="AI3" s="921">
        <v>44374</v>
      </c>
      <c r="AJ3" s="921" t="s">
        <v>1137</v>
      </c>
      <c r="AK3" s="921" t="s">
        <v>227</v>
      </c>
      <c r="AL3" s="921" t="s">
        <v>228</v>
      </c>
      <c r="AM3" s="921" t="s">
        <v>228</v>
      </c>
      <c r="AN3" s="921" t="s">
        <v>229</v>
      </c>
      <c r="AO3" s="921" t="s">
        <v>230</v>
      </c>
      <c r="AP3" s="921">
        <v>44437</v>
      </c>
      <c r="AQ3" s="921">
        <v>44458</v>
      </c>
      <c r="AR3" s="921">
        <v>44479</v>
      </c>
      <c r="AS3" s="76"/>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10" customFormat="1" ht="15.75" customHeight="1" x14ac:dyDescent="0.2">
      <c r="A4" s="924"/>
      <c r="B4" s="929" t="s">
        <v>7</v>
      </c>
      <c r="C4" s="880" t="s">
        <v>8</v>
      </c>
      <c r="D4" s="880" t="s">
        <v>13</v>
      </c>
      <c r="E4" s="880" t="s">
        <v>9</v>
      </c>
      <c r="F4" s="883"/>
      <c r="G4" s="929" t="s">
        <v>10</v>
      </c>
      <c r="H4" s="880" t="s">
        <v>11</v>
      </c>
      <c r="I4" s="930"/>
      <c r="J4" s="925"/>
      <c r="K4" s="921"/>
      <c r="L4" s="921"/>
      <c r="M4" s="921"/>
      <c r="N4" s="921"/>
      <c r="O4" s="921"/>
      <c r="P4" s="932"/>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7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row>
    <row r="5" spans="1:83" s="10" customFormat="1" ht="13.5" thickBot="1" x14ac:dyDescent="0.25">
      <c r="A5" s="924"/>
      <c r="B5" s="46"/>
      <c r="C5" s="43"/>
      <c r="D5" s="43"/>
      <c r="E5" s="43"/>
      <c r="F5" s="44"/>
      <c r="G5" s="107" t="s">
        <v>10</v>
      </c>
      <c r="H5" s="108" t="s">
        <v>11</v>
      </c>
      <c r="I5" s="109" t="s">
        <v>12</v>
      </c>
      <c r="J5" s="469" t="s">
        <v>50</v>
      </c>
      <c r="K5" s="470" t="s">
        <v>50</v>
      </c>
      <c r="L5" s="470" t="s">
        <v>50</v>
      </c>
      <c r="M5" s="470" t="s">
        <v>50</v>
      </c>
      <c r="N5" s="470" t="s">
        <v>50</v>
      </c>
      <c r="O5" s="470" t="s">
        <v>50</v>
      </c>
      <c r="P5" s="470" t="s">
        <v>50</v>
      </c>
      <c r="Q5" s="470" t="s">
        <v>50</v>
      </c>
      <c r="R5" s="470" t="s">
        <v>50</v>
      </c>
      <c r="S5" s="470" t="s">
        <v>50</v>
      </c>
      <c r="T5" s="470" t="s">
        <v>50</v>
      </c>
      <c r="U5" s="470" t="s">
        <v>50</v>
      </c>
      <c r="V5" s="470" t="s">
        <v>50</v>
      </c>
      <c r="W5" s="470" t="s">
        <v>50</v>
      </c>
      <c r="X5" s="470" t="s">
        <v>50</v>
      </c>
      <c r="Y5" s="470" t="s">
        <v>50</v>
      </c>
      <c r="Z5" s="470" t="s">
        <v>50</v>
      </c>
      <c r="AA5" s="470" t="s">
        <v>50</v>
      </c>
      <c r="AB5" s="470" t="s">
        <v>50</v>
      </c>
      <c r="AC5" s="470" t="s">
        <v>50</v>
      </c>
      <c r="AD5" s="470" t="s">
        <v>50</v>
      </c>
      <c r="AE5" s="470" t="s">
        <v>50</v>
      </c>
      <c r="AF5" s="470" t="s">
        <v>50</v>
      </c>
      <c r="AG5" s="470" t="s">
        <v>50</v>
      </c>
      <c r="AH5" s="471" t="s">
        <v>50</v>
      </c>
      <c r="AI5" s="471" t="s">
        <v>50</v>
      </c>
      <c r="AJ5" s="471" t="s">
        <v>50</v>
      </c>
      <c r="AK5" s="471" t="s">
        <v>50</v>
      </c>
      <c r="AL5" s="471" t="s">
        <v>50</v>
      </c>
      <c r="AM5" s="471" t="s">
        <v>50</v>
      </c>
      <c r="AN5" s="471" t="s">
        <v>50</v>
      </c>
      <c r="AO5" s="471" t="s">
        <v>50</v>
      </c>
      <c r="AP5" s="471" t="s">
        <v>50</v>
      </c>
      <c r="AQ5" s="512" t="s">
        <v>50</v>
      </c>
      <c r="AR5" s="516" t="s">
        <v>50</v>
      </c>
      <c r="AS5" s="7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s="1" customFormat="1" x14ac:dyDescent="0.2">
      <c r="A6" s="924"/>
      <c r="B6" s="802" t="s">
        <v>141</v>
      </c>
      <c r="C6" s="803" t="s">
        <v>152</v>
      </c>
      <c r="D6" s="803" t="s">
        <v>763</v>
      </c>
      <c r="E6" s="804">
        <v>44316</v>
      </c>
      <c r="F6" s="805">
        <v>16</v>
      </c>
      <c r="G6" s="830">
        <f t="shared" ref="G6:G47" si="0">COUNTIF(J6:AS6,"&gt;0")</f>
        <v>11</v>
      </c>
      <c r="H6" s="831">
        <f t="shared" ref="H6:H47" si="1">SUM(J6:AS6)</f>
        <v>81</v>
      </c>
      <c r="I6" s="832">
        <f t="shared" ref="I6:I25" si="2">RANK(H6,$H$6:$H$46)</f>
        <v>1</v>
      </c>
      <c r="J6" s="222">
        <f>_xlfn.IFNA(VLOOKUP(CONCATENATE($J$5,$B6,$C6),'20BUN'!$A$6:$N$94,14,FALSE),0)</f>
        <v>0</v>
      </c>
      <c r="K6" s="223">
        <f>_xlfn.IFNA(VLOOKUP(CONCATENATE($K$5,$B6,$C6),'20BUS'!$A$6:$N$107,14,FALSE),0)</f>
        <v>0</v>
      </c>
      <c r="L6" s="223">
        <f>_xlfn.IFNA(VLOOKUP(CONCATENATE($L$5,$B6,$C6),'MUR1'!$A$6:$N$135,14,FALSE),0)</f>
        <v>0</v>
      </c>
      <c r="M6" s="223">
        <f>_xlfn.IFNA(VLOOKUP(CONCATENATE($M$5,$B6,$C6),'BUS1'!$A$6:$N$95,14,FALSE),0)</f>
        <v>8</v>
      </c>
      <c r="N6" s="223">
        <f>_xlfn.IFNA(VLOOKUP(CONCATENATE($N$5,$B6,$C6),'WP1'!$A$6:$N$131,14,FALSE),0)</f>
        <v>0</v>
      </c>
      <c r="O6" s="223">
        <f>_xlfn.IFNA(VLOOKUP(CONCATENATE($O$5,$B6,$C6),'BAL1'!$A$6:$N$95,14,FALSE),0)</f>
        <v>0</v>
      </c>
      <c r="P6" s="223">
        <f>_xlfn.IFNA(VLOOKUP(CONCATENATE($P$5,$B6,$C6),'BUS2'!$A$6:$N$133,14,FALSE),0)</f>
        <v>8</v>
      </c>
      <c r="Q6" s="223">
        <f>_xlfn.IFNA(VLOOKUP(CONCATENATE($Q$5,$B6,$C6),'WAL1'!$A$6:$N$135,14,FALSE),0)</f>
        <v>0</v>
      </c>
      <c r="R6" s="223">
        <f>_xlfn.IFNA(VLOOKUP(CONCATENATE($S$5,$B6,$C6),'MR1'!$A$6:$N$130,14,FALSE),0)</f>
        <v>8</v>
      </c>
      <c r="S6" s="223">
        <f>_xlfn.IFNA(VLOOKUP(CONCATENATE($S$5,$B6,$C6),'OG1'!$A$6:$N$132,14,FALSE),0)</f>
        <v>0</v>
      </c>
      <c r="T6" s="223">
        <f>_xlfn.IFNA(VLOOKUP(CONCATENATE($T$5,$B6,$C6),DARL!$A$6:$N$56,14,FALSE),0)</f>
        <v>0</v>
      </c>
      <c r="U6" s="223">
        <f>_xlfn.IFNA(VLOOKUP(CONCATENATE($U$5,$B6,$C6),'BUS3'!$A$6:$N$135,14,FALSE),0)</f>
        <v>9</v>
      </c>
      <c r="V6" s="223">
        <f>_xlfn.IFNA(VLOOKUP(CONCATENATE($V$5,$B6,$C6),'BAL2'!$A$6:$N$135,14,FALSE),0)</f>
        <v>0</v>
      </c>
      <c r="W6" s="223">
        <f>_xlfn.IFNA(VLOOKUP(CONCATENATE($W$5,$B6,$C6),'BUN1'!$A$6:$N$135,14,FALSE),0)</f>
        <v>8</v>
      </c>
      <c r="X6" s="223">
        <f>_xlfn.IFNA(VLOOKUP(CONCATENATE($X$5,$B6,$C6),'OG2'!$A$6:$N$133,14,FALSE),0)</f>
        <v>0</v>
      </c>
      <c r="Y6" s="223">
        <f>_xlfn.IFNA(VLOOKUP(CONCATENATE($Y$5,$B6,$C6),'SM1'!$A$6:$N$133,14,FALSE),0)</f>
        <v>0</v>
      </c>
      <c r="Z6" s="223">
        <f>_xlfn.IFNA(VLOOKUP(CONCATENATE($Z$5,$B6,$C6),'MR2'!$A$6:$N$124,14,FALSE),0)</f>
        <v>0</v>
      </c>
      <c r="AA6" s="223">
        <f>_xlfn.IFNA(VLOOKUP(CONCATENATE($AA$5,$B6,$C6),'WAL2'!$A$6:$N$135,14,FALSE),0)</f>
        <v>0</v>
      </c>
      <c r="AB6" s="223">
        <f>_xlfn.IFNA(VLOOKUP(CONCATENATE($AB$5,$B6,$C6),DARD1!$A$6:$N$134,14,FALSE),0)</f>
        <v>7</v>
      </c>
      <c r="AC6" s="223">
        <f>_xlfn.IFNA(VLOOKUP(CONCATENATE($AC$5,$B6,$C6),'LF1'!$A$6:$N$135,14,FALSE),0)</f>
        <v>0</v>
      </c>
      <c r="AD6" s="223">
        <f>_xlfn.IFNA(VLOOKUP(CONCATENATE($AD$5,$B6,$C6),DARL2!$A$6:$N$135,14,FALSE),0)</f>
        <v>0</v>
      </c>
      <c r="AE6" s="631">
        <f>_xlfn.IFNA(VLOOKUP(CONCATENATE($AE$5,$B6,$C6),FEST!$A$6:$N$135,14,FALSE),0)</f>
        <v>0</v>
      </c>
      <c r="AF6" s="223">
        <f>_xlfn.IFNA(VLOOKUP(CONCATENATE($AF$5,$B6,$C6),'BUN2'!$A$6:$N$131,14,FALSE),0)</f>
        <v>8</v>
      </c>
      <c r="AG6" s="223">
        <f>_xlfn.IFNA(VLOOKUP(CONCATENATE($AG$5,$B6,$C6),'OG3'!$A$6:$N$135,14,FALSE),0)</f>
        <v>0</v>
      </c>
      <c r="AH6" s="224">
        <f>_xlfn.IFNA(VLOOKUP(CONCATENATE($AH$5,$B6,$C6),SER!$A$6:$N$135,14,FALSE),0)</f>
        <v>0</v>
      </c>
      <c r="AI6" s="224">
        <f>_xlfn.IFNA(VLOOKUP(CONCATENATE($AH$5,$B6,$C6),KR!$A$6:$N$135,14,FALSE),0)</f>
        <v>0</v>
      </c>
      <c r="AJ6" s="224">
        <f>_xlfn.IFNA(VLOOKUP(CONCATENATE($AJ$5,$B6,$C6),DARL3!$A$6:$N$135,14,FALSE),0)</f>
        <v>0</v>
      </c>
      <c r="AK6" s="657">
        <f>_xlfn.IFNA(VLOOKUP(CONCATENATE($AK$5,$B6,$C6),DARD2!$A$6:$N$135,14,FALSE),0)</f>
        <v>7</v>
      </c>
      <c r="AL6" s="224">
        <f>_xlfn.IFNA(VLOOKUP(CONCATENATE($AL$5,$B6,$C6),'WAL3'!$A$6:$N$77,14,FALSE),0)</f>
        <v>0</v>
      </c>
      <c r="AM6" s="224">
        <f>_xlfn.IFNA(VLOOKUP(CONCATENATE($AM$5,$B6,$C6),'BAL3'!$A$6:$N$135,14,FALSE),0)</f>
        <v>0</v>
      </c>
      <c r="AN6" s="224">
        <f>_xlfn.IFNA(VLOOKUP(CONCATENATE($AN$5,$B6,$C6),'BUN3'!$A$6:$N$135,14,FALSE),0)</f>
        <v>8</v>
      </c>
      <c r="AO6" s="224">
        <f>_xlfn.IFNA(VLOOKUP(CONCATENATE($AO$5,$B6,$C6),SC!$A$6:$N$135,14,FALSE),0)</f>
        <v>2</v>
      </c>
      <c r="AP6" s="224">
        <f>_xlfn.IFNA(VLOOKUP(CONCATENATE($AP$5,$B6,$C6),'KAL1'!$A$6:$N$135,14,FALSE),0)</f>
        <v>0</v>
      </c>
      <c r="AQ6" s="513"/>
      <c r="AR6" s="619">
        <f>_xlfn.IFNA(VLOOKUP(CONCATENATE($AR$5,$B6,$C6),'MR3'!$A$6:$N$135,14,FALSE),0)</f>
        <v>8</v>
      </c>
      <c r="AS6" s="76"/>
    </row>
    <row r="7" spans="1:83" s="1" customFormat="1" x14ac:dyDescent="0.2">
      <c r="A7" s="924"/>
      <c r="B7" s="809" t="s">
        <v>614</v>
      </c>
      <c r="C7" s="816" t="s">
        <v>639</v>
      </c>
      <c r="D7" s="816" t="s">
        <v>40</v>
      </c>
      <c r="E7" s="817">
        <v>44270</v>
      </c>
      <c r="F7" s="818">
        <v>14</v>
      </c>
      <c r="G7" s="833">
        <f t="shared" si="0"/>
        <v>4</v>
      </c>
      <c r="H7" s="834">
        <f t="shared" si="1"/>
        <v>20</v>
      </c>
      <c r="I7" s="835">
        <f t="shared" si="2"/>
        <v>2</v>
      </c>
      <c r="J7" s="227">
        <f>_xlfn.IFNA(VLOOKUP(CONCATENATE($J$5,$B7,$C7),'20BUN'!$A$6:$N$94,14,FALSE),0)</f>
        <v>0</v>
      </c>
      <c r="K7" s="85">
        <f>_xlfn.IFNA(VLOOKUP(CONCATENATE($K$5,$B7,$C7),'20BUS'!$A$6:$N$107,14,FALSE),0)</f>
        <v>0</v>
      </c>
      <c r="L7" s="85">
        <f>_xlfn.IFNA(VLOOKUP(CONCATENATE($L$5,$B7,$C7),'MUR1'!$A$6:$N$135,14,FALSE),0)</f>
        <v>0</v>
      </c>
      <c r="M7" s="85">
        <f>_xlfn.IFNA(VLOOKUP(CONCATENATE($M$5,$B7,$C7),'BUS1'!$A$6:$N$95,14,FALSE),0)</f>
        <v>0</v>
      </c>
      <c r="N7" s="85">
        <f>_xlfn.IFNA(VLOOKUP(CONCATENATE($N$5,$B7,$C7),'WP1'!$A$6:$N$131,14,FALSE),0)</f>
        <v>0</v>
      </c>
      <c r="O7" s="85">
        <f>_xlfn.IFNA(VLOOKUP(CONCATENATE($O$5,$B7,$C7),'BAL1'!$A$6:$N$95,14,FALSE),0)</f>
        <v>0</v>
      </c>
      <c r="P7" s="85">
        <f>_xlfn.IFNA(VLOOKUP(CONCATENATE($P$5,$B7,$C7),'BUS2'!$A$6:$N$133,14,FALSE),0)</f>
        <v>0</v>
      </c>
      <c r="Q7" s="85">
        <f>_xlfn.IFNA(VLOOKUP(CONCATENATE($Q$5,$B7,$C7),'WAL1'!$A$6:$N$135,14,FALSE),0)</f>
        <v>0</v>
      </c>
      <c r="R7" s="85">
        <f>_xlfn.IFNA(VLOOKUP(CONCATENATE($S$5,$B7,$C7),'MR1'!$A$6:$N$130,14,FALSE),0)</f>
        <v>0</v>
      </c>
      <c r="S7" s="85">
        <f>_xlfn.IFNA(VLOOKUP(CONCATENATE($S$5,$B7,$C7),'OG1'!$A$6:$N$132,14,FALSE),0)</f>
        <v>4</v>
      </c>
      <c r="T7" s="85">
        <f>_xlfn.IFNA(VLOOKUP(CONCATENATE($T$5,$B7,$C7),DARL!$A$6:$N$56,14,FALSE),0)</f>
        <v>0</v>
      </c>
      <c r="U7" s="85">
        <f>_xlfn.IFNA(VLOOKUP(CONCATENATE($U$5,$B7,$C7),'BUS3'!$A$6:$N$135,14,FALSE),0)</f>
        <v>0</v>
      </c>
      <c r="V7" s="85">
        <f>_xlfn.IFNA(VLOOKUP(CONCATENATE($V$5,$B7,$C7),'BAL2'!$A$6:$N$135,14,FALSE),0)</f>
        <v>0</v>
      </c>
      <c r="W7" s="85">
        <f>_xlfn.IFNA(VLOOKUP(CONCATENATE($W$5,$B7,$C7),'BUN1'!$A$6:$N$135,14,FALSE),0)</f>
        <v>0</v>
      </c>
      <c r="X7" s="85">
        <f>_xlfn.IFNA(VLOOKUP(CONCATENATE($X$5,$B7,$C7),'OG2'!$A$6:$N$133,14,FALSE),0)</f>
        <v>4</v>
      </c>
      <c r="Y7" s="85">
        <f>_xlfn.IFNA(VLOOKUP(CONCATENATE($Y$5,$B7,$C7),'SM1'!$A$6:$N$133,14,FALSE),0)</f>
        <v>0</v>
      </c>
      <c r="Z7" s="85">
        <f>_xlfn.IFNA(VLOOKUP(CONCATENATE($Z$5,$B7,$C7),'MR2'!$A$6:$N$124,14,FALSE),0)</f>
        <v>0</v>
      </c>
      <c r="AA7" s="85">
        <f>_xlfn.IFNA(VLOOKUP(CONCATENATE($AA$5,$B7,$C7),'WAL2'!$A$6:$N$135,14,FALSE),0)</f>
        <v>0</v>
      </c>
      <c r="AB7" s="85">
        <f>_xlfn.IFNA(VLOOKUP(CONCATENATE($AB$5,$B7,$C7),DARD1!$A$6:$N$134,14,FALSE),0)</f>
        <v>0</v>
      </c>
      <c r="AC7" s="85">
        <f>_xlfn.IFNA(VLOOKUP(CONCATENATE($AC$5,$B7,$C7),'LF1'!$A$6:$N$135,14,FALSE),0)</f>
        <v>0</v>
      </c>
      <c r="AD7" s="85">
        <f>_xlfn.IFNA(VLOOKUP(CONCATENATE($AD$5,$B7,$C7),DARL2!$A$6:$N$135,14,FALSE),0)</f>
        <v>0</v>
      </c>
      <c r="AE7" s="85">
        <f>_xlfn.IFNA(VLOOKUP(CONCATENATE($AE$5,$B7,$C7),FEST!$A$6:$N$135,14,FALSE),0)</f>
        <v>7</v>
      </c>
      <c r="AF7" s="85">
        <f>_xlfn.IFNA(VLOOKUP(CONCATENATE($AF$5,$B7,$C7),'BUN2'!$A$6:$N$131,14,FALSE),0)</f>
        <v>0</v>
      </c>
      <c r="AG7" s="85">
        <f>_xlfn.IFNA(VLOOKUP(CONCATENATE($AG$5,$B7,$C7),'OG3'!$A$6:$N$135,14,FALSE),0)</f>
        <v>5</v>
      </c>
      <c r="AH7" s="86">
        <f>_xlfn.IFNA(VLOOKUP(CONCATENATE($AH$5,$B7,$C7),SER!$A$6:$N$135,14,FALSE),0)</f>
        <v>0</v>
      </c>
      <c r="AI7" s="86">
        <f>_xlfn.IFNA(VLOOKUP(CONCATENATE($AH$5,$B7,$C7),KR!$A$6:$N$135,14,FALSE),0)</f>
        <v>0</v>
      </c>
      <c r="AJ7" s="86">
        <f>_xlfn.IFNA(VLOOKUP(CONCATENATE($AJ$5,$B7,$C7),DARL3!$A$6:$N$135,14,FALSE),0)</f>
        <v>0</v>
      </c>
      <c r="AK7" s="86">
        <f>_xlfn.IFNA(VLOOKUP(CONCATENATE($AK$5,$B7,$C7),DARD2!$A$6:$N$135,14,FALSE),0)</f>
        <v>0</v>
      </c>
      <c r="AL7" s="86">
        <f>_xlfn.IFNA(VLOOKUP(CONCATENATE($AL$5,$B7,$C7),'WAL3'!$A$6:$N$77,14,FALSE),0)</f>
        <v>0</v>
      </c>
      <c r="AM7" s="86">
        <f>_xlfn.IFNA(VLOOKUP(CONCATENATE($AM$5,$B7,$C7),'BAL3'!$A$6:$N$135,14,FALSE),0)</f>
        <v>0</v>
      </c>
      <c r="AN7" s="86">
        <f>_xlfn.IFNA(VLOOKUP(CONCATENATE($AN$5,$B7,$C7),'BUN3'!$A$6:$N$135,14,FALSE),0)</f>
        <v>0</v>
      </c>
      <c r="AO7" s="86">
        <f>_xlfn.IFNA(VLOOKUP(CONCATENATE($AO$5,$B7,$C7),SC!$A$6:$N$135,14,FALSE),0)</f>
        <v>0</v>
      </c>
      <c r="AP7" s="86">
        <f>_xlfn.IFNA(VLOOKUP(CONCATENATE($AP$5,$B7,$C7),'KAL1'!$A$6:$N$135,14,FALSE),0)</f>
        <v>0</v>
      </c>
      <c r="AQ7" s="514"/>
      <c r="AR7" s="620">
        <f>_xlfn.IFNA(VLOOKUP(CONCATENATE($AR$5,$B7,$C7),'MR3'!$A$6:$N$135,14,FALSE),0)</f>
        <v>0</v>
      </c>
      <c r="AS7" s="76"/>
    </row>
    <row r="8" spans="1:83" s="1" customFormat="1" x14ac:dyDescent="0.2">
      <c r="A8" s="924"/>
      <c r="B8" s="809" t="s">
        <v>1409</v>
      </c>
      <c r="C8" s="816" t="s">
        <v>950</v>
      </c>
      <c r="D8" s="816" t="s">
        <v>145</v>
      </c>
      <c r="E8" s="817">
        <v>44298</v>
      </c>
      <c r="F8" s="818">
        <v>14</v>
      </c>
      <c r="G8" s="833">
        <f t="shared" si="0"/>
        <v>3</v>
      </c>
      <c r="H8" s="834">
        <f t="shared" si="1"/>
        <v>18</v>
      </c>
      <c r="I8" s="835">
        <f t="shared" si="2"/>
        <v>3</v>
      </c>
      <c r="J8" s="227">
        <f>_xlfn.IFNA(VLOOKUP(CONCATENATE($J$5,$B8,$C8),'20BUN'!$A$6:$N$94,14,FALSE),0)</f>
        <v>0</v>
      </c>
      <c r="K8" s="85">
        <f>_xlfn.IFNA(VLOOKUP(CONCATENATE($K$5,$B8,$C8),'20BUS'!$A$6:$N$107,14,FALSE),0)</f>
        <v>0</v>
      </c>
      <c r="L8" s="85">
        <f>_xlfn.IFNA(VLOOKUP(CONCATENATE($L$5,$B8,$C8),'MUR1'!$A$6:$N$135,14,FALSE),0)</f>
        <v>0</v>
      </c>
      <c r="M8" s="85">
        <f>_xlfn.IFNA(VLOOKUP(CONCATENATE($M$5,$B8,$C8),'BUS1'!$A$6:$N$95,14,FALSE),0)</f>
        <v>0</v>
      </c>
      <c r="N8" s="85">
        <f>_xlfn.IFNA(VLOOKUP(CONCATENATE($N$5,$B8,$C8),'WP1'!$A$6:$N$131,14,FALSE),0)</f>
        <v>0</v>
      </c>
      <c r="O8" s="85">
        <f>_xlfn.IFNA(VLOOKUP(CONCATENATE($O$5,$B8,$C8),'BAL1'!$A$6:$N$95,14,FALSE),0)</f>
        <v>0</v>
      </c>
      <c r="P8" s="85">
        <f>_xlfn.IFNA(VLOOKUP(CONCATENATE($P$5,$B8,$C8),'BUS2'!$A$6:$N$133,14,FALSE),0)</f>
        <v>0</v>
      </c>
      <c r="Q8" s="85">
        <f>_xlfn.IFNA(VLOOKUP(CONCATENATE($Q$5,$B8,$C8),'WAL1'!$A$6:$N$135,14,FALSE),0)</f>
        <v>0</v>
      </c>
      <c r="R8" s="85">
        <f>_xlfn.IFNA(VLOOKUP(CONCATENATE($S$5,$B8,$C8),'MR1'!$A$6:$N$130,14,FALSE),0)</f>
        <v>0</v>
      </c>
      <c r="S8" s="85">
        <f>_xlfn.IFNA(VLOOKUP(CONCATENATE($S$5,$B8,$C8),'OG1'!$A$6:$N$132,14,FALSE),0)</f>
        <v>0</v>
      </c>
      <c r="T8" s="85">
        <f>_xlfn.IFNA(VLOOKUP(CONCATENATE($T$5,$B8,$C8),DARL!$A$6:$N$56,14,FALSE),0)</f>
        <v>0</v>
      </c>
      <c r="U8" s="85">
        <f>_xlfn.IFNA(VLOOKUP(CONCATENATE($U$5,$B8,$C8),'BUS3'!$A$6:$N$135,14,FALSE),0)</f>
        <v>0</v>
      </c>
      <c r="V8" s="85">
        <f>_xlfn.IFNA(VLOOKUP(CONCATENATE($V$5,$B8,$C8),'BAL2'!$A$6:$N$135,14,FALSE),0)</f>
        <v>0</v>
      </c>
      <c r="W8" s="85">
        <f>_xlfn.IFNA(VLOOKUP(CONCATENATE($W$5,$B8,$C8),'BUN1'!$A$6:$N$135,14,FALSE),0)</f>
        <v>0</v>
      </c>
      <c r="X8" s="85">
        <f>_xlfn.IFNA(VLOOKUP(CONCATENATE($X$5,$B8,$C8),'OG2'!$A$6:$N$133,14,FALSE),0)</f>
        <v>0</v>
      </c>
      <c r="Y8" s="85">
        <f>_xlfn.IFNA(VLOOKUP(CONCATENATE($Y$5,$B8,$C8),'SM1'!$A$6:$N$133,14,FALSE),0)</f>
        <v>0</v>
      </c>
      <c r="Z8" s="85">
        <f>_xlfn.IFNA(VLOOKUP(CONCATENATE($Z$5,$B8,$C8),'MR2'!$A$6:$N$124,14,FALSE),0)</f>
        <v>0</v>
      </c>
      <c r="AA8" s="85">
        <f>_xlfn.IFNA(VLOOKUP(CONCATENATE($AA$5,$B8,$C8),'WAL2'!$A$6:$N$135,14,FALSE),0)</f>
        <v>0</v>
      </c>
      <c r="AB8" s="85">
        <f>_xlfn.IFNA(VLOOKUP(CONCATENATE($AB$5,$B8,$C8),DARD1!$A$6:$N$134,14,FALSE),0)</f>
        <v>8</v>
      </c>
      <c r="AC8" s="85">
        <f>_xlfn.IFNA(VLOOKUP(CONCATENATE($AC$5,$B8,$C8),'LF1'!$A$6:$N$135,14,FALSE),0)</f>
        <v>0</v>
      </c>
      <c r="AD8" s="85">
        <f>_xlfn.IFNA(VLOOKUP(CONCATENATE($AD$5,$B8,$C8),DARL2!$A$6:$N$135,14,FALSE),0)</f>
        <v>0</v>
      </c>
      <c r="AE8" s="85">
        <f>_xlfn.IFNA(VLOOKUP(CONCATENATE($AE$5,$B8,$C8),FEST!$A$6:$N$135,14,FALSE),0)</f>
        <v>0</v>
      </c>
      <c r="AF8" s="85">
        <f>_xlfn.IFNA(VLOOKUP(CONCATENATE($AF$5,$B8,$C8),'BUN2'!$A$6:$N$131,14,FALSE),0)</f>
        <v>0</v>
      </c>
      <c r="AG8" s="86">
        <f>_xlfn.IFNA(VLOOKUP(CONCATENATE($AG$5,$B8,$C8),'OG3'!$A$6:$N$135,14,FALSE),0)</f>
        <v>0</v>
      </c>
      <c r="AH8" s="86">
        <f>_xlfn.IFNA(VLOOKUP(CONCATENATE($AH$5,$B8,$C8),SER!$A$6:$N$135,14,FALSE),0)</f>
        <v>0</v>
      </c>
      <c r="AI8" s="86">
        <f>_xlfn.IFNA(VLOOKUP(CONCATENATE($AH$5,$B8,$C8),KR!$A$6:$N$135,14,FALSE),0)</f>
        <v>0</v>
      </c>
      <c r="AJ8" s="86">
        <f>_xlfn.IFNA(VLOOKUP(CONCATENATE($AJ$5,$B8,$C8),DARL3!$A$6:$N$135,14,FALSE),0)</f>
        <v>0</v>
      </c>
      <c r="AK8" s="86">
        <f>_xlfn.IFNA(VLOOKUP(CONCATENATE($AK$5,$B8,$C8),DARD2!$A$6:$N$135,14,FALSE),0)</f>
        <v>8</v>
      </c>
      <c r="AL8" s="86">
        <f>_xlfn.IFNA(VLOOKUP(CONCATENATE($AL$5,$B8,$C8),'WAL3'!$A$6:$N$77,14,FALSE),0)</f>
        <v>0</v>
      </c>
      <c r="AM8" s="86">
        <f>_xlfn.IFNA(VLOOKUP(CONCATENATE($AM$5,$B8,$C8),'BAL3'!$A$6:$N$135,14,FALSE),0)</f>
        <v>0</v>
      </c>
      <c r="AN8" s="86">
        <f>_xlfn.IFNA(VLOOKUP(CONCATENATE($AN$5,$B8,$C8),'BUN3'!$A$6:$N$135,14,FALSE),0)</f>
        <v>0</v>
      </c>
      <c r="AO8" s="86">
        <f>_xlfn.IFNA(VLOOKUP(CONCATENATE($AO$5,$B8,$C8),SC!$A$6:$N$135,14,FALSE),0)</f>
        <v>2</v>
      </c>
      <c r="AP8" s="86">
        <f>_xlfn.IFNA(VLOOKUP(CONCATENATE($AP$5,$B8,$C8),'KAL1'!$A$6:$N$135,14,FALSE),0)</f>
        <v>0</v>
      </c>
      <c r="AQ8" s="514"/>
      <c r="AR8" s="620">
        <f>_xlfn.IFNA(VLOOKUP(CONCATENATE($AR$5,$B8,$C8),'MR3'!$A$6:$N$135,14,FALSE),0)</f>
        <v>0</v>
      </c>
      <c r="AS8" s="76"/>
    </row>
    <row r="9" spans="1:83" s="1" customFormat="1" x14ac:dyDescent="0.2">
      <c r="A9" s="924"/>
      <c r="B9" s="809" t="s">
        <v>844</v>
      </c>
      <c r="C9" s="816" t="s">
        <v>863</v>
      </c>
      <c r="D9" s="816" t="s">
        <v>54</v>
      </c>
      <c r="E9" s="817">
        <v>44321</v>
      </c>
      <c r="F9" s="818">
        <v>14</v>
      </c>
      <c r="G9" s="833">
        <f t="shared" si="0"/>
        <v>2</v>
      </c>
      <c r="H9" s="834">
        <f t="shared" si="1"/>
        <v>14</v>
      </c>
      <c r="I9" s="835">
        <f t="shared" si="2"/>
        <v>4</v>
      </c>
      <c r="J9" s="227">
        <f>_xlfn.IFNA(VLOOKUP(CONCATENATE($J$5,$B9,$C9),'20BUN'!$A$6:$N$94,14,FALSE),0)</f>
        <v>0</v>
      </c>
      <c r="K9" s="85">
        <f>_xlfn.IFNA(VLOOKUP(CONCATENATE($K$5,$B9,$C9),'20BUS'!$A$6:$N$107,14,FALSE),0)</f>
        <v>0</v>
      </c>
      <c r="L9" s="85">
        <f>_xlfn.IFNA(VLOOKUP(CONCATENATE($L$5,$B9,$C9),'MUR1'!$A$6:$N$135,14,FALSE),0)</f>
        <v>0</v>
      </c>
      <c r="M9" s="85">
        <f>_xlfn.IFNA(VLOOKUP(CONCATENATE($M$5,$B9,$C9),'BUS1'!$A$6:$N$95,14,FALSE),0)</f>
        <v>0</v>
      </c>
      <c r="N9" s="85">
        <f>_xlfn.IFNA(VLOOKUP(CONCATENATE($N$5,$B9,$C9),'WP1'!$A$6:$N$131,14,FALSE),0)</f>
        <v>0</v>
      </c>
      <c r="O9" s="85">
        <f>_xlfn.IFNA(VLOOKUP(CONCATENATE($O$5,$B9,$C9),'BAL1'!$A$6:$N$95,14,FALSE),0)</f>
        <v>0</v>
      </c>
      <c r="P9" s="85">
        <f>_xlfn.IFNA(VLOOKUP(CONCATENATE($P$5,$B9,$C9),'BUS2'!$A$6:$N$133,14,FALSE),0)</f>
        <v>0</v>
      </c>
      <c r="Q9" s="85">
        <f>_xlfn.IFNA(VLOOKUP(CONCATENATE($Q$5,$B9,$C9),'WAL1'!$A$6:$N$135,14,FALSE),0)</f>
        <v>0</v>
      </c>
      <c r="R9" s="85">
        <f>_xlfn.IFNA(VLOOKUP(CONCATENATE($S$5,$B9,$C9),'MR1'!$A$6:$N$130,14,FALSE),0)</f>
        <v>0</v>
      </c>
      <c r="S9" s="85">
        <f>_xlfn.IFNA(VLOOKUP(CONCATENATE($S$5,$B9,$C9),'OG1'!$A$6:$N$132,14,FALSE),0)</f>
        <v>0</v>
      </c>
      <c r="T9" s="85">
        <f>_xlfn.IFNA(VLOOKUP(CONCATENATE($T$5,$B9,$C9),DARL!$A$6:$N$56,14,FALSE),0)</f>
        <v>0</v>
      </c>
      <c r="U9" s="85">
        <f>_xlfn.IFNA(VLOOKUP(CONCATENATE($U$5,$B9,$C9),'BUS3'!$A$6:$N$135,14,FALSE),0)</f>
        <v>0</v>
      </c>
      <c r="V9" s="85">
        <f>_xlfn.IFNA(VLOOKUP(CONCATENATE($V$5,$B9,$C9),'BAL2'!$A$6:$N$135,14,FALSE),0)</f>
        <v>0</v>
      </c>
      <c r="W9" s="85">
        <f>_xlfn.IFNA(VLOOKUP(CONCATENATE($W$5,$B9,$C9),'BUN1'!$A$6:$N$135,14,FALSE),0)</f>
        <v>0</v>
      </c>
      <c r="X9" s="85">
        <f>_xlfn.IFNA(VLOOKUP(CONCATENATE($X$5,$B9,$C9),'OG2'!$A$6:$N$133,14,FALSE),0)</f>
        <v>7</v>
      </c>
      <c r="Y9" s="85">
        <f>_xlfn.IFNA(VLOOKUP(CONCATENATE($Y$5,$B9,$C9),'SM1'!$A$6:$N$133,14,FALSE),0)</f>
        <v>0</v>
      </c>
      <c r="Z9" s="85">
        <f>_xlfn.IFNA(VLOOKUP(CONCATENATE($Z$5,$B9,$C9),'MR2'!$A$6:$N$124,14,FALSE),0)</f>
        <v>0</v>
      </c>
      <c r="AA9" s="85">
        <f>_xlfn.IFNA(VLOOKUP(CONCATENATE($AA$5,$B9,$C9),'WAL2'!$A$6:$N$135,14,FALSE),0)</f>
        <v>0</v>
      </c>
      <c r="AB9" s="85">
        <f>_xlfn.IFNA(VLOOKUP(CONCATENATE($AB$5,$B9,$C9),DARD1!$A$6:$N$134,14,FALSE),0)</f>
        <v>0</v>
      </c>
      <c r="AC9" s="85">
        <f>_xlfn.IFNA(VLOOKUP(CONCATENATE($AC$5,$B9,$C9),'LF1'!$A$6:$N$135,14,FALSE),0)</f>
        <v>0</v>
      </c>
      <c r="AD9" s="85">
        <f>_xlfn.IFNA(VLOOKUP(CONCATENATE($AD$5,$B9,$C9),DARL2!$A$6:$N$135,14,FALSE),0)</f>
        <v>0</v>
      </c>
      <c r="AE9" s="85">
        <f>_xlfn.IFNA(VLOOKUP(CONCATENATE($AE$5,$B9,$C9),FEST!$A$6:$N$135,14,FALSE),0)</f>
        <v>0</v>
      </c>
      <c r="AF9" s="85">
        <f>_xlfn.IFNA(VLOOKUP(CONCATENATE($AF$5,$B9,$C9),'BUN2'!$A$6:$N$131,14,FALSE),0)</f>
        <v>0</v>
      </c>
      <c r="AG9" s="85">
        <f>_xlfn.IFNA(VLOOKUP(CONCATENATE($AG$5,$B9,$C9),'OG3'!$A$6:$N$135,14,FALSE),0)</f>
        <v>7</v>
      </c>
      <c r="AH9" s="86">
        <f>_xlfn.IFNA(VLOOKUP(CONCATENATE($AH$5,$B9,$C9),SER!$A$6:$N$135,14,FALSE),0)</f>
        <v>0</v>
      </c>
      <c r="AI9" s="86">
        <f>_xlfn.IFNA(VLOOKUP(CONCATENATE($AH$5,$B9,$C9),KR!$A$6:$N$135,14,FALSE),0)</f>
        <v>0</v>
      </c>
      <c r="AJ9" s="86">
        <f>_xlfn.IFNA(VLOOKUP(CONCATENATE($AJ$5,$B9,$C9),DARL3!$A$6:$N$135,14,FALSE),0)</f>
        <v>0</v>
      </c>
      <c r="AK9" s="86">
        <f>_xlfn.IFNA(VLOOKUP(CONCATENATE($AK$5,$B9,$C9),DARD2!$A$6:$N$135,14,FALSE),0)</f>
        <v>0</v>
      </c>
      <c r="AL9" s="86">
        <f>_xlfn.IFNA(VLOOKUP(CONCATENATE($AL$5,$B9,$C9),'WAL3'!$A$6:$N$77,14,FALSE),0)</f>
        <v>0</v>
      </c>
      <c r="AM9" s="86">
        <f>_xlfn.IFNA(VLOOKUP(CONCATENATE($AM$5,$B9,$C9),'BAL3'!$A$6:$N$135,14,FALSE),0)</f>
        <v>0</v>
      </c>
      <c r="AN9" s="86">
        <f>_xlfn.IFNA(VLOOKUP(CONCATENATE($AN$5,$B9,$C9),'BUN3'!$A$6:$N$135,14,FALSE),0)</f>
        <v>0</v>
      </c>
      <c r="AO9" s="86">
        <f>_xlfn.IFNA(VLOOKUP(CONCATENATE($AO$5,$B9,$C9),SC!$A$6:$N$135,14,FALSE),0)</f>
        <v>0</v>
      </c>
      <c r="AP9" s="86">
        <f>_xlfn.IFNA(VLOOKUP(CONCATENATE($AP$5,$B9,$C9),'KAL1'!$A$6:$N$135,14,FALSE),0)</f>
        <v>0</v>
      </c>
      <c r="AQ9" s="514"/>
      <c r="AR9" s="620">
        <f>_xlfn.IFNA(VLOOKUP(CONCATENATE($AR$5,$B9,$C9),'MR3'!$A$6:$N$135,14,FALSE),0)</f>
        <v>0</v>
      </c>
      <c r="AS9" s="76"/>
    </row>
    <row r="10" spans="1:83" s="1" customFormat="1" x14ac:dyDescent="0.2">
      <c r="A10" s="924"/>
      <c r="B10" s="809" t="s">
        <v>27</v>
      </c>
      <c r="C10" s="816" t="s">
        <v>158</v>
      </c>
      <c r="D10" s="816" t="s">
        <v>54</v>
      </c>
      <c r="E10" s="817">
        <v>44227</v>
      </c>
      <c r="F10" s="818">
        <v>15</v>
      </c>
      <c r="G10" s="833">
        <f t="shared" si="0"/>
        <v>2</v>
      </c>
      <c r="H10" s="834">
        <f t="shared" si="1"/>
        <v>14</v>
      </c>
      <c r="I10" s="835">
        <f t="shared" si="2"/>
        <v>4</v>
      </c>
      <c r="J10" s="227">
        <f>_xlfn.IFNA(VLOOKUP(CONCATENATE($J$5,$B10,$C10),'20BUN'!$A$6:$N$94,14,FALSE),0)</f>
        <v>0</v>
      </c>
      <c r="K10" s="85">
        <f>_xlfn.IFNA(VLOOKUP(CONCATENATE($K$5,$B10,$C10),'20BUS'!$A$6:$N$107,14,FALSE),0)</f>
        <v>0</v>
      </c>
      <c r="L10" s="85">
        <f>_xlfn.IFNA(VLOOKUP(CONCATENATE($L$5,$B10,$C10),'MUR1'!$A$6:$N$135,14,FALSE),0)</f>
        <v>0</v>
      </c>
      <c r="M10" s="85">
        <f>_xlfn.IFNA(VLOOKUP(CONCATENATE($M$5,$B10,$C10),'BUS1'!$A$6:$N$95,14,FALSE),0)</f>
        <v>0</v>
      </c>
      <c r="N10" s="85">
        <f>_xlfn.IFNA(VLOOKUP(CONCATENATE($N$5,$B10,$C10),'WP1'!$A$6:$N$131,14,FALSE),0)</f>
        <v>0</v>
      </c>
      <c r="O10" s="85">
        <f>_xlfn.IFNA(VLOOKUP(CONCATENATE($O$5,$B10,$C10),'BAL1'!$A$6:$N$95,14,FALSE),0)</f>
        <v>0</v>
      </c>
      <c r="P10" s="85">
        <f>_xlfn.IFNA(VLOOKUP(CONCATENATE($P$5,$B10,$C10),'BUS2'!$A$6:$N$133,14,FALSE),0)</f>
        <v>0</v>
      </c>
      <c r="Q10" s="85">
        <f>_xlfn.IFNA(VLOOKUP(CONCATENATE($Q$5,$B10,$C10),'WAL1'!$A$6:$N$135,14,FALSE),0)</f>
        <v>0</v>
      </c>
      <c r="R10" s="85">
        <f>_xlfn.IFNA(VLOOKUP(CONCATENATE($S$5,$B10,$C10),'MR1'!$A$6:$N$130,14,FALSE),0)</f>
        <v>0</v>
      </c>
      <c r="S10" s="85">
        <f>_xlfn.IFNA(VLOOKUP(CONCATENATE($S$5,$B10,$C10),'OG1'!$A$6:$N$132,14,FALSE),0)</f>
        <v>0</v>
      </c>
      <c r="T10" s="85">
        <f>_xlfn.IFNA(VLOOKUP(CONCATENATE($T$5,$B10,$C10),DARL!$A$6:$N$56,14,FALSE),0)</f>
        <v>0</v>
      </c>
      <c r="U10" s="85">
        <f>_xlfn.IFNA(VLOOKUP(CONCATENATE($U$5,$B10,$C10),'BUS3'!$A$6:$N$135,14,FALSE),0)</f>
        <v>0</v>
      </c>
      <c r="V10" s="85">
        <f>_xlfn.IFNA(VLOOKUP(CONCATENATE($V$5,$B10,$C10),'BAL2'!$A$6:$N$135,14,FALSE),0)</f>
        <v>0</v>
      </c>
      <c r="W10" s="85">
        <f>_xlfn.IFNA(VLOOKUP(CONCATENATE($W$5,$B10,$C10),'BUN1'!$A$6:$N$135,14,FALSE),0)</f>
        <v>0</v>
      </c>
      <c r="X10" s="85">
        <f>_xlfn.IFNA(VLOOKUP(CONCATENATE($X$5,$B10,$C10),'OG2'!$A$6:$N$133,14,FALSE),0)</f>
        <v>0</v>
      </c>
      <c r="Y10" s="85">
        <f>_xlfn.IFNA(VLOOKUP(CONCATENATE($Y$5,$B10,$C10),'SM1'!$A$6:$N$133,14,FALSE),0)</f>
        <v>0</v>
      </c>
      <c r="Z10" s="85">
        <f>_xlfn.IFNA(VLOOKUP(CONCATENATE($Z$5,$B10,$C10),'MR2'!$A$6:$N$124,14,FALSE),0)</f>
        <v>0</v>
      </c>
      <c r="AA10" s="85">
        <f>_xlfn.IFNA(VLOOKUP(CONCATENATE($AA$5,$B10,$C10),'WAL2'!$A$6:$N$135,14,FALSE),0)</f>
        <v>0</v>
      </c>
      <c r="AB10" s="85">
        <f>_xlfn.IFNA(VLOOKUP(CONCATENATE($AB$5,$B10,$C10),DARD1!$A$6:$N$134,14,FALSE),0)</f>
        <v>0</v>
      </c>
      <c r="AC10" s="85">
        <f>_xlfn.IFNA(VLOOKUP(CONCATENATE($AC$5,$B10,$C10),'LF1'!$A$6:$N$135,14,FALSE),0)</f>
        <v>0</v>
      </c>
      <c r="AD10" s="85">
        <f>_xlfn.IFNA(VLOOKUP(CONCATENATE($AD$5,$B10,$C10),DARL2!$A$6:$N$135,14,FALSE),0)</f>
        <v>0</v>
      </c>
      <c r="AE10" s="85">
        <f>_xlfn.IFNA(VLOOKUP(CONCATENATE($AE$5,$B10,$C10),FEST!$A$6:$N$135,14,FALSE),0)</f>
        <v>0</v>
      </c>
      <c r="AF10" s="85">
        <f>_xlfn.IFNA(VLOOKUP(CONCATENATE($AF$5,$B10,$C10),'BUN2'!$A$6:$N$131,14,FALSE),0)</f>
        <v>0</v>
      </c>
      <c r="AG10" s="85">
        <f>_xlfn.IFNA(VLOOKUP(CONCATENATE($AG$5,$B10,$C10),'OG3'!$A$6:$N$135,14,FALSE),0)</f>
        <v>0</v>
      </c>
      <c r="AH10" s="86">
        <f>_xlfn.IFNA(VLOOKUP(CONCATENATE($AH$5,$B10,$C10),SER!$A$6:$N$135,14,FALSE),0)</f>
        <v>6</v>
      </c>
      <c r="AI10" s="86">
        <f>_xlfn.IFNA(VLOOKUP(CONCATENATE($AH$5,$B10,$C10),KR!$A$6:$N$135,14,FALSE),0)</f>
        <v>0</v>
      </c>
      <c r="AJ10" s="86">
        <f>_xlfn.IFNA(VLOOKUP(CONCATENATE($AJ$5,$B10,$C10),DARL3!$A$6:$N$135,14,FALSE),0)</f>
        <v>0</v>
      </c>
      <c r="AK10" s="86">
        <f>_xlfn.IFNA(VLOOKUP(CONCATENATE($AK$5,$B10,$C10),DARD2!$A$6:$N$135,14,FALSE),0)</f>
        <v>0</v>
      </c>
      <c r="AL10" s="86">
        <f>_xlfn.IFNA(VLOOKUP(CONCATENATE($AL$5,$B10,$C10),'WAL3'!$A$6:$N$77,14,FALSE),0)</f>
        <v>0</v>
      </c>
      <c r="AM10" s="86">
        <f>_xlfn.IFNA(VLOOKUP(CONCATENATE($AM$5,$B10,$C10),'BAL3'!$A$6:$N$135,14,FALSE),0)</f>
        <v>0</v>
      </c>
      <c r="AN10" s="86">
        <f>_xlfn.IFNA(VLOOKUP(CONCATENATE($AN$5,$B10,$C10),'BUN3'!$A$6:$N$135,14,FALSE),0)</f>
        <v>0</v>
      </c>
      <c r="AO10" s="86">
        <f>_xlfn.IFNA(VLOOKUP(CONCATENATE($AO$5,$B10,$C10),SC!$A$6:$N$135,14,FALSE),0)</f>
        <v>8</v>
      </c>
      <c r="AP10" s="86">
        <f>_xlfn.IFNA(VLOOKUP(CONCATENATE($AP$5,$B10,$C10),'KAL1'!$A$6:$N$135,14,FALSE),0)</f>
        <v>0</v>
      </c>
      <c r="AQ10" s="514"/>
      <c r="AR10" s="620">
        <f>_xlfn.IFNA(VLOOKUP(CONCATENATE($AR$5,$B10,$C10),'MR3'!$A$6:$N$135,14,FALSE),0)</f>
        <v>0</v>
      </c>
      <c r="AS10" s="76"/>
    </row>
    <row r="11" spans="1:83" s="1" customFormat="1" x14ac:dyDescent="0.2">
      <c r="A11" s="924"/>
      <c r="B11" s="809" t="s">
        <v>610</v>
      </c>
      <c r="C11" s="816" t="s">
        <v>636</v>
      </c>
      <c r="D11" s="816" t="s">
        <v>767</v>
      </c>
      <c r="E11" s="817">
        <v>44310</v>
      </c>
      <c r="F11" s="818">
        <v>14</v>
      </c>
      <c r="G11" s="833">
        <f t="shared" si="0"/>
        <v>2</v>
      </c>
      <c r="H11" s="834">
        <f t="shared" si="1"/>
        <v>13</v>
      </c>
      <c r="I11" s="835">
        <f t="shared" si="2"/>
        <v>6</v>
      </c>
      <c r="J11" s="227">
        <f>_xlfn.IFNA(VLOOKUP(CONCATENATE($J$5,$B11,$C11),'20BUN'!$A$6:$N$94,14,FALSE),0)</f>
        <v>0</v>
      </c>
      <c r="K11" s="85">
        <f>_xlfn.IFNA(VLOOKUP(CONCATENATE($K$5,$B11,$C11),'20BUS'!$A$6:$N$107,14,FALSE),0)</f>
        <v>0</v>
      </c>
      <c r="L11" s="85">
        <f>_xlfn.IFNA(VLOOKUP(CONCATENATE($L$5,$B11,$C11),'MUR1'!$A$6:$N$135,14,FALSE),0)</f>
        <v>0</v>
      </c>
      <c r="M11" s="85">
        <f>_xlfn.IFNA(VLOOKUP(CONCATENATE($M$5,$B11,$C11),'BUS1'!$A$6:$N$95,14,FALSE),0)</f>
        <v>0</v>
      </c>
      <c r="N11" s="85">
        <f>_xlfn.IFNA(VLOOKUP(CONCATENATE($N$5,$B11,$C11),'WP1'!$A$6:$N$131,14,FALSE),0)</f>
        <v>0</v>
      </c>
      <c r="O11" s="85">
        <f>_xlfn.IFNA(VLOOKUP(CONCATENATE($O$5,$B11,$C11),'BAL1'!$A$6:$N$95,14,FALSE),0)</f>
        <v>0</v>
      </c>
      <c r="P11" s="85">
        <f>_xlfn.IFNA(VLOOKUP(CONCATENATE($P$5,$B11,$C11),'BUS2'!$A$6:$N$133,14,FALSE),0)</f>
        <v>0</v>
      </c>
      <c r="Q11" s="85">
        <f>_xlfn.IFNA(VLOOKUP(CONCATENATE($Q$5,$B11,$C11),'WAL1'!$A$6:$N$135,14,FALSE),0)</f>
        <v>0</v>
      </c>
      <c r="R11" s="85">
        <f>_xlfn.IFNA(VLOOKUP(CONCATENATE($S$5,$B11,$C11),'MR1'!$A$6:$N$130,14,FALSE),0)</f>
        <v>0</v>
      </c>
      <c r="S11" s="85">
        <f>_xlfn.IFNA(VLOOKUP(CONCATENATE($S$5,$B11,$C11),'OG1'!$A$6:$N$132,14,FALSE),0)</f>
        <v>7</v>
      </c>
      <c r="T11" s="85">
        <f>_xlfn.IFNA(VLOOKUP(CONCATENATE($T$5,$B11,$C11),DARL!$A$6:$N$56,14,FALSE),0)</f>
        <v>0</v>
      </c>
      <c r="U11" s="85">
        <f>_xlfn.IFNA(VLOOKUP(CONCATENATE($U$5,$B11,$C11),'BUS3'!$A$6:$N$135,14,FALSE),0)</f>
        <v>0</v>
      </c>
      <c r="V11" s="85">
        <f>_xlfn.IFNA(VLOOKUP(CONCATENATE($V$5,$B11,$C11),'BAL2'!$A$6:$N$135,14,FALSE),0)</f>
        <v>0</v>
      </c>
      <c r="W11" s="85">
        <f>_xlfn.IFNA(VLOOKUP(CONCATENATE($W$5,$B11,$C11),'BUN1'!$A$6:$N$135,14,FALSE),0)</f>
        <v>0</v>
      </c>
      <c r="X11" s="85">
        <f>_xlfn.IFNA(VLOOKUP(CONCATENATE($X$5,$B11,$C11),'OG2'!$A$6:$N$133,14,FALSE),0)</f>
        <v>6</v>
      </c>
      <c r="Y11" s="85">
        <f>_xlfn.IFNA(VLOOKUP(CONCATENATE($Y$5,$B11,$C11),'SM1'!$A$6:$N$133,14,FALSE),0)</f>
        <v>0</v>
      </c>
      <c r="Z11" s="85">
        <f>_xlfn.IFNA(VLOOKUP(CONCATENATE($Z$5,$B11,$C11),'MR2'!$A$6:$N$124,14,FALSE),0)</f>
        <v>0</v>
      </c>
      <c r="AA11" s="85">
        <f>_xlfn.IFNA(VLOOKUP(CONCATENATE($AA$5,$B11,$C11),'WAL2'!$A$6:$N$135,14,FALSE),0)</f>
        <v>0</v>
      </c>
      <c r="AB11" s="85">
        <f>_xlfn.IFNA(VLOOKUP(CONCATENATE($AB$5,$B11,$C11),DARD1!$A$6:$N$134,14,FALSE),0)</f>
        <v>0</v>
      </c>
      <c r="AC11" s="85">
        <f>_xlfn.IFNA(VLOOKUP(CONCATENATE($AC$5,$B11,$C11),'LF1'!$A$6:$N$135,14,FALSE),0)</f>
        <v>0</v>
      </c>
      <c r="AD11" s="85">
        <f>_xlfn.IFNA(VLOOKUP(CONCATENATE($AD$5,$B11,$C11),DARL2!$A$6:$N$135,14,FALSE),0)</f>
        <v>0</v>
      </c>
      <c r="AE11" s="85">
        <f>_xlfn.IFNA(VLOOKUP(CONCATENATE($AE$5,$B11,$C11),FEST!$A$6:$N$135,14,FALSE),0)</f>
        <v>0</v>
      </c>
      <c r="AF11" s="85">
        <f>_xlfn.IFNA(VLOOKUP(CONCATENATE($AF$5,$B11,$C11),'BUN2'!$A$6:$N$131,14,FALSE),0)</f>
        <v>0</v>
      </c>
      <c r="AG11" s="85">
        <f>_xlfn.IFNA(VLOOKUP(CONCATENATE($AG$5,$B11,$C11),'OG3'!$A$6:$N$135,14,FALSE),0)</f>
        <v>0</v>
      </c>
      <c r="AH11" s="86">
        <f>_xlfn.IFNA(VLOOKUP(CONCATENATE($AH$5,$B11,$C11),SER!$A$6:$N$135,14,FALSE),0)</f>
        <v>0</v>
      </c>
      <c r="AI11" s="86">
        <f>_xlfn.IFNA(VLOOKUP(CONCATENATE($AH$5,$B11,$C11),KR!$A$6:$N$135,14,FALSE),0)</f>
        <v>0</v>
      </c>
      <c r="AJ11" s="86">
        <f>_xlfn.IFNA(VLOOKUP(CONCATENATE($AJ$5,$B11,$C11),DARL3!$A$6:$N$135,14,FALSE),0)</f>
        <v>0</v>
      </c>
      <c r="AK11" s="86">
        <f>_xlfn.IFNA(VLOOKUP(CONCATENATE($AK$5,$B11,$C11),DARD2!$A$6:$N$135,14,FALSE),0)</f>
        <v>0</v>
      </c>
      <c r="AL11" s="86">
        <f>_xlfn.IFNA(VLOOKUP(CONCATENATE($AL$5,$B11,$C11),'WAL3'!$A$6:$N$77,14,FALSE),0)</f>
        <v>0</v>
      </c>
      <c r="AM11" s="86">
        <f>_xlfn.IFNA(VLOOKUP(CONCATENATE($AM$5,$B11,$C11),'BAL3'!$A$6:$N$135,14,FALSE),0)</f>
        <v>0</v>
      </c>
      <c r="AN11" s="86">
        <f>_xlfn.IFNA(VLOOKUP(CONCATENATE($AN$5,$B11,$C11),'BUN3'!$A$6:$N$135,14,FALSE),0)</f>
        <v>0</v>
      </c>
      <c r="AO11" s="86">
        <f>_xlfn.IFNA(VLOOKUP(CONCATENATE($AO$5,$B11,$C11),SC!$A$6:$N$135,14,FALSE),0)</f>
        <v>0</v>
      </c>
      <c r="AP11" s="86">
        <f>_xlfn.IFNA(VLOOKUP(CONCATENATE($AP$5,$B11,$C11),'KAL1'!$A$6:$N$135,14,FALSE),0)</f>
        <v>0</v>
      </c>
      <c r="AQ11" s="514"/>
      <c r="AR11" s="620">
        <f>_xlfn.IFNA(VLOOKUP(CONCATENATE($AR$5,$B11,$C11),'MR3'!$A$6:$N$135,14,FALSE),0)</f>
        <v>0</v>
      </c>
      <c r="AS11" s="82"/>
    </row>
    <row r="12" spans="1:83" s="1" customFormat="1" x14ac:dyDescent="0.2">
      <c r="A12" s="924"/>
      <c r="B12" s="111"/>
      <c r="C12" s="27"/>
      <c r="D12" s="27"/>
      <c r="E12" s="28"/>
      <c r="F12" s="29"/>
      <c r="G12" s="227"/>
      <c r="H12" s="85"/>
      <c r="I12" s="174"/>
      <c r="J12" s="227"/>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6"/>
      <c r="AJ12" s="86"/>
      <c r="AK12" s="86"/>
      <c r="AL12" s="86"/>
      <c r="AM12" s="86"/>
      <c r="AN12" s="86"/>
      <c r="AO12" s="86"/>
      <c r="AP12" s="86"/>
      <c r="AQ12" s="514"/>
      <c r="AR12" s="620"/>
      <c r="AS12" s="82"/>
    </row>
    <row r="13" spans="1:83" s="15" customFormat="1" x14ac:dyDescent="0.2">
      <c r="A13" s="924"/>
      <c r="B13" s="111" t="s">
        <v>315</v>
      </c>
      <c r="C13" s="27" t="s">
        <v>316</v>
      </c>
      <c r="D13" s="27" t="s">
        <v>163</v>
      </c>
      <c r="E13" s="28">
        <v>44258</v>
      </c>
      <c r="F13" s="29">
        <v>17</v>
      </c>
      <c r="G13" s="227">
        <f t="shared" si="0"/>
        <v>2</v>
      </c>
      <c r="H13" s="85">
        <f t="shared" si="1"/>
        <v>12</v>
      </c>
      <c r="I13" s="174">
        <f t="shared" si="2"/>
        <v>7</v>
      </c>
      <c r="J13" s="227">
        <f>_xlfn.IFNA(VLOOKUP(CONCATENATE($J$5,$B13,$C13),'20BUN'!$A$6:$N$94,14,FALSE),0)</f>
        <v>0</v>
      </c>
      <c r="K13" s="85">
        <f>_xlfn.IFNA(VLOOKUP(CONCATENATE($K$5,$B13,$C13),'20BUS'!$A$6:$N$107,14,FALSE),0)</f>
        <v>0</v>
      </c>
      <c r="L13" s="85">
        <f>_xlfn.IFNA(VLOOKUP(CONCATENATE($L$5,$B13,$C13),'MUR1'!$A$6:$N$135,14,FALSE),0)</f>
        <v>0</v>
      </c>
      <c r="M13" s="85">
        <f>_xlfn.IFNA(VLOOKUP(CONCATENATE($M$5,$B13,$C13),'BUS1'!$A$6:$N$95,14,FALSE),0)</f>
        <v>0</v>
      </c>
      <c r="N13" s="85">
        <f>_xlfn.IFNA(VLOOKUP(CONCATENATE($N$5,$B13,$C13),'WP1'!$A$6:$N$131,14,FALSE),0)</f>
        <v>0</v>
      </c>
      <c r="O13" s="85">
        <f>_xlfn.IFNA(VLOOKUP(CONCATENATE($O$5,$B13,$C13),'BAL1'!$A$6:$N$95,14,FALSE),0)</f>
        <v>0</v>
      </c>
      <c r="P13" s="85">
        <f>_xlfn.IFNA(VLOOKUP(CONCATENATE($P$5,$B13,$C13),'BUS2'!$A$6:$N$133,14,FALSE),0)</f>
        <v>0</v>
      </c>
      <c r="Q13" s="85">
        <f>_xlfn.IFNA(VLOOKUP(CONCATENATE($Q$5,$B13,$C13),'WAL1'!$A$6:$N$135,14,FALSE),0)</f>
        <v>0</v>
      </c>
      <c r="R13" s="85">
        <f>_xlfn.IFNA(VLOOKUP(CONCATENATE($S$5,$B13,$C13),'MR1'!$A$6:$N$130,14,FALSE),0)</f>
        <v>0</v>
      </c>
      <c r="S13" s="85">
        <f>_xlfn.IFNA(VLOOKUP(CONCATENATE($S$5,$B13,$C13),'OG1'!$A$6:$N$132,14,FALSE),0)</f>
        <v>0</v>
      </c>
      <c r="T13" s="85">
        <f>_xlfn.IFNA(VLOOKUP(CONCATENATE($T$5,$B13,$C13),DARL!$A$6:$N$56,14,FALSE),0)</f>
        <v>5</v>
      </c>
      <c r="U13" s="85">
        <f>_xlfn.IFNA(VLOOKUP(CONCATENATE($U$5,$B13,$C13),'BUS3'!$A$6:$N$135,14,FALSE),0)</f>
        <v>0</v>
      </c>
      <c r="V13" s="85">
        <f>_xlfn.IFNA(VLOOKUP(CONCATENATE($V$5,$B13,$C13),'BAL2'!$A$6:$N$135,14,FALSE),0)</f>
        <v>0</v>
      </c>
      <c r="W13" s="85">
        <f>_xlfn.IFNA(VLOOKUP(CONCATENATE($W$5,$B13,$C13),'BUN1'!$A$6:$N$135,14,FALSE),0)</f>
        <v>0</v>
      </c>
      <c r="X13" s="85">
        <f>_xlfn.IFNA(VLOOKUP(CONCATENATE($X$5,$B13,$C13),'OG2'!$A$6:$N$133,14,FALSE),0)</f>
        <v>0</v>
      </c>
      <c r="Y13" s="85">
        <f>_xlfn.IFNA(VLOOKUP(CONCATENATE($Y$5,$B13,$C13),'SM1'!$A$6:$N$133,14,FALSE),0)</f>
        <v>7</v>
      </c>
      <c r="Z13" s="85">
        <f>_xlfn.IFNA(VLOOKUP(CONCATENATE($Z$5,$B13,$C13),'MR2'!$A$6:$N$124,14,FALSE),0)</f>
        <v>0</v>
      </c>
      <c r="AA13" s="85">
        <f>_xlfn.IFNA(VLOOKUP(CONCATENATE($AA$5,$B13,$C13),'WAL2'!$A$6:$N$135,14,FALSE),0)</f>
        <v>0</v>
      </c>
      <c r="AB13" s="85">
        <f>_xlfn.IFNA(VLOOKUP(CONCATENATE($AB$5,$B13,$C13),DARD1!$A$6:$N$134,14,FALSE),0)</f>
        <v>0</v>
      </c>
      <c r="AC13" s="85">
        <f>_xlfn.IFNA(VLOOKUP(CONCATENATE($AC$5,$B13,$C13),'LF1'!$A$6:$N$135,14,FALSE),0)</f>
        <v>0</v>
      </c>
      <c r="AD13" s="85">
        <f>_xlfn.IFNA(VLOOKUP(CONCATENATE($AD$5,$B13,$C13),DARL2!$A$6:$N$135,14,FALSE),0)</f>
        <v>0</v>
      </c>
      <c r="AE13" s="85">
        <f>_xlfn.IFNA(VLOOKUP(CONCATENATE($AE$5,$B13,$C13),FEST!$A$6:$N$135,14,FALSE),0)</f>
        <v>0</v>
      </c>
      <c r="AF13" s="85">
        <f>_xlfn.IFNA(VLOOKUP(CONCATENATE($AF$5,$B13,$C13),'BUN2'!$A$6:$N$131,14,FALSE),0)</f>
        <v>0</v>
      </c>
      <c r="AG13" s="85">
        <f>_xlfn.IFNA(VLOOKUP(CONCATENATE($AG$5,$B13,$C13),'OG3'!$A$6:$N$135,14,FALSE),0)</f>
        <v>0</v>
      </c>
      <c r="AH13" s="86">
        <f>_xlfn.IFNA(VLOOKUP(CONCATENATE($AH$5,$B13,$C13),SER!$A$6:$N$135,14,FALSE),0)</f>
        <v>0</v>
      </c>
      <c r="AI13" s="86">
        <f>_xlfn.IFNA(VLOOKUP(CONCATENATE($AH$5,$B13,$C13),KR!$A$6:$N$135,14,FALSE),0)</f>
        <v>0</v>
      </c>
      <c r="AJ13" s="86">
        <f>_xlfn.IFNA(VLOOKUP(CONCATENATE($AJ$5,$B13,$C13),DARL3!$A$6:$N$135,14,FALSE),0)</f>
        <v>0</v>
      </c>
      <c r="AK13" s="86">
        <f>_xlfn.IFNA(VLOOKUP(CONCATENATE($AK$5,$B13,$C13),DARD2!$A$6:$N$135,14,FALSE),0)</f>
        <v>0</v>
      </c>
      <c r="AL13" s="86">
        <f>_xlfn.IFNA(VLOOKUP(CONCATENATE($AL$5,$B13,$C13),'WAL3'!$A$6:$N$77,14,FALSE),0)</f>
        <v>0</v>
      </c>
      <c r="AM13" s="86">
        <f>_xlfn.IFNA(VLOOKUP(CONCATENATE($AM$5,$B13,$C13),'BAL3'!$A$6:$N$135,14,FALSE),0)</f>
        <v>0</v>
      </c>
      <c r="AN13" s="86">
        <f>_xlfn.IFNA(VLOOKUP(CONCATENATE($AN$5,$B13,$C13),'BUN3'!$A$6:$N$135,14,FALSE),0)</f>
        <v>0</v>
      </c>
      <c r="AO13" s="86">
        <f>_xlfn.IFNA(VLOOKUP(CONCATENATE($AO$5,$B13,$C13),SC!$A$6:$N$135,14,FALSE),0)</f>
        <v>0</v>
      </c>
      <c r="AP13" s="86">
        <f>_xlfn.IFNA(VLOOKUP(CONCATENATE($AP$5,$B13,$C13),'KAL1'!$A$6:$N$135,14,FALSE),0)</f>
        <v>0</v>
      </c>
      <c r="AQ13" s="514"/>
      <c r="AR13" s="620">
        <f>_xlfn.IFNA(VLOOKUP(CONCATENATE($AR$5,$B13,$C13),'MR3'!$A$6:$N$135,14,FALSE),0)</f>
        <v>0</v>
      </c>
      <c r="AS13" s="82"/>
    </row>
    <row r="14" spans="1:83" s="15" customFormat="1" x14ac:dyDescent="0.2">
      <c r="A14" s="924"/>
      <c r="B14" s="111" t="s">
        <v>134</v>
      </c>
      <c r="C14" s="27" t="s">
        <v>314</v>
      </c>
      <c r="D14" s="27" t="s">
        <v>443</v>
      </c>
      <c r="E14" s="28">
        <v>44258</v>
      </c>
      <c r="F14" s="29">
        <v>21</v>
      </c>
      <c r="G14" s="227">
        <f t="shared" si="0"/>
        <v>2</v>
      </c>
      <c r="H14" s="85">
        <f t="shared" si="1"/>
        <v>11</v>
      </c>
      <c r="I14" s="174">
        <f t="shared" si="2"/>
        <v>8</v>
      </c>
      <c r="J14" s="227">
        <f>_xlfn.IFNA(VLOOKUP(CONCATENATE($J$5,$B14,$C14),'20BUN'!$A$6:$N$94,14,FALSE),0)</f>
        <v>0</v>
      </c>
      <c r="K14" s="85">
        <f>_xlfn.IFNA(VLOOKUP(CONCATENATE($K$5,$B14,$C14),'20BUS'!$A$6:$N$107,14,FALSE),0)</f>
        <v>0</v>
      </c>
      <c r="L14" s="85">
        <f>_xlfn.IFNA(VLOOKUP(CONCATENATE($L$5,$B14,$C14),'MUR1'!$A$6:$N$135,14,FALSE),0)</f>
        <v>0</v>
      </c>
      <c r="M14" s="85">
        <f>_xlfn.IFNA(VLOOKUP(CONCATENATE($M$5,$B14,$C14),'BUS1'!$A$6:$N$95,14,FALSE),0)</f>
        <v>0</v>
      </c>
      <c r="N14" s="85">
        <f>_xlfn.IFNA(VLOOKUP(CONCATENATE($N$5,$B14,$C14),'WP1'!$A$6:$N$131,14,FALSE),0)</f>
        <v>0</v>
      </c>
      <c r="O14" s="85">
        <f>_xlfn.IFNA(VLOOKUP(CONCATENATE($O$5,$B14,$C14),'BAL1'!$A$6:$N$95,14,FALSE),0)</f>
        <v>6</v>
      </c>
      <c r="P14" s="85">
        <f>_xlfn.IFNA(VLOOKUP(CONCATENATE($P$5,$B14,$C14),'BUS2'!$A$6:$N$133,14,FALSE),0)</f>
        <v>0</v>
      </c>
      <c r="Q14" s="85">
        <f>_xlfn.IFNA(VLOOKUP(CONCATENATE($Q$5,$B14,$C14),'WAL1'!$A$6:$N$135,14,FALSE),0)</f>
        <v>0</v>
      </c>
      <c r="R14" s="85">
        <f>_xlfn.IFNA(VLOOKUP(CONCATENATE($S$5,$B14,$C14),'MR1'!$A$6:$N$130,14,FALSE),0)</f>
        <v>0</v>
      </c>
      <c r="S14" s="85">
        <f>_xlfn.IFNA(VLOOKUP(CONCATENATE($S$5,$B14,$C14),'OG1'!$A$6:$N$132,14,FALSE),0)</f>
        <v>0</v>
      </c>
      <c r="T14" s="85">
        <f>_xlfn.IFNA(VLOOKUP(CONCATENATE($T$5,$B14,$C14),DARL!$A$6:$N$56,14,FALSE),0)</f>
        <v>0</v>
      </c>
      <c r="U14" s="85">
        <f>_xlfn.IFNA(VLOOKUP(CONCATENATE($U$5,$B14,$C14),'BUS3'!$A$6:$N$135,14,FALSE),0)</f>
        <v>0</v>
      </c>
      <c r="V14" s="85">
        <f>_xlfn.IFNA(VLOOKUP(CONCATENATE($V$5,$B14,$C14),'BAL2'!$A$6:$N$135,14,FALSE),0)</f>
        <v>0</v>
      </c>
      <c r="W14" s="85">
        <f>_xlfn.IFNA(VLOOKUP(CONCATENATE($W$5,$B14,$C14),'BUN1'!$A$6:$N$135,14,FALSE),0)</f>
        <v>0</v>
      </c>
      <c r="X14" s="85">
        <f>_xlfn.IFNA(VLOOKUP(CONCATENATE($X$5,$B14,$C14),'OG2'!$A$6:$N$133,14,FALSE),0)</f>
        <v>0</v>
      </c>
      <c r="Y14" s="85">
        <f>_xlfn.IFNA(VLOOKUP(CONCATENATE($Y$5,$B14,$C14),'SM1'!$A$6:$N$133,14,FALSE),0)</f>
        <v>0</v>
      </c>
      <c r="Z14" s="85">
        <f>_xlfn.IFNA(VLOOKUP(CONCATENATE($Z$5,$B14,$C14),'MR2'!$A$6:$N$124,14,FALSE),0)</f>
        <v>0</v>
      </c>
      <c r="AA14" s="85">
        <f>_xlfn.IFNA(VLOOKUP(CONCATENATE($AA$5,$B14,$C14),'WAL2'!$A$6:$N$135,14,FALSE),0)</f>
        <v>0</v>
      </c>
      <c r="AB14" s="85">
        <f>_xlfn.IFNA(VLOOKUP(CONCATENATE($AB$5,$B14,$C14),DARD1!$A$6:$N$134,14,FALSE),0)</f>
        <v>0</v>
      </c>
      <c r="AC14" s="85">
        <f>_xlfn.IFNA(VLOOKUP(CONCATENATE($AC$5,$B14,$C14),'LF1'!$A$6:$N$135,14,FALSE),0)</f>
        <v>0</v>
      </c>
      <c r="AD14" s="85">
        <f>_xlfn.IFNA(VLOOKUP(CONCATENATE($AD$5,$B14,$C14),DARL2!$A$6:$N$135,14,FALSE),0)</f>
        <v>0</v>
      </c>
      <c r="AE14" s="85">
        <f>_xlfn.IFNA(VLOOKUP(CONCATENATE($AE$5,$B14,$C14),FEST!$A$6:$N$135,14,FALSE),0)</f>
        <v>0</v>
      </c>
      <c r="AF14" s="85">
        <f>_xlfn.IFNA(VLOOKUP(CONCATENATE($AF$5,$B14,$C14),'BUN2'!$A$6:$N$131,14,FALSE),0)</f>
        <v>0</v>
      </c>
      <c r="AG14" s="85">
        <f>_xlfn.IFNA(VLOOKUP(CONCATENATE($AG$5,$B14,$C14),'OG3'!$A$6:$N$135,14,FALSE),0)</f>
        <v>0</v>
      </c>
      <c r="AH14" s="86">
        <f>_xlfn.IFNA(VLOOKUP(CONCATENATE($AH$5,$B14,$C14),SER!$A$6:$N$135,14,FALSE),0)</f>
        <v>0</v>
      </c>
      <c r="AI14" s="86">
        <f>_xlfn.IFNA(VLOOKUP(CONCATENATE($AH$5,$B14,$C14),KR!$A$6:$N$135,14,FALSE),0)</f>
        <v>0</v>
      </c>
      <c r="AJ14" s="86">
        <f>_xlfn.IFNA(VLOOKUP(CONCATENATE($AJ$5,$B14,$C14),DARL3!$A$6:$N$135,14,FALSE),0)</f>
        <v>0</v>
      </c>
      <c r="AK14" s="86">
        <f>_xlfn.IFNA(VLOOKUP(CONCATENATE($AK$5,$B14,$C14),DARD2!$A$6:$N$135,14,FALSE),0)</f>
        <v>0</v>
      </c>
      <c r="AL14" s="86">
        <f>_xlfn.IFNA(VLOOKUP(CONCATENATE($AL$5,$B14,$C14),'WAL3'!$A$6:$N$77,14,FALSE),0)</f>
        <v>0</v>
      </c>
      <c r="AM14" s="86">
        <f>_xlfn.IFNA(VLOOKUP(CONCATENATE($AM$5,$B14,$C14),'BAL3'!$A$6:$N$135,14,FALSE),0)</f>
        <v>5</v>
      </c>
      <c r="AN14" s="86">
        <f>_xlfn.IFNA(VLOOKUP(CONCATENATE($AN$5,$B14,$C14),'BUN3'!$A$6:$N$135,14,FALSE),0)</f>
        <v>0</v>
      </c>
      <c r="AO14" s="86">
        <f>_xlfn.IFNA(VLOOKUP(CONCATENATE($AO$5,$B14,$C14),SC!$A$6:$N$135,14,FALSE),0)</f>
        <v>0</v>
      </c>
      <c r="AP14" s="86">
        <f>_xlfn.IFNA(VLOOKUP(CONCATENATE($AP$5,$B14,$C14),'KAL1'!$A$6:$N$135,14,FALSE),0)</f>
        <v>0</v>
      </c>
      <c r="AQ14" s="514"/>
      <c r="AR14" s="620">
        <f>_xlfn.IFNA(VLOOKUP(CONCATENATE($AR$5,$B14,$C14),'MR3'!$A$6:$N$135,14,FALSE),0)</f>
        <v>0</v>
      </c>
      <c r="AS14" s="76"/>
    </row>
    <row r="15" spans="1:83" s="15" customFormat="1" x14ac:dyDescent="0.2">
      <c r="A15" s="924"/>
      <c r="B15" s="111" t="s">
        <v>48</v>
      </c>
      <c r="C15" s="27" t="s">
        <v>143</v>
      </c>
      <c r="D15" s="27" t="s">
        <v>445</v>
      </c>
      <c r="E15" s="28">
        <v>44235</v>
      </c>
      <c r="F15" s="29">
        <v>14</v>
      </c>
      <c r="G15" s="227">
        <f t="shared" si="0"/>
        <v>2</v>
      </c>
      <c r="H15" s="85">
        <f t="shared" si="1"/>
        <v>11</v>
      </c>
      <c r="I15" s="174">
        <f t="shared" si="2"/>
        <v>8</v>
      </c>
      <c r="J15" s="227">
        <f>_xlfn.IFNA(VLOOKUP(CONCATENATE($J$5,$B15,$C15),'20BUN'!$A$6:$N$94,14,FALSE),0)</f>
        <v>0</v>
      </c>
      <c r="K15" s="85">
        <f>_xlfn.IFNA(VLOOKUP(CONCATENATE($K$5,$B15,$C15),'20BUS'!$A$6:$N$107,14,FALSE),0)</f>
        <v>0</v>
      </c>
      <c r="L15" s="85">
        <f>_xlfn.IFNA(VLOOKUP(CONCATENATE($L$5,$B15,$C15),'MUR1'!$A$6:$N$135,14,FALSE),0)</f>
        <v>4</v>
      </c>
      <c r="M15" s="85">
        <f>_xlfn.IFNA(VLOOKUP(CONCATENATE($M$5,$B15,$C15),'BUS1'!$A$6:$N$95,14,FALSE),0)</f>
        <v>0</v>
      </c>
      <c r="N15" s="85">
        <f>_xlfn.IFNA(VLOOKUP(CONCATENATE($N$5,$B15,$C15),'WP1'!$A$6:$N$131,14,FALSE),0)</f>
        <v>0</v>
      </c>
      <c r="O15" s="85">
        <f>_xlfn.IFNA(VLOOKUP(CONCATENATE($O$5,$B15,$C15),'BAL1'!$A$6:$N$95,14,FALSE),0)</f>
        <v>0</v>
      </c>
      <c r="P15" s="85">
        <f>_xlfn.IFNA(VLOOKUP(CONCATENATE($P$5,$B15,$C15),'BUS2'!$A$6:$N$133,14,FALSE),0)</f>
        <v>0</v>
      </c>
      <c r="Q15" s="85">
        <f>_xlfn.IFNA(VLOOKUP(CONCATENATE($Q$5,$B15,$C15),'WAL1'!$A$6:$N$135,14,FALSE),0)</f>
        <v>0</v>
      </c>
      <c r="R15" s="85">
        <f>_xlfn.IFNA(VLOOKUP(CONCATENATE($S$5,$B15,$C15),'MR1'!$A$6:$N$130,14,FALSE),0)</f>
        <v>0</v>
      </c>
      <c r="S15" s="85">
        <f>_xlfn.IFNA(VLOOKUP(CONCATENATE($S$5,$B15,$C15),'OG1'!$A$6:$N$132,14,FALSE),0)</f>
        <v>0</v>
      </c>
      <c r="T15" s="85">
        <f>_xlfn.IFNA(VLOOKUP(CONCATENATE($T$5,$B15,$C15),DARL!$A$6:$N$56,14,FALSE),0)</f>
        <v>0</v>
      </c>
      <c r="U15" s="85">
        <f>_xlfn.IFNA(VLOOKUP(CONCATENATE($U$5,$B15,$C15),'BUS3'!$A$6:$N$135,14,FALSE),0)</f>
        <v>0</v>
      </c>
      <c r="V15" s="85">
        <f>_xlfn.IFNA(VLOOKUP(CONCATENATE($V$5,$B15,$C15),'BAL2'!$A$6:$N$135,14,FALSE),0)</f>
        <v>0</v>
      </c>
      <c r="W15" s="85">
        <f>_xlfn.IFNA(VLOOKUP(CONCATENATE($W$5,$B15,$C15),'BUN1'!$A$6:$N$135,14,FALSE),0)</f>
        <v>0</v>
      </c>
      <c r="X15" s="85">
        <f>_xlfn.IFNA(VLOOKUP(CONCATENATE($X$5,$B15,$C15),'OG2'!$A$6:$N$133,14,FALSE),0)</f>
        <v>0</v>
      </c>
      <c r="Y15" s="85">
        <f>_xlfn.IFNA(VLOOKUP(CONCATENATE($Y$5,$B15,$C15),'SM1'!$A$6:$N$133,14,FALSE),0)</f>
        <v>0</v>
      </c>
      <c r="Z15" s="85">
        <f>_xlfn.IFNA(VLOOKUP(CONCATENATE($Z$5,$B15,$C15),'MR2'!$A$6:$N$124,14,FALSE),0)</f>
        <v>0</v>
      </c>
      <c r="AA15" s="85">
        <f>_xlfn.IFNA(VLOOKUP(CONCATENATE($AA$5,$B15,$C15),'WAL2'!$A$6:$N$135,14,FALSE),0)</f>
        <v>0</v>
      </c>
      <c r="AB15" s="85">
        <f>_xlfn.IFNA(VLOOKUP(CONCATENATE($AB$5,$B15,$C15),DARD1!$A$6:$N$134,14,FALSE),0)</f>
        <v>0</v>
      </c>
      <c r="AC15" s="85">
        <f>_xlfn.IFNA(VLOOKUP(CONCATENATE($AC$5,$B15,$C15),'LF1'!$A$6:$N$135,14,FALSE),0)</f>
        <v>7</v>
      </c>
      <c r="AD15" s="85">
        <f>_xlfn.IFNA(VLOOKUP(CONCATENATE($AD$5,$B15,$C15),DARL2!$A$6:$N$135,14,FALSE),0)</f>
        <v>0</v>
      </c>
      <c r="AE15" s="85">
        <f>_xlfn.IFNA(VLOOKUP(CONCATENATE($AE$5,$B15,$C15),FEST!$A$6:$N$135,14,FALSE),0)</f>
        <v>0</v>
      </c>
      <c r="AF15" s="85">
        <f>_xlfn.IFNA(VLOOKUP(CONCATENATE($AF$5,$B15,$C15),'BUN2'!$A$6:$N$131,14,FALSE),0)</f>
        <v>0</v>
      </c>
      <c r="AG15" s="85">
        <f>_xlfn.IFNA(VLOOKUP(CONCATENATE($AG$5,$B15,$C15),'OG3'!$A$6:$N$135,14,FALSE),0)</f>
        <v>0</v>
      </c>
      <c r="AH15" s="86">
        <f>_xlfn.IFNA(VLOOKUP(CONCATENATE($AH$5,$B15,$C15),SER!$A$6:$N$135,14,FALSE),0)</f>
        <v>0</v>
      </c>
      <c r="AI15" s="86">
        <f>_xlfn.IFNA(VLOOKUP(CONCATENATE($AH$5,$B15,$C15),KR!$A$6:$N$135,14,FALSE),0)</f>
        <v>0</v>
      </c>
      <c r="AJ15" s="86">
        <f>_xlfn.IFNA(VLOOKUP(CONCATENATE($AJ$5,$B15,$C15),DARL3!$A$6:$N$135,14,FALSE),0)</f>
        <v>0</v>
      </c>
      <c r="AK15" s="86">
        <f>_xlfn.IFNA(VLOOKUP(CONCATENATE($AK$5,$B15,$C15),DARD2!$A$6:$N$135,14,FALSE),0)</f>
        <v>0</v>
      </c>
      <c r="AL15" s="86">
        <f>_xlfn.IFNA(VLOOKUP(CONCATENATE($AL$5,$B15,$C15),'WAL3'!$A$6:$N$77,14,FALSE),0)</f>
        <v>0</v>
      </c>
      <c r="AM15" s="86">
        <f>_xlfn.IFNA(VLOOKUP(CONCATENATE($AM$5,$B15,$C15),'BAL3'!$A$6:$N$135,14,FALSE),0)</f>
        <v>0</v>
      </c>
      <c r="AN15" s="86">
        <f>_xlfn.IFNA(VLOOKUP(CONCATENATE($AN$5,$B15,$C15),'BUN3'!$A$6:$N$135,14,FALSE),0)</f>
        <v>0</v>
      </c>
      <c r="AO15" s="86">
        <f>_xlfn.IFNA(VLOOKUP(CONCATENATE($AO$5,$B15,$C15),SC!$A$6:$N$135,14,FALSE),0)</f>
        <v>0</v>
      </c>
      <c r="AP15" s="86">
        <f>_xlfn.IFNA(VLOOKUP(CONCATENATE($AP$5,$B15,$C15),'KAL1'!$A$6:$N$135,14,FALSE),0)</f>
        <v>0</v>
      </c>
      <c r="AQ15" s="514"/>
      <c r="AR15" s="620">
        <f>_xlfn.IFNA(VLOOKUP(CONCATENATE($AR$5,$B15,$C15),'MR3'!$A$6:$N$135,14,FALSE),0)</f>
        <v>0</v>
      </c>
      <c r="AS15" s="76"/>
    </row>
    <row r="16" spans="1:83" s="15" customFormat="1" x14ac:dyDescent="0.2">
      <c r="A16" s="924"/>
      <c r="B16" s="111" t="s">
        <v>117</v>
      </c>
      <c r="C16" s="27" t="s">
        <v>723</v>
      </c>
      <c r="D16" s="27" t="s">
        <v>160</v>
      </c>
      <c r="E16" s="28">
        <v>44262</v>
      </c>
      <c r="F16" s="29">
        <v>15</v>
      </c>
      <c r="G16" s="227">
        <f t="shared" si="0"/>
        <v>2</v>
      </c>
      <c r="H16" s="85">
        <f t="shared" si="1"/>
        <v>11</v>
      </c>
      <c r="I16" s="174">
        <f t="shared" si="2"/>
        <v>8</v>
      </c>
      <c r="J16" s="227">
        <f>_xlfn.IFNA(VLOOKUP(CONCATENATE($J$5,$B16,$C16),'20BUN'!$A$6:$N$94,14,FALSE),0)</f>
        <v>0</v>
      </c>
      <c r="K16" s="85">
        <f>_xlfn.IFNA(VLOOKUP(CONCATENATE($K$5,$B16,$C16),'20BUS'!$A$6:$N$107,14,FALSE),0)</f>
        <v>0</v>
      </c>
      <c r="L16" s="85">
        <f>_xlfn.IFNA(VLOOKUP(CONCATENATE($L$5,$B16,$C16),'MUR1'!$A$6:$N$135,14,FALSE),0)</f>
        <v>0</v>
      </c>
      <c r="M16" s="85">
        <f>_xlfn.IFNA(VLOOKUP(CONCATENATE($M$5,$B16,$C16),'BUS1'!$A$6:$N$95,14,FALSE),0)</f>
        <v>0</v>
      </c>
      <c r="N16" s="85">
        <f>_xlfn.IFNA(VLOOKUP(CONCATENATE($N$5,$B16,$C16),'WP1'!$A$6:$N$131,14,FALSE),0)</f>
        <v>0</v>
      </c>
      <c r="O16" s="85">
        <f>_xlfn.IFNA(VLOOKUP(CONCATENATE($O$5,$B16,$C16),'BAL1'!$A$6:$N$95,14,FALSE),0)</f>
        <v>0</v>
      </c>
      <c r="P16" s="85">
        <f>_xlfn.IFNA(VLOOKUP(CONCATENATE($P$5,$B16,$C16),'BUS2'!$A$6:$N$133,14,FALSE),0)</f>
        <v>0</v>
      </c>
      <c r="Q16" s="85">
        <f>_xlfn.IFNA(VLOOKUP(CONCATENATE($Q$5,$B16,$C16),'WAL1'!$A$6:$N$135,14,FALSE),0)</f>
        <v>0</v>
      </c>
      <c r="R16" s="85">
        <f>_xlfn.IFNA(VLOOKUP(CONCATENATE($S$5,$B16,$C16),'MR1'!$A$6:$N$130,14,FALSE),0)</f>
        <v>0</v>
      </c>
      <c r="S16" s="85">
        <f>_xlfn.IFNA(VLOOKUP(CONCATENATE($S$5,$B16,$C16),'OG1'!$A$6:$N$132,14,FALSE),0)</f>
        <v>0</v>
      </c>
      <c r="T16" s="85">
        <f>_xlfn.IFNA(VLOOKUP(CONCATENATE($T$5,$B16,$C16),DARL!$A$6:$N$56,14,FALSE),0)</f>
        <v>0</v>
      </c>
      <c r="U16" s="85">
        <f>_xlfn.IFNA(VLOOKUP(CONCATENATE($U$5,$B16,$C16),'BUS3'!$A$6:$N$135,14,FALSE),0)</f>
        <v>0</v>
      </c>
      <c r="V16" s="85">
        <f>_xlfn.IFNA(VLOOKUP(CONCATENATE($V$5,$B16,$C16),'BAL2'!$A$6:$N$135,14,FALSE),0)</f>
        <v>0</v>
      </c>
      <c r="W16" s="85">
        <f>_xlfn.IFNA(VLOOKUP(CONCATENATE($W$5,$B16,$C16),'BUN1'!$A$6:$N$135,14,FALSE),0)</f>
        <v>0</v>
      </c>
      <c r="X16" s="85">
        <f>_xlfn.IFNA(VLOOKUP(CONCATENATE($X$5,$B16,$C16),'OG2'!$A$6:$N$133,14,FALSE),0)</f>
        <v>0</v>
      </c>
      <c r="Y16" s="85">
        <f>_xlfn.IFNA(VLOOKUP(CONCATENATE($Y$5,$B16,$C16),'SM1'!$A$6:$N$133,14,FALSE),0)</f>
        <v>0</v>
      </c>
      <c r="Z16" s="85">
        <f>_xlfn.IFNA(VLOOKUP(CONCATENATE($Z$5,$B16,$C16),'MR2'!$A$6:$N$124,14,FALSE),0)</f>
        <v>0</v>
      </c>
      <c r="AA16" s="85">
        <f>_xlfn.IFNA(VLOOKUP(CONCATENATE($AA$5,$B16,$C16),'WAL2'!$A$6:$N$135,14,FALSE),0)</f>
        <v>0</v>
      </c>
      <c r="AB16" s="85">
        <f>_xlfn.IFNA(VLOOKUP(CONCATENATE($AB$5,$B16,$C16),DARD1!$A$6:$N$134,14,FALSE),0)</f>
        <v>0</v>
      </c>
      <c r="AC16" s="85">
        <f>_xlfn.IFNA(VLOOKUP(CONCATENATE($AC$5,$B16,$C16),'LF1'!$A$6:$N$135,14,FALSE),0)</f>
        <v>0</v>
      </c>
      <c r="AD16" s="85">
        <f>_xlfn.IFNA(VLOOKUP(CONCATENATE($AD$5,$B16,$C16),DARL2!$A$6:$N$135,14,FALSE),0)</f>
        <v>0</v>
      </c>
      <c r="AE16" s="85">
        <f>_xlfn.IFNA(VLOOKUP(CONCATENATE($AE$5,$B16,$C16),FEST!$A$6:$N$135,14,FALSE),0)</f>
        <v>0</v>
      </c>
      <c r="AF16" s="85">
        <f>_xlfn.IFNA(VLOOKUP(CONCATENATE($AF$5,$B16,$C16),'BUN2'!$A$6:$N$131,14,FALSE),0)</f>
        <v>0</v>
      </c>
      <c r="AG16" s="85">
        <f>_xlfn.IFNA(VLOOKUP(CONCATENATE($AG$5,$B16,$C16),'OG3'!$A$6:$N$135,14,FALSE),0)</f>
        <v>0</v>
      </c>
      <c r="AH16" s="86">
        <f>_xlfn.IFNA(VLOOKUP(CONCATENATE($AH$5,$B16,$C16),SER!$A$6:$N$135,14,FALSE),0)</f>
        <v>0</v>
      </c>
      <c r="AI16" s="86">
        <f>_xlfn.IFNA(VLOOKUP(CONCATENATE($AH$5,$B16,$C16),KR!$A$6:$N$135,14,FALSE),0)</f>
        <v>0</v>
      </c>
      <c r="AJ16" s="86">
        <f>_xlfn.IFNA(VLOOKUP(CONCATENATE($AJ$5,$B16,$C16),DARL3!$A$6:$N$135,14,FALSE),0)</f>
        <v>4</v>
      </c>
      <c r="AK16" s="86">
        <f>_xlfn.IFNA(VLOOKUP(CONCATENATE($AK$5,$B16,$C16),DARD2!$A$6:$N$135,14,FALSE),0)</f>
        <v>0</v>
      </c>
      <c r="AL16" s="86">
        <f>_xlfn.IFNA(VLOOKUP(CONCATENATE($AL$5,$B16,$C16),'WAL3'!$A$6:$N$77,14,FALSE),0)</f>
        <v>7</v>
      </c>
      <c r="AM16" s="86">
        <f>_xlfn.IFNA(VLOOKUP(CONCATENATE($AM$5,$B16,$C16),'BAL3'!$A$6:$N$135,14,FALSE),0)</f>
        <v>0</v>
      </c>
      <c r="AN16" s="86">
        <f>_xlfn.IFNA(VLOOKUP(CONCATENATE($AN$5,$B16,$C16),'BUN3'!$A$6:$N$135,14,FALSE),0)</f>
        <v>0</v>
      </c>
      <c r="AO16" s="86">
        <f>_xlfn.IFNA(VLOOKUP(CONCATENATE($AO$5,$B16,$C16),SC!$A$6:$N$135,14,FALSE),0)</f>
        <v>0</v>
      </c>
      <c r="AP16" s="86">
        <f>_xlfn.IFNA(VLOOKUP(CONCATENATE($AP$5,$B16,$C16),'KAL1'!$A$6:$N$135,14,FALSE),0)</f>
        <v>0</v>
      </c>
      <c r="AQ16" s="514"/>
      <c r="AR16" s="620">
        <f>_xlfn.IFNA(VLOOKUP(CONCATENATE($AR$5,$B16,$C16),'MR3'!$A$6:$N$135,14,FALSE),0)</f>
        <v>0</v>
      </c>
      <c r="AS16" s="76"/>
    </row>
    <row r="17" spans="1:45" s="15" customFormat="1" x14ac:dyDescent="0.2">
      <c r="A17" s="924"/>
      <c r="B17" s="111" t="s">
        <v>696</v>
      </c>
      <c r="C17" s="27" t="s">
        <v>697</v>
      </c>
      <c r="D17" s="27" t="s">
        <v>46</v>
      </c>
      <c r="E17" s="28">
        <v>44275</v>
      </c>
      <c r="F17" s="29">
        <v>14</v>
      </c>
      <c r="G17" s="227">
        <f t="shared" si="0"/>
        <v>2</v>
      </c>
      <c r="H17" s="85">
        <f t="shared" si="1"/>
        <v>10</v>
      </c>
      <c r="I17" s="174">
        <f t="shared" si="2"/>
        <v>11</v>
      </c>
      <c r="J17" s="227">
        <f>_xlfn.IFNA(VLOOKUP(CONCATENATE($J$5,$B17,$C17),'20BUN'!$A$6:$N$94,14,FALSE),0)</f>
        <v>0</v>
      </c>
      <c r="K17" s="85">
        <f>_xlfn.IFNA(VLOOKUP(CONCATENATE($K$5,$B17,$C17),'20BUS'!$A$6:$N$107,14,FALSE),0)</f>
        <v>0</v>
      </c>
      <c r="L17" s="85">
        <f>_xlfn.IFNA(VLOOKUP(CONCATENATE($L$5,$B17,$C17),'MUR1'!$A$6:$N$135,14,FALSE),0)</f>
        <v>0</v>
      </c>
      <c r="M17" s="85">
        <f>_xlfn.IFNA(VLOOKUP(CONCATENATE($M$5,$B17,$C17),'BUS1'!$A$6:$N$95,14,FALSE),0)</f>
        <v>0</v>
      </c>
      <c r="N17" s="85">
        <f>_xlfn.IFNA(VLOOKUP(CONCATENATE($N$5,$B17,$C17),'WP1'!$A$6:$N$131,14,FALSE),0)</f>
        <v>0</v>
      </c>
      <c r="O17" s="85">
        <f>_xlfn.IFNA(VLOOKUP(CONCATENATE($O$5,$B17,$C17),'BAL1'!$A$6:$N$95,14,FALSE),0)</f>
        <v>0</v>
      </c>
      <c r="P17" s="85">
        <f>_xlfn.IFNA(VLOOKUP(CONCATENATE($P$5,$B17,$C17),'BUS2'!$A$6:$N$133,14,FALSE),0)</f>
        <v>0</v>
      </c>
      <c r="Q17" s="85">
        <f>_xlfn.IFNA(VLOOKUP(CONCATENATE($Q$5,$B17,$C17),'WAL1'!$A$6:$N$135,14,FALSE),0)</f>
        <v>0</v>
      </c>
      <c r="R17" s="85">
        <f>_xlfn.IFNA(VLOOKUP(CONCATENATE($S$5,$B17,$C17),'MR1'!$A$6:$N$130,14,FALSE),0)</f>
        <v>0</v>
      </c>
      <c r="S17" s="85">
        <f>_xlfn.IFNA(VLOOKUP(CONCATENATE($S$5,$B17,$C17),'OG1'!$A$6:$N$132,14,FALSE),0)</f>
        <v>0</v>
      </c>
      <c r="T17" s="85">
        <f>_xlfn.IFNA(VLOOKUP(CONCATENATE($T$5,$B17,$C17),DARL!$A$6:$N$56,14,FALSE),0)</f>
        <v>0</v>
      </c>
      <c r="U17" s="85">
        <f>_xlfn.IFNA(VLOOKUP(CONCATENATE($U$5,$B17,$C17),'BUS3'!$A$6:$N$135,14,FALSE),0)</f>
        <v>0</v>
      </c>
      <c r="V17" s="85">
        <f>_xlfn.IFNA(VLOOKUP(CONCATENATE($V$5,$B17,$C17),'BAL2'!$A$6:$N$135,14,FALSE),0)</f>
        <v>0</v>
      </c>
      <c r="W17" s="85">
        <f>_xlfn.IFNA(VLOOKUP(CONCATENATE($W$5,$B17,$C17),'BUN1'!$A$6:$N$135,14,FALSE),0)</f>
        <v>0</v>
      </c>
      <c r="X17" s="85">
        <f>_xlfn.IFNA(VLOOKUP(CONCATENATE($X$5,$B17,$C17),'OG2'!$A$6:$N$133,14,FALSE),0)</f>
        <v>0</v>
      </c>
      <c r="Y17" s="85">
        <f>_xlfn.IFNA(VLOOKUP(CONCATENATE($Y$5,$B17,$C17),'SM1'!$A$6:$N$133,14,FALSE),0)</f>
        <v>0</v>
      </c>
      <c r="Z17" s="85">
        <f>_xlfn.IFNA(VLOOKUP(CONCATENATE($Z$5,$B17,$C17),'MR2'!$A$6:$N$124,14,FALSE),0)</f>
        <v>0</v>
      </c>
      <c r="AA17" s="85">
        <f>_xlfn.IFNA(VLOOKUP(CONCATENATE($AA$5,$B17,$C17),'WAL2'!$A$6:$N$135,14,FALSE),0)</f>
        <v>0</v>
      </c>
      <c r="AB17" s="85">
        <f>_xlfn.IFNA(VLOOKUP(CONCATENATE($AB$5,$B17,$C17),DARD1!$A$6:$N$134,14,FALSE),0)</f>
        <v>0</v>
      </c>
      <c r="AC17" s="85">
        <f>_xlfn.IFNA(VLOOKUP(CONCATENATE($AC$5,$B17,$C17),'LF1'!$A$6:$N$135,14,FALSE),0)</f>
        <v>0</v>
      </c>
      <c r="AD17" s="85">
        <f>_xlfn.IFNA(VLOOKUP(CONCATENATE($AD$5,$B17,$C17),DARL2!$A$6:$N$135,14,FALSE),0)</f>
        <v>0</v>
      </c>
      <c r="AE17" s="85">
        <f>_xlfn.IFNA(VLOOKUP(CONCATENATE($AE$5,$B17,$C17),FEST!$A$6:$N$135,14,FALSE),0)</f>
        <v>8</v>
      </c>
      <c r="AF17" s="85">
        <f>_xlfn.IFNA(VLOOKUP(CONCATENATE($AF$5,$B17,$C17),'BUN2'!$A$6:$N$131,14,FALSE),0)</f>
        <v>0</v>
      </c>
      <c r="AG17" s="85">
        <f>_xlfn.IFNA(VLOOKUP(CONCATENATE($AG$5,$B17,$C17),'OG3'!$A$6:$N$135,14,FALSE),0)</f>
        <v>0</v>
      </c>
      <c r="AH17" s="86">
        <f>_xlfn.IFNA(VLOOKUP(CONCATENATE($AH$5,$B17,$C17),SER!$A$6:$N$135,14,FALSE),0)</f>
        <v>0</v>
      </c>
      <c r="AI17" s="86">
        <f>_xlfn.IFNA(VLOOKUP(CONCATENATE($AH$5,$B17,$C17),KR!$A$6:$N$135,14,FALSE),0)</f>
        <v>0</v>
      </c>
      <c r="AJ17" s="86">
        <f>_xlfn.IFNA(VLOOKUP(CONCATENATE($AJ$5,$B17,$C17),DARL3!$A$6:$N$135,14,FALSE),0)</f>
        <v>0</v>
      </c>
      <c r="AK17" s="86">
        <f>_xlfn.IFNA(VLOOKUP(CONCATENATE($AK$5,$B17,$C17),DARD2!$A$6:$N$135,14,FALSE),0)</f>
        <v>0</v>
      </c>
      <c r="AL17" s="86">
        <f>_xlfn.IFNA(VLOOKUP(CONCATENATE($AL$5,$B17,$C17),'WAL3'!$A$6:$N$77,14,FALSE),0)</f>
        <v>0</v>
      </c>
      <c r="AM17" s="86">
        <f>_xlfn.IFNA(VLOOKUP(CONCATENATE($AM$5,$B17,$C17),'BAL3'!$A$6:$N$135,14,FALSE),0)</f>
        <v>0</v>
      </c>
      <c r="AN17" s="86">
        <f>_xlfn.IFNA(VLOOKUP(CONCATENATE($AN$5,$B17,$C17),'BUN3'!$A$6:$N$135,14,FALSE),0)</f>
        <v>0</v>
      </c>
      <c r="AO17" s="86">
        <f>_xlfn.IFNA(VLOOKUP(CONCATENATE($AO$5,$B17,$C17),SC!$A$6:$N$135,14,FALSE),0)</f>
        <v>2</v>
      </c>
      <c r="AP17" s="86">
        <f>_xlfn.IFNA(VLOOKUP(CONCATENATE($AP$5,$B17,$C17),'KAL1'!$A$6:$N$135,14,FALSE),0)</f>
        <v>0</v>
      </c>
      <c r="AQ17" s="514"/>
      <c r="AR17" s="620">
        <f>_xlfn.IFNA(VLOOKUP(CONCATENATE($AR$5,$B17,$C17),'MR3'!$A$6:$N$135,14,FALSE),0)</f>
        <v>0</v>
      </c>
      <c r="AS17" s="82"/>
    </row>
    <row r="18" spans="1:45" s="15" customFormat="1" x14ac:dyDescent="0.2">
      <c r="A18" s="924"/>
      <c r="B18" s="111" t="s">
        <v>51</v>
      </c>
      <c r="C18" s="27" t="s">
        <v>300</v>
      </c>
      <c r="D18" s="27" t="s">
        <v>160</v>
      </c>
      <c r="E18" s="28">
        <v>44240</v>
      </c>
      <c r="F18" s="29">
        <v>15</v>
      </c>
      <c r="G18" s="227">
        <f t="shared" si="0"/>
        <v>2</v>
      </c>
      <c r="H18" s="85">
        <f t="shared" si="1"/>
        <v>9</v>
      </c>
      <c r="I18" s="174">
        <f t="shared" si="2"/>
        <v>12</v>
      </c>
      <c r="J18" s="227">
        <f>_xlfn.IFNA(VLOOKUP(CONCATENATE($J$5,$B18,$C18),'20BUN'!$A$6:$N$94,14,FALSE),0)</f>
        <v>0</v>
      </c>
      <c r="K18" s="85">
        <f>_xlfn.IFNA(VLOOKUP(CONCATENATE($K$5,$B18,$C18),'20BUS'!$A$6:$N$107,14,FALSE),0)</f>
        <v>0</v>
      </c>
      <c r="L18" s="85">
        <f>_xlfn.IFNA(VLOOKUP(CONCATENATE($L$5,$B18,$C18),'MUR1'!$A$6:$N$135,14,FALSE),0)</f>
        <v>0</v>
      </c>
      <c r="M18" s="85">
        <f>_xlfn.IFNA(VLOOKUP(CONCATENATE($M$5,$B18,$C18),'BUS1'!$A$6:$N$95,14,FALSE),0)</f>
        <v>0</v>
      </c>
      <c r="N18" s="85">
        <f>_xlfn.IFNA(VLOOKUP(CONCATENATE($N$5,$B18,$C18),'WP1'!$A$6:$N$131,14,FALSE),0)</f>
        <v>0</v>
      </c>
      <c r="O18" s="85">
        <f>_xlfn.IFNA(VLOOKUP(CONCATENATE($O$5,$B18,$C18),'BAL1'!$A$6:$N$95,14,FALSE),0)</f>
        <v>0</v>
      </c>
      <c r="P18" s="85">
        <f>_xlfn.IFNA(VLOOKUP(CONCATENATE($P$5,$B18,$C18),'BUS2'!$A$6:$N$133,14,FALSE),0)</f>
        <v>0</v>
      </c>
      <c r="Q18" s="85">
        <f>_xlfn.IFNA(VLOOKUP(CONCATENATE($Q$5,$B18,$C18),'WAL1'!$A$6:$N$135,14,FALSE),0)</f>
        <v>0</v>
      </c>
      <c r="R18" s="85">
        <f>_xlfn.IFNA(VLOOKUP(CONCATENATE($S$5,$B18,$C18),'MR1'!$A$6:$N$130,14,FALSE),0)</f>
        <v>0</v>
      </c>
      <c r="S18" s="85">
        <f>_xlfn.IFNA(VLOOKUP(CONCATENATE($S$5,$B18,$C18),'OG1'!$A$6:$N$132,14,FALSE),0)</f>
        <v>0</v>
      </c>
      <c r="T18" s="85">
        <f>_xlfn.IFNA(VLOOKUP(CONCATENATE($T$5,$B18,$C18),DARL!$A$6:$N$56,14,FALSE),0)</f>
        <v>0</v>
      </c>
      <c r="U18" s="85">
        <f>_xlfn.IFNA(VLOOKUP(CONCATENATE($U$5,$B18,$C18),'BUS3'!$A$6:$N$135,14,FALSE),0)</f>
        <v>0</v>
      </c>
      <c r="V18" s="85">
        <f>_xlfn.IFNA(VLOOKUP(CONCATENATE($V$5,$B18,$C18),'BAL2'!$A$6:$N$135,14,FALSE),0)</f>
        <v>0</v>
      </c>
      <c r="W18" s="85">
        <f>_xlfn.IFNA(VLOOKUP(CONCATENATE($W$5,$B18,$C18),'BUN1'!$A$6:$N$135,14,FALSE),0)</f>
        <v>0</v>
      </c>
      <c r="X18" s="85">
        <f>_xlfn.IFNA(VLOOKUP(CONCATENATE($X$5,$B18,$C18),'OG2'!$A$6:$N$133,14,FALSE),0)</f>
        <v>0</v>
      </c>
      <c r="Y18" s="85">
        <f>_xlfn.IFNA(VLOOKUP(CONCATENATE($Y$5,$B18,$C18),'SM1'!$A$6:$N$133,14,FALSE),0)</f>
        <v>0</v>
      </c>
      <c r="Z18" s="85">
        <f>_xlfn.IFNA(VLOOKUP(CONCATENATE($Z$5,$B18,$C18),'MR2'!$A$6:$N$124,14,FALSE),0)</f>
        <v>0</v>
      </c>
      <c r="AA18" s="85">
        <f>_xlfn.IFNA(VLOOKUP(CONCATENATE($AA$5,$B18,$C18),'WAL2'!$A$6:$N$135,14,FALSE),0)</f>
        <v>0</v>
      </c>
      <c r="AB18" s="85">
        <f>_xlfn.IFNA(VLOOKUP(CONCATENATE($AB$5,$B18,$C18),DARD1!$A$6:$N$134,14,FALSE),0)</f>
        <v>0</v>
      </c>
      <c r="AC18" s="85">
        <f>_xlfn.IFNA(VLOOKUP(CONCATENATE($AC$5,$B18,$C18),'LF1'!$A$6:$N$135,14,FALSE),0)</f>
        <v>0</v>
      </c>
      <c r="AD18" s="85">
        <f>_xlfn.IFNA(VLOOKUP(CONCATENATE($AD$5,$B18,$C18),DARL2!$A$6:$N$135,14,FALSE),0)</f>
        <v>0</v>
      </c>
      <c r="AE18" s="85">
        <f>_xlfn.IFNA(VLOOKUP(CONCATENATE($AE$5,$B18,$C18),FEST!$A$6:$N$135,14,FALSE),0)</f>
        <v>0</v>
      </c>
      <c r="AF18" s="85">
        <f>_xlfn.IFNA(VLOOKUP(CONCATENATE($AF$5,$B18,$C18),'BUN2'!$A$6:$N$131,14,FALSE),0)</f>
        <v>0</v>
      </c>
      <c r="AG18" s="85">
        <f>_xlfn.IFNA(VLOOKUP(CONCATENATE($AG$5,$B18,$C18),'OG3'!$A$6:$N$135,14,FALSE),0)</f>
        <v>0</v>
      </c>
      <c r="AH18" s="86">
        <f>_xlfn.IFNA(VLOOKUP(CONCATENATE($AH$5,$B18,$C18),SER!$A$6:$N$135,14,FALSE),0)</f>
        <v>0</v>
      </c>
      <c r="AI18" s="86">
        <f>_xlfn.IFNA(VLOOKUP(CONCATENATE($AH$5,$B18,$C18),KR!$A$6:$N$135,14,FALSE),0)</f>
        <v>0</v>
      </c>
      <c r="AJ18" s="86">
        <f>_xlfn.IFNA(VLOOKUP(CONCATENATE($AJ$5,$B18,$C18),DARL3!$A$6:$N$135,14,FALSE),0)</f>
        <v>0</v>
      </c>
      <c r="AK18" s="86">
        <f>_xlfn.IFNA(VLOOKUP(CONCATENATE($AK$5,$B18,$C18),DARD2!$A$6:$N$135,14,FALSE),0)</f>
        <v>0</v>
      </c>
      <c r="AL18" s="86">
        <f>_xlfn.IFNA(VLOOKUP(CONCATENATE($AL$5,$B18,$C18),'WAL3'!$A$6:$N$77,14,FALSE),0)</f>
        <v>5</v>
      </c>
      <c r="AM18" s="86">
        <f>_xlfn.IFNA(VLOOKUP(CONCATENATE($AM$5,$B18,$C18),'BAL3'!$A$6:$N$135,14,FALSE),0)</f>
        <v>0</v>
      </c>
      <c r="AN18" s="86">
        <f>_xlfn.IFNA(VLOOKUP(CONCATENATE($AN$5,$B18,$C18),'BUN3'!$A$6:$N$135,14,FALSE),0)</f>
        <v>0</v>
      </c>
      <c r="AO18" s="86">
        <f>_xlfn.IFNA(VLOOKUP(CONCATENATE($AO$5,$B18,$C18),SC!$A$6:$N$135,14,FALSE),0)</f>
        <v>4</v>
      </c>
      <c r="AP18" s="86">
        <f>_xlfn.IFNA(VLOOKUP(CONCATENATE($AP$5,$B18,$C18),'KAL1'!$A$6:$N$135,14,FALSE),0)</f>
        <v>0</v>
      </c>
      <c r="AQ18" s="514"/>
      <c r="AR18" s="620">
        <f>_xlfn.IFNA(VLOOKUP(CONCATENATE($AR$5,$B18,$C18),'MR3'!$A$6:$N$135,14,FALSE),0)</f>
        <v>0</v>
      </c>
      <c r="AS18" s="82"/>
    </row>
    <row r="19" spans="1:45" s="15" customFormat="1" x14ac:dyDescent="0.2">
      <c r="A19" s="924"/>
      <c r="B19" s="111" t="s">
        <v>764</v>
      </c>
      <c r="C19" s="27" t="s">
        <v>765</v>
      </c>
      <c r="D19" s="27" t="s">
        <v>766</v>
      </c>
      <c r="E19" s="28">
        <v>44314</v>
      </c>
      <c r="F19" s="29">
        <v>14</v>
      </c>
      <c r="G19" s="227">
        <f t="shared" si="0"/>
        <v>3</v>
      </c>
      <c r="H19" s="85">
        <f t="shared" si="1"/>
        <v>9</v>
      </c>
      <c r="I19" s="174">
        <f t="shared" si="2"/>
        <v>12</v>
      </c>
      <c r="J19" s="227">
        <f>_xlfn.IFNA(VLOOKUP(CONCATENATE($J$5,$B19,$C19),'20BUN'!$A$6:$N$94,14,FALSE),0)</f>
        <v>0</v>
      </c>
      <c r="K19" s="85">
        <f>_xlfn.IFNA(VLOOKUP(CONCATENATE($K$5,$B19,$C19),'20BUS'!$A$6:$N$107,14,FALSE),0)</f>
        <v>0</v>
      </c>
      <c r="L19" s="85">
        <f>_xlfn.IFNA(VLOOKUP(CONCATENATE($L$5,$B19,$C19),'MUR1'!$A$6:$N$135,14,FALSE),0)</f>
        <v>0</v>
      </c>
      <c r="M19" s="85">
        <f>_xlfn.IFNA(VLOOKUP(CONCATENATE($M$5,$B19,$C19),'BUS1'!$A$6:$N$95,14,FALSE),0)</f>
        <v>0</v>
      </c>
      <c r="N19" s="85">
        <f>_xlfn.IFNA(VLOOKUP(CONCATENATE($N$5,$B19,$C19),'WP1'!$A$6:$N$131,14,FALSE),0)</f>
        <v>0</v>
      </c>
      <c r="O19" s="85">
        <f>_xlfn.IFNA(VLOOKUP(CONCATENATE($O$5,$B19,$C19),'BAL1'!$A$6:$N$95,14,FALSE),0)</f>
        <v>0</v>
      </c>
      <c r="P19" s="85">
        <f>_xlfn.IFNA(VLOOKUP(CONCATENATE($P$5,$B19,$C19),'BUS2'!$A$6:$N$133,14,FALSE),0)</f>
        <v>0</v>
      </c>
      <c r="Q19" s="85">
        <f>_xlfn.IFNA(VLOOKUP(CONCATENATE($Q$5,$B19,$C19),'WAL1'!$A$6:$N$135,14,FALSE),0)</f>
        <v>0</v>
      </c>
      <c r="R19" s="85">
        <f>_xlfn.IFNA(VLOOKUP(CONCATENATE($S$5,$B19,$C19),'MR1'!$A$6:$N$130,14,FALSE),0)</f>
        <v>0</v>
      </c>
      <c r="S19" s="85">
        <f>_xlfn.IFNA(VLOOKUP(CONCATENATE($S$5,$B19,$C19),'OG1'!$A$6:$N$132,14,FALSE),0)</f>
        <v>0</v>
      </c>
      <c r="T19" s="85">
        <f>_xlfn.IFNA(VLOOKUP(CONCATENATE($T$5,$B19,$C19),DARL!$A$6:$N$56,14,FALSE),0)</f>
        <v>0</v>
      </c>
      <c r="U19" s="85">
        <f>_xlfn.IFNA(VLOOKUP(CONCATENATE($U$5,$B19,$C19),'BUS3'!$A$6:$N$135,14,FALSE),0)</f>
        <v>0</v>
      </c>
      <c r="V19" s="85">
        <f>_xlfn.IFNA(VLOOKUP(CONCATENATE($V$5,$B19,$C19),'BAL2'!$A$6:$N$135,14,FALSE),0)</f>
        <v>0</v>
      </c>
      <c r="W19" s="85">
        <f>_xlfn.IFNA(VLOOKUP(CONCATENATE($W$5,$B19,$C19),'BUN1'!$A$6:$N$135,14,FALSE),0)</f>
        <v>0</v>
      </c>
      <c r="X19" s="85">
        <f>_xlfn.IFNA(VLOOKUP(CONCATENATE($X$5,$B19,$C19),'OG2'!$A$6:$N$133,14,FALSE),0)</f>
        <v>0</v>
      </c>
      <c r="Y19" s="85">
        <f>_xlfn.IFNA(VLOOKUP(CONCATENATE($Y$5,$B19,$C19),'SM1'!$A$6:$N$133,14,FALSE),0)</f>
        <v>2</v>
      </c>
      <c r="Z19" s="85">
        <f>_xlfn.IFNA(VLOOKUP(CONCATENATE($Z$5,$B19,$C19),'MR2'!$A$6:$N$124,14,FALSE),0)</f>
        <v>0</v>
      </c>
      <c r="AA19" s="85">
        <f>_xlfn.IFNA(VLOOKUP(CONCATENATE($AA$5,$B19,$C19),'WAL2'!$A$6:$N$135,14,FALSE),0)</f>
        <v>0</v>
      </c>
      <c r="AB19" s="85">
        <f>_xlfn.IFNA(VLOOKUP(CONCATENATE($AB$5,$B19,$C19),DARD1!$A$6:$N$134,14,FALSE),0)</f>
        <v>0</v>
      </c>
      <c r="AC19" s="85">
        <f>_xlfn.IFNA(VLOOKUP(CONCATENATE($AC$5,$B19,$C19),'LF1'!$A$6:$N$135,14,FALSE),0)</f>
        <v>0</v>
      </c>
      <c r="AD19" s="85">
        <f>_xlfn.IFNA(VLOOKUP(CONCATENATE($AD$5,$B19,$C19),DARL2!$A$6:$N$135,14,FALSE),0)</f>
        <v>4</v>
      </c>
      <c r="AE19" s="85">
        <f>_xlfn.IFNA(VLOOKUP(CONCATENATE($AE$5,$B19,$C19),FEST!$A$6:$N$135,14,FALSE),0)</f>
        <v>0</v>
      </c>
      <c r="AF19" s="85">
        <f>_xlfn.IFNA(VLOOKUP(CONCATENATE($AF$5,$B19,$C19),'BUN2'!$A$6:$N$131,14,FALSE),0)</f>
        <v>0</v>
      </c>
      <c r="AG19" s="85">
        <f>_xlfn.IFNA(VLOOKUP(CONCATENATE($AG$5,$B19,$C19),'OG3'!$A$6:$N$135,14,FALSE),0)</f>
        <v>0</v>
      </c>
      <c r="AH19" s="86">
        <f>_xlfn.IFNA(VLOOKUP(CONCATENATE($AH$5,$B19,$C19),SER!$A$6:$N$135,14,FALSE),0)</f>
        <v>0</v>
      </c>
      <c r="AI19" s="86">
        <f>_xlfn.IFNA(VLOOKUP(CONCATENATE($AH$5,$B19,$C19),KR!$A$6:$N$135,14,FALSE),0)</f>
        <v>0</v>
      </c>
      <c r="AJ19" s="86">
        <v>3</v>
      </c>
      <c r="AK19" s="86">
        <f>_xlfn.IFNA(VLOOKUP(CONCATENATE($AK$5,$B19,$C19),DARD2!$A$6:$N$135,14,FALSE),0)</f>
        <v>0</v>
      </c>
      <c r="AL19" s="86">
        <f>_xlfn.IFNA(VLOOKUP(CONCATENATE($AL$5,$B19,$C19),'WAL3'!$A$6:$N$77,14,FALSE),0)</f>
        <v>0</v>
      </c>
      <c r="AM19" s="86">
        <f>_xlfn.IFNA(VLOOKUP(CONCATENATE($AM$5,$B19,$C19),'BAL3'!$A$6:$N$135,14,FALSE),0)</f>
        <v>0</v>
      </c>
      <c r="AN19" s="86">
        <f>_xlfn.IFNA(VLOOKUP(CONCATENATE($AN$5,$B19,$C19),'BUN3'!$A$6:$N$135,14,FALSE),0)</f>
        <v>0</v>
      </c>
      <c r="AO19" s="86">
        <f>_xlfn.IFNA(VLOOKUP(CONCATENATE($AO$5,$B19,$C19),SC!$A$6:$N$135,14,FALSE),0)</f>
        <v>0</v>
      </c>
      <c r="AP19" s="86">
        <f>_xlfn.IFNA(VLOOKUP(CONCATENATE($AP$5,$B19,$C19),'KAL1'!$A$6:$N$135,14,FALSE),0)</f>
        <v>0</v>
      </c>
      <c r="AQ19" s="514"/>
      <c r="AR19" s="620">
        <f>_xlfn.IFNA(VLOOKUP(CONCATENATE($AR$5,$B19,$C19),'MR3'!$A$6:$N$135,14,FALSE),0)</f>
        <v>0</v>
      </c>
      <c r="AS19" s="76"/>
    </row>
    <row r="20" spans="1:45" s="16" customFormat="1" x14ac:dyDescent="0.2">
      <c r="A20" s="924"/>
      <c r="B20" s="819" t="s">
        <v>21</v>
      </c>
      <c r="C20" s="820" t="s">
        <v>255</v>
      </c>
      <c r="D20" s="27" t="s">
        <v>123</v>
      </c>
      <c r="E20" s="28">
        <v>44219</v>
      </c>
      <c r="F20" s="29">
        <v>16</v>
      </c>
      <c r="G20" s="227">
        <f t="shared" si="0"/>
        <v>1</v>
      </c>
      <c r="H20" s="85">
        <f t="shared" si="1"/>
        <v>8</v>
      </c>
      <c r="I20" s="174">
        <f t="shared" si="2"/>
        <v>14</v>
      </c>
      <c r="J20" s="227">
        <f>_xlfn.IFNA(VLOOKUP(CONCATENATE($J$5,$B20,$C20),'20BUN'!$A$6:$N$94,14,FALSE),0)</f>
        <v>0</v>
      </c>
      <c r="K20" s="85">
        <f>_xlfn.IFNA(VLOOKUP(CONCATENATE($K$5,$B20,$C20),'20BUS'!$A$6:$N$107,14,FALSE),0)</f>
        <v>8</v>
      </c>
      <c r="L20" s="85">
        <f>_xlfn.IFNA(VLOOKUP(CONCATENATE($L$5,$B20,$C20),'MUR1'!$A$6:$N$135,14,FALSE),0)</f>
        <v>0</v>
      </c>
      <c r="M20" s="85">
        <f>_xlfn.IFNA(VLOOKUP(CONCATENATE($M$5,$B20,$C20),'BUS1'!$A$6:$N$95,14,FALSE),0)</f>
        <v>0</v>
      </c>
      <c r="N20" s="85">
        <f>_xlfn.IFNA(VLOOKUP(CONCATENATE($N$5,$B20,$C20),'WP1'!$A$6:$N$131,14,FALSE),0)</f>
        <v>0</v>
      </c>
      <c r="O20" s="85">
        <f>_xlfn.IFNA(VLOOKUP(CONCATENATE($O$5,$B20,$C20),'BAL1'!$A$6:$N$95,14,FALSE),0)</f>
        <v>0</v>
      </c>
      <c r="P20" s="85">
        <f>_xlfn.IFNA(VLOOKUP(CONCATENATE($P$5,$B20,$C20),'BUS2'!$A$6:$N$133,14,FALSE),0)</f>
        <v>0</v>
      </c>
      <c r="Q20" s="85">
        <f>_xlfn.IFNA(VLOOKUP(CONCATENATE($Q$5,$B20,$C20),'WAL1'!$A$6:$N$135,14,FALSE),0)</f>
        <v>0</v>
      </c>
      <c r="R20" s="85">
        <f>_xlfn.IFNA(VLOOKUP(CONCATENATE($S$5,$B20,$C20),'MR1'!$A$6:$N$130,14,FALSE),0)</f>
        <v>0</v>
      </c>
      <c r="S20" s="85">
        <f>_xlfn.IFNA(VLOOKUP(CONCATENATE($S$5,$B20,$C20),'OG1'!$A$6:$N$132,14,FALSE),0)</f>
        <v>0</v>
      </c>
      <c r="T20" s="85">
        <f>_xlfn.IFNA(VLOOKUP(CONCATENATE($T$5,$B20,$C20),DARL!$A$6:$N$56,14,FALSE),0)</f>
        <v>0</v>
      </c>
      <c r="U20" s="85">
        <f>_xlfn.IFNA(VLOOKUP(CONCATENATE($U$5,$B20,$C20),'BUS3'!$A$6:$N$135,14,FALSE),0)</f>
        <v>0</v>
      </c>
      <c r="V20" s="85">
        <f>_xlfn.IFNA(VLOOKUP(CONCATENATE($V$5,$B20,$C20),'BAL2'!$A$6:$N$135,14,FALSE),0)</f>
        <v>0</v>
      </c>
      <c r="W20" s="85">
        <f>_xlfn.IFNA(VLOOKUP(CONCATENATE($W$5,$B20,$C20),'BUN1'!$A$6:$N$135,14,FALSE),0)</f>
        <v>0</v>
      </c>
      <c r="X20" s="85">
        <f>_xlfn.IFNA(VLOOKUP(CONCATENATE($X$5,$B20,$C20),'OG2'!$A$6:$N$133,14,FALSE),0)</f>
        <v>0</v>
      </c>
      <c r="Y20" s="85">
        <f>_xlfn.IFNA(VLOOKUP(CONCATENATE($Y$5,$B20,$C20),'SM1'!$A$6:$N$133,14,FALSE),0)</f>
        <v>0</v>
      </c>
      <c r="Z20" s="85">
        <f>_xlfn.IFNA(VLOOKUP(CONCATENATE($Z$5,$B20,$C20),'MR2'!$A$6:$N$124,14,FALSE),0)</f>
        <v>0</v>
      </c>
      <c r="AA20" s="85">
        <f>_xlfn.IFNA(VLOOKUP(CONCATENATE($AA$5,$B20,$C20),'WAL2'!$A$6:$N$135,14,FALSE),0)</f>
        <v>0</v>
      </c>
      <c r="AB20" s="85">
        <f>_xlfn.IFNA(VLOOKUP(CONCATENATE($AB$5,$B20,$C20),DARD1!$A$6:$N$134,14,FALSE),0)</f>
        <v>0</v>
      </c>
      <c r="AC20" s="85">
        <f>_xlfn.IFNA(VLOOKUP(CONCATENATE($AC$5,$B20,$C20),'LF1'!$A$6:$N$135,14,FALSE),0)</f>
        <v>0</v>
      </c>
      <c r="AD20" s="85">
        <f>_xlfn.IFNA(VLOOKUP(CONCATENATE($AD$5,$B20,$C20),DARL2!$A$6:$N$135,14,FALSE),0)</f>
        <v>0</v>
      </c>
      <c r="AE20" s="85">
        <f>_xlfn.IFNA(VLOOKUP(CONCATENATE($AE$5,$B20,$C20),FEST!$A$6:$N$135,14,FALSE),0)</f>
        <v>0</v>
      </c>
      <c r="AF20" s="85">
        <f>_xlfn.IFNA(VLOOKUP(CONCATENATE($AF$5,$B20,$C20),'BUN2'!$A$6:$N$131,14,FALSE),0)</f>
        <v>0</v>
      </c>
      <c r="AG20" s="85">
        <f>_xlfn.IFNA(VLOOKUP(CONCATENATE($AG$5,$B20,$C20),'OG3'!$A$6:$N$135,14,FALSE),0)</f>
        <v>0</v>
      </c>
      <c r="AH20" s="86">
        <f>_xlfn.IFNA(VLOOKUP(CONCATENATE($AH$5,$B20,$C20),SER!$A$6:$N$135,14,FALSE),0)</f>
        <v>0</v>
      </c>
      <c r="AI20" s="86">
        <f>_xlfn.IFNA(VLOOKUP(CONCATENATE($AH$5,$B20,$C20),KR!$A$6:$N$135,14,FALSE),0)</f>
        <v>0</v>
      </c>
      <c r="AJ20" s="86">
        <f>_xlfn.IFNA(VLOOKUP(CONCATENATE($AJ$5,$B20,$C20),DARL3!$A$6:$N$135,14,FALSE),0)</f>
        <v>0</v>
      </c>
      <c r="AK20" s="86">
        <f>_xlfn.IFNA(VLOOKUP(CONCATENATE($AK$5,$B20,$C20),DARD2!$A$6:$N$135,14,FALSE),0)</f>
        <v>0</v>
      </c>
      <c r="AL20" s="86">
        <f>_xlfn.IFNA(VLOOKUP(CONCATENATE($AL$5,$B20,$C20),'WAL3'!$A$6:$N$77,14,FALSE),0)</f>
        <v>0</v>
      </c>
      <c r="AM20" s="86">
        <f>_xlfn.IFNA(VLOOKUP(CONCATENATE($AM$5,$B20,$C20),'BAL3'!$A$6:$N$135,14,FALSE),0)</f>
        <v>0</v>
      </c>
      <c r="AN20" s="86">
        <f>_xlfn.IFNA(VLOOKUP(CONCATENATE($AN$5,$B20,$C20),'BUN3'!$A$6:$N$135,14,FALSE),0)</f>
        <v>0</v>
      </c>
      <c r="AO20" s="86">
        <f>_xlfn.IFNA(VLOOKUP(CONCATENATE($AO$5,$B20,$C20),SC!$A$6:$N$135,14,FALSE),0)</f>
        <v>0</v>
      </c>
      <c r="AP20" s="86">
        <f>_xlfn.IFNA(VLOOKUP(CONCATENATE($AP$5,$B20,$C20),'KAL1'!$A$6:$N$135,14,FALSE),0)</f>
        <v>0</v>
      </c>
      <c r="AQ20" s="514"/>
      <c r="AR20" s="620">
        <f>_xlfn.IFNA(VLOOKUP(CONCATENATE($AR$5,$B20,$C20),'MR3'!$A$6:$N$135,14,FALSE),0)</f>
        <v>0</v>
      </c>
      <c r="AS20" s="76"/>
    </row>
    <row r="21" spans="1:45" s="16" customFormat="1" x14ac:dyDescent="0.2">
      <c r="A21" s="924"/>
      <c r="B21" s="819" t="s">
        <v>20</v>
      </c>
      <c r="C21" s="820" t="s">
        <v>301</v>
      </c>
      <c r="D21" s="27" t="s">
        <v>453</v>
      </c>
      <c r="E21" s="28">
        <v>44235</v>
      </c>
      <c r="F21" s="29">
        <v>15</v>
      </c>
      <c r="G21" s="227">
        <f t="shared" si="0"/>
        <v>1</v>
      </c>
      <c r="H21" s="85">
        <f t="shared" si="1"/>
        <v>8</v>
      </c>
      <c r="I21" s="174">
        <f t="shared" si="2"/>
        <v>14</v>
      </c>
      <c r="J21" s="227">
        <f>_xlfn.IFNA(VLOOKUP(CONCATENATE($J$5,$B21,$C21),'20BUN'!$A$6:$N$94,14,FALSE),0)</f>
        <v>8</v>
      </c>
      <c r="K21" s="85">
        <f>_xlfn.IFNA(VLOOKUP(CONCATENATE($K$5,$B21,$C21),'20BUS'!$A$6:$N$107,14,FALSE),0)</f>
        <v>0</v>
      </c>
      <c r="L21" s="85">
        <f>_xlfn.IFNA(VLOOKUP(CONCATENATE($L$5,$B21,$C21),'MUR1'!$A$6:$N$135,14,FALSE),0)</f>
        <v>0</v>
      </c>
      <c r="M21" s="85">
        <f>_xlfn.IFNA(VLOOKUP(CONCATENATE($M$5,$B21,$C21),'BUS1'!$A$6:$N$95,14,FALSE),0)</f>
        <v>0</v>
      </c>
      <c r="N21" s="85">
        <f>_xlfn.IFNA(VLOOKUP(CONCATENATE($N$5,$B21,$C21),'WP1'!$A$6:$N$131,14,FALSE),0)</f>
        <v>0</v>
      </c>
      <c r="O21" s="85">
        <f>_xlfn.IFNA(VLOOKUP(CONCATENATE($O$5,$B21,$C21),'BAL1'!$A$6:$N$95,14,FALSE),0)</f>
        <v>0</v>
      </c>
      <c r="P21" s="85">
        <f>_xlfn.IFNA(VLOOKUP(CONCATENATE($P$5,$B21,$C21),'BUS2'!$A$6:$N$133,14,FALSE),0)</f>
        <v>0</v>
      </c>
      <c r="Q21" s="85">
        <f>_xlfn.IFNA(VLOOKUP(CONCATENATE($Q$5,$B21,$C21),'WAL1'!$A$6:$N$135,14,FALSE),0)</f>
        <v>0</v>
      </c>
      <c r="R21" s="85">
        <f>_xlfn.IFNA(VLOOKUP(CONCATENATE($S$5,$B21,$C21),'MR1'!$A$6:$N$130,14,FALSE),0)</f>
        <v>0</v>
      </c>
      <c r="S21" s="85">
        <f>_xlfn.IFNA(VLOOKUP(CONCATENATE($S$5,$B21,$C21),'OG1'!$A$6:$N$132,14,FALSE),0)</f>
        <v>0</v>
      </c>
      <c r="T21" s="85">
        <f>_xlfn.IFNA(VLOOKUP(CONCATENATE($T$5,$B21,$C21),DARL!$A$6:$N$56,14,FALSE),0)</f>
        <v>0</v>
      </c>
      <c r="U21" s="85">
        <f>_xlfn.IFNA(VLOOKUP(CONCATENATE($U$5,$B21,$C21),'BUS3'!$A$6:$N$135,14,FALSE),0)</f>
        <v>0</v>
      </c>
      <c r="V21" s="85">
        <f>_xlfn.IFNA(VLOOKUP(CONCATENATE($V$5,$B21,$C21),'BAL2'!$A$6:$N$135,14,FALSE),0)</f>
        <v>0</v>
      </c>
      <c r="W21" s="85">
        <f>_xlfn.IFNA(VLOOKUP(CONCATENATE($W$5,$B21,$C21),'BUN1'!$A$6:$N$135,14,FALSE),0)</f>
        <v>0</v>
      </c>
      <c r="X21" s="85">
        <f>_xlfn.IFNA(VLOOKUP(CONCATENATE($X$5,$B21,$C21),'OG2'!$A$6:$N$133,14,FALSE),0)</f>
        <v>0</v>
      </c>
      <c r="Y21" s="85">
        <f>_xlfn.IFNA(VLOOKUP(CONCATENATE($Y$5,$B21,$C21),'SM1'!$A$6:$N$133,14,FALSE),0)</f>
        <v>0</v>
      </c>
      <c r="Z21" s="85">
        <f>_xlfn.IFNA(VLOOKUP(CONCATENATE($Z$5,$B21,$C21),'MR2'!$A$6:$N$124,14,FALSE),0)</f>
        <v>0</v>
      </c>
      <c r="AA21" s="85">
        <f>_xlfn.IFNA(VLOOKUP(CONCATENATE($AA$5,$B21,$C21),'WAL2'!$A$6:$N$135,14,FALSE),0)</f>
        <v>0</v>
      </c>
      <c r="AB21" s="85">
        <f>_xlfn.IFNA(VLOOKUP(CONCATENATE($AB$5,$B21,$C21),DARD1!$A$6:$N$134,14,FALSE),0)</f>
        <v>0</v>
      </c>
      <c r="AC21" s="85">
        <f>_xlfn.IFNA(VLOOKUP(CONCATENATE($AC$5,$B21,$C21),'LF1'!$A$6:$N$135,14,FALSE),0)</f>
        <v>0</v>
      </c>
      <c r="AD21" s="85">
        <f>_xlfn.IFNA(VLOOKUP(CONCATENATE($AD$5,$B21,$C21),DARL2!$A$6:$N$135,14,FALSE),0)</f>
        <v>0</v>
      </c>
      <c r="AE21" s="85">
        <f>_xlfn.IFNA(VLOOKUP(CONCATENATE($AE$5,$B21,$C21),FEST!$A$6:$N$135,14,FALSE),0)</f>
        <v>0</v>
      </c>
      <c r="AF21" s="85">
        <f>_xlfn.IFNA(VLOOKUP(CONCATENATE($AF$5,$B21,$C21),'BUN2'!$A$6:$N$131,14,FALSE),0)</f>
        <v>0</v>
      </c>
      <c r="AG21" s="85">
        <f>_xlfn.IFNA(VLOOKUP(CONCATENATE($AG$5,$B21,$C21),'OG3'!$A$6:$N$135,14,FALSE),0)</f>
        <v>0</v>
      </c>
      <c r="AH21" s="86">
        <f>_xlfn.IFNA(VLOOKUP(CONCATENATE($AH$5,$B21,$C21),SER!$A$6:$N$135,14,FALSE),0)</f>
        <v>0</v>
      </c>
      <c r="AI21" s="86">
        <f>_xlfn.IFNA(VLOOKUP(CONCATENATE($AH$5,$B21,$C21),KR!$A$6:$N$135,14,FALSE),0)</f>
        <v>0</v>
      </c>
      <c r="AJ21" s="86">
        <f>_xlfn.IFNA(VLOOKUP(CONCATENATE($AJ$5,$B21,$C21),DARL3!$A$6:$N$135,14,FALSE),0)</f>
        <v>0</v>
      </c>
      <c r="AK21" s="86">
        <f>_xlfn.IFNA(VLOOKUP(CONCATENATE($AK$5,$B21,$C21),DARD2!$A$6:$N$135,14,FALSE),0)</f>
        <v>0</v>
      </c>
      <c r="AL21" s="86">
        <f>_xlfn.IFNA(VLOOKUP(CONCATENATE($AL$5,$B21,$C21),'WAL3'!$A$6:$N$77,14,FALSE),0)</f>
        <v>0</v>
      </c>
      <c r="AM21" s="86">
        <f>_xlfn.IFNA(VLOOKUP(CONCATENATE($AM$5,$B21,$C21),'BAL3'!$A$6:$N$135,14,FALSE),0)</f>
        <v>0</v>
      </c>
      <c r="AN21" s="86">
        <f>_xlfn.IFNA(VLOOKUP(CONCATENATE($AN$5,$B21,$C21),'BUN3'!$A$6:$N$135,14,FALSE),0)</f>
        <v>0</v>
      </c>
      <c r="AO21" s="86">
        <f>_xlfn.IFNA(VLOOKUP(CONCATENATE($AO$5,$B21,$C21),SC!$A$6:$N$135,14,FALSE),0)</f>
        <v>0</v>
      </c>
      <c r="AP21" s="86">
        <f>_xlfn.IFNA(VLOOKUP(CONCATENATE($AP$5,$B21,$C21),'KAL1'!$A$6:$N$135,14,FALSE),0)</f>
        <v>0</v>
      </c>
      <c r="AQ21" s="514"/>
      <c r="AR21" s="620">
        <f>_xlfn.IFNA(VLOOKUP(CONCATENATE($AR$5,$B21,$C21),'MR3'!$A$6:$N$135,14,FALSE),0)</f>
        <v>0</v>
      </c>
      <c r="AS21" s="76"/>
    </row>
    <row r="22" spans="1:45" s="16" customFormat="1" x14ac:dyDescent="0.2">
      <c r="A22" s="924"/>
      <c r="B22" s="819" t="s">
        <v>527</v>
      </c>
      <c r="C22" s="820" t="s">
        <v>528</v>
      </c>
      <c r="D22" s="27" t="s">
        <v>145</v>
      </c>
      <c r="E22" s="28">
        <v>44315</v>
      </c>
      <c r="F22" s="29">
        <v>14</v>
      </c>
      <c r="G22" s="227">
        <f t="shared" si="0"/>
        <v>1</v>
      </c>
      <c r="H22" s="85">
        <f t="shared" si="1"/>
        <v>8</v>
      </c>
      <c r="I22" s="174">
        <f t="shared" si="2"/>
        <v>14</v>
      </c>
      <c r="J22" s="227">
        <f>_xlfn.IFNA(VLOOKUP(CONCATENATE($J$5,$B22,$C22),'20BUN'!$A$6:$N$94,14,FALSE),0)</f>
        <v>0</v>
      </c>
      <c r="K22" s="85">
        <f>_xlfn.IFNA(VLOOKUP(CONCATENATE($K$5,$B22,$C22),'20BUS'!$A$6:$N$107,14,FALSE),0)</f>
        <v>0</v>
      </c>
      <c r="L22" s="85">
        <f>_xlfn.IFNA(VLOOKUP(CONCATENATE($L$5,$B22,$C22),'MUR1'!$A$6:$N$135,14,FALSE),0)</f>
        <v>8</v>
      </c>
      <c r="M22" s="85">
        <f>_xlfn.IFNA(VLOOKUP(CONCATENATE($M$5,$B22,$C22),'BUS1'!$A$6:$N$95,14,FALSE),0)</f>
        <v>0</v>
      </c>
      <c r="N22" s="85">
        <f>_xlfn.IFNA(VLOOKUP(CONCATENATE($N$5,$B22,$C22),'WP1'!$A$6:$N$131,14,FALSE),0)</f>
        <v>0</v>
      </c>
      <c r="O22" s="85">
        <f>_xlfn.IFNA(VLOOKUP(CONCATENATE($O$5,$B22,$C22),'BAL1'!$A$6:$N$95,14,FALSE),0)</f>
        <v>0</v>
      </c>
      <c r="P22" s="85">
        <f>_xlfn.IFNA(VLOOKUP(CONCATENATE($P$5,$B22,$C22),'BUS2'!$A$6:$N$133,14,FALSE),0)</f>
        <v>0</v>
      </c>
      <c r="Q22" s="85">
        <f>_xlfn.IFNA(VLOOKUP(CONCATENATE($Q$5,$B22,$C22),'WAL1'!$A$6:$N$135,14,FALSE),0)</f>
        <v>0</v>
      </c>
      <c r="R22" s="85">
        <f>_xlfn.IFNA(VLOOKUP(CONCATENATE($S$5,$B22,$C22),'MR1'!$A$6:$N$130,14,FALSE),0)</f>
        <v>0</v>
      </c>
      <c r="S22" s="85">
        <f>_xlfn.IFNA(VLOOKUP(CONCATENATE($S$5,$B22,$C22),'OG1'!$A$6:$N$132,14,FALSE),0)</f>
        <v>0</v>
      </c>
      <c r="T22" s="85">
        <f>_xlfn.IFNA(VLOOKUP(CONCATENATE($T$5,$B22,$C22),DARL!$A$6:$N$56,14,FALSE),0)</f>
        <v>0</v>
      </c>
      <c r="U22" s="85">
        <f>_xlfn.IFNA(VLOOKUP(CONCATENATE($U$5,$B22,$C22),'BUS3'!$A$6:$N$135,14,FALSE),0)</f>
        <v>0</v>
      </c>
      <c r="V22" s="85">
        <f>_xlfn.IFNA(VLOOKUP(CONCATENATE($V$5,$B22,$C22),'BAL2'!$A$6:$N$135,14,FALSE),0)</f>
        <v>0</v>
      </c>
      <c r="W22" s="85">
        <f>_xlfn.IFNA(VLOOKUP(CONCATENATE($W$5,$B22,$C22),'BUN1'!$A$6:$N$135,14,FALSE),0)</f>
        <v>0</v>
      </c>
      <c r="X22" s="85">
        <f>_xlfn.IFNA(VLOOKUP(CONCATENATE($X$5,$B22,$C22),'OG2'!$A$6:$N$133,14,FALSE),0)</f>
        <v>0</v>
      </c>
      <c r="Y22" s="85">
        <f>_xlfn.IFNA(VLOOKUP(CONCATENATE($Y$5,$B22,$C22),'SM1'!$A$6:$N$133,14,FALSE),0)</f>
        <v>0</v>
      </c>
      <c r="Z22" s="85">
        <f>_xlfn.IFNA(VLOOKUP(CONCATENATE($Z$5,$B22,$C22),'MR2'!$A$6:$N$124,14,FALSE),0)</f>
        <v>0</v>
      </c>
      <c r="AA22" s="85">
        <f>_xlfn.IFNA(VLOOKUP(CONCATENATE($AA$5,$B22,$C22),'WAL2'!$A$6:$N$135,14,FALSE),0)</f>
        <v>0</v>
      </c>
      <c r="AB22" s="85">
        <f>_xlfn.IFNA(VLOOKUP(CONCATENATE($AB$5,$B22,$C22),DARD1!$A$6:$N$134,14,FALSE),0)</f>
        <v>0</v>
      </c>
      <c r="AC22" s="85">
        <f>_xlfn.IFNA(VLOOKUP(CONCATENATE($AC$5,$B22,$C22),'LF1'!$A$6:$N$135,14,FALSE),0)</f>
        <v>0</v>
      </c>
      <c r="AD22" s="85">
        <f>_xlfn.IFNA(VLOOKUP(CONCATENATE($AD$5,$B22,$C22),DARL2!$A$6:$N$135,14,FALSE),0)</f>
        <v>0</v>
      </c>
      <c r="AE22" s="85">
        <f>_xlfn.IFNA(VLOOKUP(CONCATENATE($AE$5,$B22,$C22),FEST!$A$6:$N$135,14,FALSE),0)</f>
        <v>0</v>
      </c>
      <c r="AF22" s="85">
        <f>_xlfn.IFNA(VLOOKUP(CONCATENATE($AF$5,$B22,$C22),'BUN2'!$A$6:$N$131,14,FALSE),0)</f>
        <v>0</v>
      </c>
      <c r="AG22" s="85">
        <f>_xlfn.IFNA(VLOOKUP(CONCATENATE($AG$5,$B22,$C22),'OG3'!$A$6:$N$135,14,FALSE),0)</f>
        <v>0</v>
      </c>
      <c r="AH22" s="86">
        <f>_xlfn.IFNA(VLOOKUP(CONCATENATE($AH$5,$B22,$C22),SER!$A$6:$N$135,14,FALSE),0)</f>
        <v>0</v>
      </c>
      <c r="AI22" s="86">
        <f>_xlfn.IFNA(VLOOKUP(CONCATENATE($AH$5,$B22,$C22),KR!$A$6:$N$135,14,FALSE),0)</f>
        <v>0</v>
      </c>
      <c r="AJ22" s="86">
        <f>_xlfn.IFNA(VLOOKUP(CONCATENATE($AJ$5,$B22,$C22),DARL3!$A$6:$N$135,14,FALSE),0)</f>
        <v>0</v>
      </c>
      <c r="AK22" s="86">
        <f>_xlfn.IFNA(VLOOKUP(CONCATENATE($AK$5,$B22,$C22),DARD2!$A$6:$N$135,14,FALSE),0)</f>
        <v>0</v>
      </c>
      <c r="AL22" s="86">
        <f>_xlfn.IFNA(VLOOKUP(CONCATENATE($AL$5,$B22,$C22),'WAL3'!$A$6:$N$77,14,FALSE),0)</f>
        <v>0</v>
      </c>
      <c r="AM22" s="86">
        <f>_xlfn.IFNA(VLOOKUP(CONCATENATE($AM$5,$B22,$C22),'BAL3'!$A$6:$N$135,14,FALSE),0)</f>
        <v>0</v>
      </c>
      <c r="AN22" s="86">
        <f>_xlfn.IFNA(VLOOKUP(CONCATENATE($AN$5,$B22,$C22),'BUN3'!$A$6:$N$135,14,FALSE),0)</f>
        <v>0</v>
      </c>
      <c r="AO22" s="86">
        <f>_xlfn.IFNA(VLOOKUP(CONCATENATE($AO$5,$B22,$C22),SC!$A$6:$N$135,14,FALSE),0)</f>
        <v>0</v>
      </c>
      <c r="AP22" s="86">
        <f>_xlfn.IFNA(VLOOKUP(CONCATENATE($AP$5,$B22,$C22),'KAL1'!$A$6:$N$135,14,FALSE),0)</f>
        <v>0</v>
      </c>
      <c r="AQ22" s="514"/>
      <c r="AR22" s="620">
        <f>_xlfn.IFNA(VLOOKUP(CONCATENATE($AR$5,$B22,$C22),'MR3'!$A$6:$N$135,14,FALSE),0)</f>
        <v>0</v>
      </c>
      <c r="AS22" s="76"/>
    </row>
    <row r="23" spans="1:45" s="16" customFormat="1" x14ac:dyDescent="0.2">
      <c r="A23" s="924"/>
      <c r="B23" s="819" t="s">
        <v>85</v>
      </c>
      <c r="C23" s="820" t="s">
        <v>86</v>
      </c>
      <c r="D23" s="27" t="s">
        <v>445</v>
      </c>
      <c r="E23" s="28">
        <v>44218</v>
      </c>
      <c r="F23" s="29">
        <v>16</v>
      </c>
      <c r="G23" s="227">
        <f t="shared" si="0"/>
        <v>1</v>
      </c>
      <c r="H23" s="85">
        <f t="shared" si="1"/>
        <v>7</v>
      </c>
      <c r="I23" s="174">
        <f t="shared" si="2"/>
        <v>17</v>
      </c>
      <c r="J23" s="227">
        <f>_xlfn.IFNA(VLOOKUP(CONCATENATE($J$5,$B23,$C23),'20BUN'!$A$6:$N$94,14,FALSE),0)</f>
        <v>7</v>
      </c>
      <c r="K23" s="85">
        <f>_xlfn.IFNA(VLOOKUP(CONCATENATE($K$5,$B23,$C23),'20BUS'!$A$6:$N$107,14,FALSE),0)</f>
        <v>0</v>
      </c>
      <c r="L23" s="85">
        <f>_xlfn.IFNA(VLOOKUP(CONCATENATE($L$5,$B23,$C23),'MUR1'!$A$6:$N$135,14,FALSE),0)</f>
        <v>0</v>
      </c>
      <c r="M23" s="85">
        <f>_xlfn.IFNA(VLOOKUP(CONCATENATE($M$5,$B23,$C23),'BUS1'!$A$6:$N$95,14,FALSE),0)</f>
        <v>0</v>
      </c>
      <c r="N23" s="85">
        <f>_xlfn.IFNA(VLOOKUP(CONCATENATE($N$5,$B23,$C23),'WP1'!$A$6:$N$131,14,FALSE),0)</f>
        <v>0</v>
      </c>
      <c r="O23" s="85">
        <f>_xlfn.IFNA(VLOOKUP(CONCATENATE($O$5,$B23,$C23),'BAL1'!$A$6:$N$95,14,FALSE),0)</f>
        <v>0</v>
      </c>
      <c r="P23" s="85">
        <f>_xlfn.IFNA(VLOOKUP(CONCATENATE($P$5,$B23,$C23),'BUS2'!$A$6:$N$133,14,FALSE),0)</f>
        <v>0</v>
      </c>
      <c r="Q23" s="85">
        <f>_xlfn.IFNA(VLOOKUP(CONCATENATE($Q$5,$B23,$C23),'WAL1'!$A$6:$N$135,14,FALSE),0)</f>
        <v>0</v>
      </c>
      <c r="R23" s="85">
        <f>_xlfn.IFNA(VLOOKUP(CONCATENATE($S$5,$B23,$C23),'MR1'!$A$6:$N$130,14,FALSE),0)</f>
        <v>0</v>
      </c>
      <c r="S23" s="85">
        <f>_xlfn.IFNA(VLOOKUP(CONCATENATE($S$5,$B23,$C23),'OG1'!$A$6:$N$132,14,FALSE),0)</f>
        <v>0</v>
      </c>
      <c r="T23" s="85">
        <f>_xlfn.IFNA(VLOOKUP(CONCATENATE($T$5,$B23,$C23),DARL!$A$6:$N$56,14,FALSE),0)</f>
        <v>0</v>
      </c>
      <c r="U23" s="85">
        <f>_xlfn.IFNA(VLOOKUP(CONCATENATE($U$5,$B23,$C23),'BUS3'!$A$6:$N$135,14,FALSE),0)</f>
        <v>0</v>
      </c>
      <c r="V23" s="85">
        <f>_xlfn.IFNA(VLOOKUP(CONCATENATE($V$5,$B23,$C23),'BAL2'!$A$6:$N$135,14,FALSE),0)</f>
        <v>0</v>
      </c>
      <c r="W23" s="85">
        <f>_xlfn.IFNA(VLOOKUP(CONCATENATE($W$5,$B23,$C23),'BUN1'!$A$6:$N$135,14,FALSE),0)</f>
        <v>0</v>
      </c>
      <c r="X23" s="85">
        <f>_xlfn.IFNA(VLOOKUP(CONCATENATE($X$5,$B23,$C23),'OG2'!$A$6:$N$133,14,FALSE),0)</f>
        <v>0</v>
      </c>
      <c r="Y23" s="85">
        <f>_xlfn.IFNA(VLOOKUP(CONCATENATE($Y$5,$B23,$C23),'SM1'!$A$6:$N$133,14,FALSE),0)</f>
        <v>0</v>
      </c>
      <c r="Z23" s="85">
        <f>_xlfn.IFNA(VLOOKUP(CONCATENATE($Z$5,$B23,$C23),'MR2'!$A$6:$N$124,14,FALSE),0)</f>
        <v>0</v>
      </c>
      <c r="AA23" s="85">
        <f>_xlfn.IFNA(VLOOKUP(CONCATENATE($AA$5,$B23,$C23),'WAL2'!$A$6:$N$135,14,FALSE),0)</f>
        <v>0</v>
      </c>
      <c r="AB23" s="85">
        <f>_xlfn.IFNA(VLOOKUP(CONCATENATE($AB$5,$B23,$C23),DARD1!$A$6:$N$134,14,FALSE),0)</f>
        <v>0</v>
      </c>
      <c r="AC23" s="85">
        <f>_xlfn.IFNA(VLOOKUP(CONCATENATE($AC$5,$B23,$C23),'LF1'!$A$6:$N$135,14,FALSE),0)</f>
        <v>0</v>
      </c>
      <c r="AD23" s="85">
        <f>_xlfn.IFNA(VLOOKUP(CONCATENATE($AD$5,$B23,$C23),DARL2!$A$6:$N$135,14,FALSE),0)</f>
        <v>0</v>
      </c>
      <c r="AE23" s="85">
        <f>_xlfn.IFNA(VLOOKUP(CONCATENATE($AE$5,$B23,$C23),FEST!$A$6:$N$135,14,FALSE),0)</f>
        <v>0</v>
      </c>
      <c r="AF23" s="85">
        <f>_xlfn.IFNA(VLOOKUP(CONCATENATE($AF$5,$B23,$C23),'BUN2'!$A$6:$N$131,14,FALSE),0)</f>
        <v>0</v>
      </c>
      <c r="AG23" s="85">
        <f>_xlfn.IFNA(VLOOKUP(CONCATENATE($AG$5,$B23,$C23),'OG3'!$A$6:$N$135,14,FALSE),0)</f>
        <v>0</v>
      </c>
      <c r="AH23" s="86">
        <f>_xlfn.IFNA(VLOOKUP(CONCATENATE($AH$5,$B23,$C23),SER!$A$6:$N$135,14,FALSE),0)</f>
        <v>0</v>
      </c>
      <c r="AI23" s="86">
        <f>_xlfn.IFNA(VLOOKUP(CONCATENATE($AH$5,$B23,$C23),KR!$A$6:$N$135,14,FALSE),0)</f>
        <v>0</v>
      </c>
      <c r="AJ23" s="86">
        <f>_xlfn.IFNA(VLOOKUP(CONCATENATE($AJ$5,$B23,$C23),DARL3!$A$6:$N$135,14,FALSE),0)</f>
        <v>0</v>
      </c>
      <c r="AK23" s="86">
        <f>_xlfn.IFNA(VLOOKUP(CONCATENATE($AK$5,$B23,$C23),DARD2!$A$6:$N$135,14,FALSE),0)</f>
        <v>0</v>
      </c>
      <c r="AL23" s="86">
        <f>_xlfn.IFNA(VLOOKUP(CONCATENATE($AL$5,$B23,$C23),'WAL3'!$A$6:$N$77,14,FALSE),0)</f>
        <v>0</v>
      </c>
      <c r="AM23" s="86">
        <f>_xlfn.IFNA(VLOOKUP(CONCATENATE($AM$5,$B23,$C23),'BAL3'!$A$6:$N$135,14,FALSE),0)</f>
        <v>0</v>
      </c>
      <c r="AN23" s="86">
        <f>_xlfn.IFNA(VLOOKUP(CONCATENATE($AN$5,$B23,$C23),'BUN3'!$A$6:$N$135,14,FALSE),0)</f>
        <v>0</v>
      </c>
      <c r="AO23" s="86">
        <f>_xlfn.IFNA(VLOOKUP(CONCATENATE($AO$5,$B23,$C23),SC!$A$6:$N$135,14,FALSE),0)</f>
        <v>0</v>
      </c>
      <c r="AP23" s="86">
        <f>_xlfn.IFNA(VLOOKUP(CONCATENATE($AP$5,$B23,$C23),'KAL1'!$A$6:$N$135,14,FALSE),0)</f>
        <v>0</v>
      </c>
      <c r="AQ23" s="514"/>
      <c r="AR23" s="620">
        <f>_xlfn.IFNA(VLOOKUP(CONCATENATE($AR$5,$B23,$C23),'MR3'!$A$6:$N$135,14,FALSE),0)</f>
        <v>0</v>
      </c>
      <c r="AS23" s="82"/>
    </row>
    <row r="24" spans="1:45" s="42" customFormat="1" x14ac:dyDescent="0.2">
      <c r="A24" s="924"/>
      <c r="B24" s="819" t="s">
        <v>309</v>
      </c>
      <c r="C24" s="820" t="s">
        <v>39</v>
      </c>
      <c r="D24" s="27" t="s">
        <v>163</v>
      </c>
      <c r="E24" s="28">
        <v>44218</v>
      </c>
      <c r="F24" s="29">
        <v>14</v>
      </c>
      <c r="G24" s="227">
        <f t="shared" si="0"/>
        <v>1</v>
      </c>
      <c r="H24" s="85">
        <f t="shared" si="1"/>
        <v>6</v>
      </c>
      <c r="I24" s="174">
        <f t="shared" si="2"/>
        <v>18</v>
      </c>
      <c r="J24" s="227">
        <f>_xlfn.IFNA(VLOOKUP(CONCATENATE($J$5,$B24,$C24),'20BUN'!$A$6:$N$94,14,FALSE),0)</f>
        <v>0</v>
      </c>
      <c r="K24" s="85">
        <f>_xlfn.IFNA(VLOOKUP(CONCATENATE($K$5,$B24,$C24),'20BUS'!$A$6:$N$107,14,FALSE),0)</f>
        <v>0</v>
      </c>
      <c r="L24" s="85">
        <f>_xlfn.IFNA(VLOOKUP(CONCATENATE($L$5,$B24,$C24),'MUR1'!$A$6:$N$135,14,FALSE),0)</f>
        <v>0</v>
      </c>
      <c r="M24" s="85">
        <f>_xlfn.IFNA(VLOOKUP(CONCATENATE($M$5,$B24,$C24),'BUS1'!$A$6:$N$95,14,FALSE),0)</f>
        <v>0</v>
      </c>
      <c r="N24" s="85">
        <f>_xlfn.IFNA(VLOOKUP(CONCATENATE($N$5,$B24,$C24),'WP1'!$A$6:$N$131,14,FALSE),0)</f>
        <v>0</v>
      </c>
      <c r="O24" s="85">
        <f>_xlfn.IFNA(VLOOKUP(CONCATENATE($O$5,$B24,$C24),'BAL1'!$A$6:$N$95,14,FALSE),0)</f>
        <v>0</v>
      </c>
      <c r="P24" s="85">
        <f>_xlfn.IFNA(VLOOKUP(CONCATENATE($P$5,$B24,$C24),'BUS2'!$A$6:$N$133,14,FALSE),0)</f>
        <v>0</v>
      </c>
      <c r="Q24" s="85">
        <f>_xlfn.IFNA(VLOOKUP(CONCATENATE($Q$5,$B24,$C24),'WAL1'!$A$6:$N$135,14,FALSE),0)</f>
        <v>0</v>
      </c>
      <c r="R24" s="85">
        <f>_xlfn.IFNA(VLOOKUP(CONCATENATE($S$5,$B24,$C24),'MR1'!$A$6:$N$130,14,FALSE),0)</f>
        <v>0</v>
      </c>
      <c r="S24" s="85">
        <f>_xlfn.IFNA(VLOOKUP(CONCATENATE($S$5,$B24,$C24),'OG1'!$A$6:$N$132,14,FALSE),0)</f>
        <v>0</v>
      </c>
      <c r="T24" s="85">
        <f>_xlfn.IFNA(VLOOKUP(CONCATENATE($T$5,$B24,$C24),DARL!$A$6:$N$56,14,FALSE),0)</f>
        <v>6</v>
      </c>
      <c r="U24" s="85">
        <f>_xlfn.IFNA(VLOOKUP(CONCATENATE($U$5,$B24,$C24),'BUS3'!$A$6:$N$135,14,FALSE),0)</f>
        <v>0</v>
      </c>
      <c r="V24" s="85">
        <f>_xlfn.IFNA(VLOOKUP(CONCATENATE($V$5,$B24,$C24),'BAL2'!$A$6:$N$135,14,FALSE),0)</f>
        <v>0</v>
      </c>
      <c r="W24" s="85">
        <f>_xlfn.IFNA(VLOOKUP(CONCATENATE($W$5,$B24,$C24),'BUN1'!$A$6:$N$135,14,FALSE),0)</f>
        <v>0</v>
      </c>
      <c r="X24" s="85">
        <f>_xlfn.IFNA(VLOOKUP(CONCATENATE($X$5,$B24,$C24),'OG2'!$A$6:$N$133,14,FALSE),0)</f>
        <v>0</v>
      </c>
      <c r="Y24" s="85">
        <f>_xlfn.IFNA(VLOOKUP(CONCATENATE($Y$5,$B24,$C24),'SM1'!$A$6:$N$133,14,FALSE),0)</f>
        <v>0</v>
      </c>
      <c r="Z24" s="85">
        <f>_xlfn.IFNA(VLOOKUP(CONCATENATE($Z$5,$B24,$C24),'MR2'!$A$6:$N$124,14,FALSE),0)</f>
        <v>0</v>
      </c>
      <c r="AA24" s="85">
        <f>_xlfn.IFNA(VLOOKUP(CONCATENATE($AA$5,$B24,$C24),'WAL2'!$A$6:$N$135,14,FALSE),0)</f>
        <v>0</v>
      </c>
      <c r="AB24" s="85">
        <f>_xlfn.IFNA(VLOOKUP(CONCATENATE($AB$5,$B24,$C24),DARD1!$A$6:$N$134,14,FALSE),0)</f>
        <v>0</v>
      </c>
      <c r="AC24" s="85">
        <f>_xlfn.IFNA(VLOOKUP(CONCATENATE($AC$5,$B24,$C24),'LF1'!$A$6:$N$135,14,FALSE),0)</f>
        <v>0</v>
      </c>
      <c r="AD24" s="85">
        <f>_xlfn.IFNA(VLOOKUP(CONCATENATE($AD$5,$B24,$C24),DARL2!$A$6:$N$135,14,FALSE),0)</f>
        <v>0</v>
      </c>
      <c r="AE24" s="85">
        <f>_xlfn.IFNA(VLOOKUP(CONCATENATE($AE$5,$B24,$C24),FEST!$A$6:$N$135,14,FALSE),0)</f>
        <v>0</v>
      </c>
      <c r="AF24" s="85">
        <f>_xlfn.IFNA(VLOOKUP(CONCATENATE($AF$5,$B24,$C24),'BUN2'!$A$6:$N$131,14,FALSE),0)</f>
        <v>0</v>
      </c>
      <c r="AG24" s="85">
        <f>_xlfn.IFNA(VLOOKUP(CONCATENATE($AG$5,$B24,$C24),'OG3'!$A$6:$N$135,14,FALSE),0)</f>
        <v>0</v>
      </c>
      <c r="AH24" s="86">
        <f>_xlfn.IFNA(VLOOKUP(CONCATENATE($AH$5,$B24,$C24),SER!$A$6:$N$135,14,FALSE),0)</f>
        <v>0</v>
      </c>
      <c r="AI24" s="86">
        <f>_xlfn.IFNA(VLOOKUP(CONCATENATE($AH$5,$B24,$C24),KR!$A$6:$N$135,14,FALSE),0)</f>
        <v>0</v>
      </c>
      <c r="AJ24" s="86">
        <f>_xlfn.IFNA(VLOOKUP(CONCATENATE($AJ$5,$B24,$C24),DARL3!$A$6:$N$135,14,FALSE),0)</f>
        <v>0</v>
      </c>
      <c r="AK24" s="86">
        <f>_xlfn.IFNA(VLOOKUP(CONCATENATE($AK$5,$B24,$C24),DARD2!$A$6:$N$135,14,FALSE),0)</f>
        <v>0</v>
      </c>
      <c r="AL24" s="86">
        <f>_xlfn.IFNA(VLOOKUP(CONCATENATE($AL$5,$B24,$C24),'WAL3'!$A$6:$N$77,14,FALSE),0)</f>
        <v>0</v>
      </c>
      <c r="AM24" s="86">
        <f>_xlfn.IFNA(VLOOKUP(CONCATENATE($AM$5,$B24,$C24),'BAL3'!$A$6:$N$135,14,FALSE),0)</f>
        <v>0</v>
      </c>
      <c r="AN24" s="86">
        <f>_xlfn.IFNA(VLOOKUP(CONCATENATE($AN$5,$B24,$C24),'BUN3'!$A$6:$N$135,14,FALSE),0)</f>
        <v>0</v>
      </c>
      <c r="AO24" s="86">
        <f>_xlfn.IFNA(VLOOKUP(CONCATENATE($AO$5,$B24,$C24),SC!$A$6:$N$135,14,FALSE),0)</f>
        <v>0</v>
      </c>
      <c r="AP24" s="86">
        <f>_xlfn.IFNA(VLOOKUP(CONCATENATE($AP$5,$B24,$C24),'KAL1'!$A$6:$N$135,14,FALSE),0)</f>
        <v>0</v>
      </c>
      <c r="AQ24" s="514"/>
      <c r="AR24" s="620">
        <f>_xlfn.IFNA(VLOOKUP(CONCATENATE($AR$5,$B24,$C24),'MR3'!$A$6:$N$135,14,FALSE),0)</f>
        <v>0</v>
      </c>
      <c r="AS24" s="82"/>
    </row>
    <row r="25" spans="1:45" s="42" customFormat="1" x14ac:dyDescent="0.2">
      <c r="A25" s="924"/>
      <c r="B25" s="819" t="s">
        <v>309</v>
      </c>
      <c r="C25" s="820" t="s">
        <v>310</v>
      </c>
      <c r="D25" s="27" t="s">
        <v>163</v>
      </c>
      <c r="E25" s="28">
        <v>44218</v>
      </c>
      <c r="F25" s="29">
        <v>14</v>
      </c>
      <c r="G25" s="227">
        <f t="shared" si="0"/>
        <v>1</v>
      </c>
      <c r="H25" s="85">
        <f t="shared" si="1"/>
        <v>3</v>
      </c>
      <c r="I25" s="174">
        <f t="shared" si="2"/>
        <v>19</v>
      </c>
      <c r="J25" s="227">
        <f>_xlfn.IFNA(VLOOKUP(CONCATENATE($J$5,$B25,$C25),'20BUN'!$A$6:$N$94,14,FALSE),0)</f>
        <v>0</v>
      </c>
      <c r="K25" s="85">
        <f>_xlfn.IFNA(VLOOKUP(CONCATENATE($K$5,$B25,$C25),'20BUS'!$A$6:$N$107,14,FALSE),0)</f>
        <v>0</v>
      </c>
      <c r="L25" s="85">
        <f>_xlfn.IFNA(VLOOKUP(CONCATENATE($L$5,$B25,$C25),'MUR1'!$A$6:$N$135,14,FALSE),0)</f>
        <v>0</v>
      </c>
      <c r="M25" s="85">
        <f>_xlfn.IFNA(VLOOKUP(CONCATENATE($M$5,$B25,$C25),'BUS1'!$A$6:$N$95,14,FALSE),0)</f>
        <v>0</v>
      </c>
      <c r="N25" s="85">
        <f>_xlfn.IFNA(VLOOKUP(CONCATENATE($N$5,$B25,$C25),'WP1'!$A$6:$N$131,14,FALSE),0)</f>
        <v>0</v>
      </c>
      <c r="O25" s="85">
        <f>_xlfn.IFNA(VLOOKUP(CONCATENATE($O$5,$B25,$C25),'BAL1'!$A$6:$N$95,14,FALSE),0)</f>
        <v>0</v>
      </c>
      <c r="P25" s="85">
        <f>_xlfn.IFNA(VLOOKUP(CONCATENATE($P$5,$B25,$C25),'BUS2'!$A$6:$N$133,14,FALSE),0)</f>
        <v>0</v>
      </c>
      <c r="Q25" s="85">
        <f>_xlfn.IFNA(VLOOKUP(CONCATENATE($Q$5,$B25,$C25),'WAL1'!$A$6:$N$135,14,FALSE),0)</f>
        <v>0</v>
      </c>
      <c r="R25" s="85">
        <f>_xlfn.IFNA(VLOOKUP(CONCATENATE($S$5,$B25,$C25),'MR1'!$A$6:$N$130,14,FALSE),0)</f>
        <v>0</v>
      </c>
      <c r="S25" s="85">
        <f>_xlfn.IFNA(VLOOKUP(CONCATENATE($S$5,$B25,$C25),'OG1'!$A$6:$N$132,14,FALSE),0)</f>
        <v>0</v>
      </c>
      <c r="T25" s="85">
        <f>_xlfn.IFNA(VLOOKUP(CONCATENATE($T$5,$B25,$C25),DARL!$A$6:$N$56,14,FALSE),0)</f>
        <v>0</v>
      </c>
      <c r="U25" s="85">
        <f>_xlfn.IFNA(VLOOKUP(CONCATENATE($U$5,$B25,$C25),'BUS3'!$A$6:$N$135,14,FALSE),0)</f>
        <v>0</v>
      </c>
      <c r="V25" s="85">
        <f>_xlfn.IFNA(VLOOKUP(CONCATENATE($V$5,$B25,$C25),'BAL2'!$A$6:$N$135,14,FALSE),0)</f>
        <v>0</v>
      </c>
      <c r="W25" s="85">
        <f>_xlfn.IFNA(VLOOKUP(CONCATENATE($W$5,$B25,$C25),'BUN1'!$A$6:$N$135,14,FALSE),0)</f>
        <v>0</v>
      </c>
      <c r="X25" s="85">
        <f>_xlfn.IFNA(VLOOKUP(CONCATENATE($X$5,$B25,$C25),'OG2'!$A$6:$N$133,14,FALSE),0)</f>
        <v>0</v>
      </c>
      <c r="Y25" s="85">
        <f>_xlfn.IFNA(VLOOKUP(CONCATENATE($Y$5,$B25,$C25),'SM1'!$A$6:$N$133,14,FALSE),0)</f>
        <v>3</v>
      </c>
      <c r="Z25" s="85">
        <f>_xlfn.IFNA(VLOOKUP(CONCATENATE($Z$5,$B25,$C25),'MR2'!$A$6:$N$124,14,FALSE),0)</f>
        <v>0</v>
      </c>
      <c r="AA25" s="85">
        <f>_xlfn.IFNA(VLOOKUP(CONCATENATE($AA$5,$B25,$C25),'WAL2'!$A$6:$N$135,14,FALSE),0)</f>
        <v>0</v>
      </c>
      <c r="AB25" s="85">
        <f>_xlfn.IFNA(VLOOKUP(CONCATENATE($AB$5,$B25,$C25),DARD1!$A$6:$N$134,14,FALSE),0)</f>
        <v>0</v>
      </c>
      <c r="AC25" s="85">
        <f>_xlfn.IFNA(VLOOKUP(CONCATENATE($AC$5,$B25,$C25),'LF1'!$A$6:$N$135,14,FALSE),0)</f>
        <v>0</v>
      </c>
      <c r="AD25" s="85">
        <f>_xlfn.IFNA(VLOOKUP(CONCATENATE($AD$5,$B25,$C25),DARL2!$A$6:$N$135,14,FALSE),0)</f>
        <v>0</v>
      </c>
      <c r="AE25" s="85">
        <f>_xlfn.IFNA(VLOOKUP(CONCATENATE($AE$5,$B25,$C25),FEST!$A$6:$N$135,14,FALSE),0)</f>
        <v>0</v>
      </c>
      <c r="AF25" s="85">
        <f>_xlfn.IFNA(VLOOKUP(CONCATENATE($AF$5,$B25,$C25),'BUN2'!$A$6:$N$131,14,FALSE),0)</f>
        <v>0</v>
      </c>
      <c r="AG25" s="85">
        <f>_xlfn.IFNA(VLOOKUP(CONCATENATE($AG$5,$B25,$C25),'OG3'!$A$6:$N$135,14,FALSE),0)</f>
        <v>0</v>
      </c>
      <c r="AH25" s="86">
        <f>_xlfn.IFNA(VLOOKUP(CONCATENATE($AH$5,$B25,$C25),SER!$A$6:$N$135,14,FALSE),0)</f>
        <v>0</v>
      </c>
      <c r="AI25" s="86">
        <f>_xlfn.IFNA(VLOOKUP(CONCATENATE($AH$5,$B25,$C25),KR!$A$6:$N$135,14,FALSE),0)</f>
        <v>0</v>
      </c>
      <c r="AJ25" s="86">
        <f>_xlfn.IFNA(VLOOKUP(CONCATENATE($AJ$5,$B25,$C25),DARL3!$A$6:$N$135,14,FALSE),0)</f>
        <v>0</v>
      </c>
      <c r="AK25" s="86">
        <f>_xlfn.IFNA(VLOOKUP(CONCATENATE($AK$5,$B25,$C25),DARD2!$A$6:$N$135,14,FALSE),0)</f>
        <v>0</v>
      </c>
      <c r="AL25" s="86">
        <f>_xlfn.IFNA(VLOOKUP(CONCATENATE($AL$5,$B25,$C25),'WAL3'!$A$6:$N$77,14,FALSE),0)</f>
        <v>0</v>
      </c>
      <c r="AM25" s="86">
        <f>_xlfn.IFNA(VLOOKUP(CONCATENATE($AM$5,$B25,$C25),'BAL3'!$A$6:$N$135,14,FALSE),0)</f>
        <v>0</v>
      </c>
      <c r="AN25" s="86">
        <f>_xlfn.IFNA(VLOOKUP(CONCATENATE($AN$5,$B25,$C25),'BUN3'!$A$6:$N$135,14,FALSE),0)</f>
        <v>0</v>
      </c>
      <c r="AO25" s="86">
        <f>_xlfn.IFNA(VLOOKUP(CONCATENATE($AO$5,$B25,$C25),SC!$A$6:$N$135,14,FALSE),0)</f>
        <v>0</v>
      </c>
      <c r="AP25" s="86">
        <f>_xlfn.IFNA(VLOOKUP(CONCATENATE($AP$5,$B25,$C25),'KAL1'!$A$6:$N$135,14,FALSE),0)</f>
        <v>0</v>
      </c>
      <c r="AQ25" s="514"/>
      <c r="AR25" s="620">
        <f>_xlfn.IFNA(VLOOKUP(CONCATENATE($AR$5,$B25,$C25),'MR3'!$A$6:$N$135,14,FALSE),0)</f>
        <v>0</v>
      </c>
      <c r="AS25" s="76"/>
    </row>
    <row r="26" spans="1:45" s="42" customFormat="1" x14ac:dyDescent="0.2">
      <c r="A26" s="924"/>
      <c r="B26" s="111" t="s">
        <v>312</v>
      </c>
      <c r="C26" s="27" t="s">
        <v>313</v>
      </c>
      <c r="D26" s="27" t="s">
        <v>160</v>
      </c>
      <c r="E26" s="28">
        <v>44263</v>
      </c>
      <c r="F26" s="29">
        <v>14</v>
      </c>
      <c r="G26" s="227">
        <f t="shared" si="0"/>
        <v>0</v>
      </c>
      <c r="H26" s="85">
        <f t="shared" si="1"/>
        <v>0</v>
      </c>
      <c r="I26" s="174"/>
      <c r="J26" s="227">
        <f>_xlfn.IFNA(VLOOKUP(CONCATENATE($J$5,$B26,$C26),'20BUN'!$A$6:$N$94,14,FALSE),0)</f>
        <v>0</v>
      </c>
      <c r="K26" s="85">
        <f>_xlfn.IFNA(VLOOKUP(CONCATENATE($K$5,$B26,$C26),'20BUS'!$A$6:$N$107,14,FALSE),0)</f>
        <v>0</v>
      </c>
      <c r="L26" s="85">
        <f>_xlfn.IFNA(VLOOKUP(CONCATENATE($L$5,$B26,$C26),'MUR1'!$A$6:$N$135,14,FALSE),0)</f>
        <v>0</v>
      </c>
      <c r="M26" s="85">
        <f>_xlfn.IFNA(VLOOKUP(CONCATENATE($M$5,$B26,$C26),'BUS1'!$A$6:$N$95,14,FALSE),0)</f>
        <v>0</v>
      </c>
      <c r="N26" s="85">
        <f>_xlfn.IFNA(VLOOKUP(CONCATENATE($N$5,$B26,$C26),'WP1'!$A$6:$N$131,14,FALSE),0)</f>
        <v>0</v>
      </c>
      <c r="O26" s="85">
        <f>_xlfn.IFNA(VLOOKUP(CONCATENATE($O$5,$B26,$C26),'BAL1'!$A$6:$N$95,14,FALSE),0)</f>
        <v>0</v>
      </c>
      <c r="P26" s="85">
        <f>_xlfn.IFNA(VLOOKUP(CONCATENATE($P$5,$B26,$C26),'BUS2'!$A$6:$N$133,14,FALSE),0)</f>
        <v>0</v>
      </c>
      <c r="Q26" s="85">
        <f>_xlfn.IFNA(VLOOKUP(CONCATENATE($Q$5,$B26,$C26),'WAL1'!$A$6:$N$135,14,FALSE),0)</f>
        <v>0</v>
      </c>
      <c r="R26" s="85">
        <f>_xlfn.IFNA(VLOOKUP(CONCATENATE($S$5,$B26,$C26),'MR1'!$A$6:$N$130,14,FALSE),0)</f>
        <v>0</v>
      </c>
      <c r="S26" s="85">
        <f>_xlfn.IFNA(VLOOKUP(CONCATENATE($S$5,$B26,$C26),'OG1'!$A$6:$N$132,14,FALSE),0)</f>
        <v>0</v>
      </c>
      <c r="T26" s="85">
        <f>_xlfn.IFNA(VLOOKUP(CONCATENATE($T$5,$B26,$C26),DARL!$A$6:$N$56,14,FALSE),0)</f>
        <v>0</v>
      </c>
      <c r="U26" s="85">
        <f>_xlfn.IFNA(VLOOKUP(CONCATENATE($U$5,$B26,$C26),'BUS3'!$A$6:$N$135,14,FALSE),0)</f>
        <v>0</v>
      </c>
      <c r="V26" s="85">
        <f>_xlfn.IFNA(VLOOKUP(CONCATENATE($V$5,$B26,$C26),'BAL2'!$A$6:$N$135,14,FALSE),0)</f>
        <v>0</v>
      </c>
      <c r="W26" s="85">
        <f>_xlfn.IFNA(VLOOKUP(CONCATENATE($W$5,$B26,$C26),'BUN1'!$A$6:$N$135,14,FALSE),0)</f>
        <v>0</v>
      </c>
      <c r="X26" s="85">
        <f>_xlfn.IFNA(VLOOKUP(CONCATENATE($X$5,$B26,$C26),'OG2'!$A$6:$N$133,14,FALSE),0)</f>
        <v>0</v>
      </c>
      <c r="Y26" s="85">
        <f>_xlfn.IFNA(VLOOKUP(CONCATENATE($Y$5,$B26,$C26),'SM1'!$A$6:$N$133,14,FALSE),0)</f>
        <v>0</v>
      </c>
      <c r="Z26" s="85">
        <f>_xlfn.IFNA(VLOOKUP(CONCATENATE($Z$5,$B26,$C26),'MR2'!$A$6:$N$124,14,FALSE),0)</f>
        <v>0</v>
      </c>
      <c r="AA26" s="85">
        <f>_xlfn.IFNA(VLOOKUP(CONCATENATE($AA$5,$B26,$C26),'WAL2'!$A$6:$N$135,14,FALSE),0)</f>
        <v>0</v>
      </c>
      <c r="AB26" s="85">
        <f>_xlfn.IFNA(VLOOKUP(CONCATENATE($AB$5,$B26,$C26),DARD1!$A$6:$N$134,14,FALSE),0)</f>
        <v>0</v>
      </c>
      <c r="AC26" s="85">
        <f>_xlfn.IFNA(VLOOKUP(CONCATENATE($AC$5,$B26,$C26),'LF1'!$A$6:$N$135,14,FALSE),0)</f>
        <v>0</v>
      </c>
      <c r="AD26" s="85">
        <f>_xlfn.IFNA(VLOOKUP(CONCATENATE($AD$5,$B26,$C26),DARL2!$A$6:$N$135,14,FALSE),0)</f>
        <v>0</v>
      </c>
      <c r="AE26" s="85">
        <f>_xlfn.IFNA(VLOOKUP(CONCATENATE($AE$5,$B26,$C26),FEST!$A$6:$N$135,14,FALSE),0)</f>
        <v>0</v>
      </c>
      <c r="AF26" s="85">
        <f>_xlfn.IFNA(VLOOKUP(CONCATENATE($AF$5,$B26,$C26),'BUN2'!$A$6:$N$131,14,FALSE),0)</f>
        <v>0</v>
      </c>
      <c r="AG26" s="85">
        <f>_xlfn.IFNA(VLOOKUP(CONCATENATE($AG$5,$B26,$C26),'OG3'!$A$6:$N$135,14,FALSE),0)</f>
        <v>0</v>
      </c>
      <c r="AH26" s="86">
        <f>_xlfn.IFNA(VLOOKUP(CONCATENATE($AH$5,$B26,$C26),SER!$A$6:$N$135,14,FALSE),0)</f>
        <v>0</v>
      </c>
      <c r="AI26" s="86">
        <f>_xlfn.IFNA(VLOOKUP(CONCATENATE($AH$5,$B26,$C26),KR!$A$6:$N$135,14,FALSE),0)</f>
        <v>0</v>
      </c>
      <c r="AJ26" s="86">
        <f>_xlfn.IFNA(VLOOKUP(CONCATENATE($AJ$5,$B26,$C26),DARL3!$A$6:$N$135,14,FALSE),0)</f>
        <v>0</v>
      </c>
      <c r="AK26" s="86">
        <f>_xlfn.IFNA(VLOOKUP(CONCATENATE($AK$5,$B26,$C26),DARD2!$A$6:$N$135,14,FALSE),0)</f>
        <v>0</v>
      </c>
      <c r="AL26" s="86">
        <f>_xlfn.IFNA(VLOOKUP(CONCATENATE($AL$5,$B26,$C26),'WAL3'!$A$6:$N$77,14,FALSE),0)</f>
        <v>0</v>
      </c>
      <c r="AM26" s="86">
        <f>_xlfn.IFNA(VLOOKUP(CONCATENATE($AM$5,$B26,$C26),'BAL3'!$A$6:$N$135,14,FALSE),0)</f>
        <v>0</v>
      </c>
      <c r="AN26" s="86">
        <f>_xlfn.IFNA(VLOOKUP(CONCATENATE($AN$5,$B26,$C26),'BUN3'!$A$6:$N$135,14,FALSE),0)</f>
        <v>0</v>
      </c>
      <c r="AO26" s="86">
        <f>_xlfn.IFNA(VLOOKUP(CONCATENATE($AO$5,$B26,$C26),SC!$A$6:$N$135,14,FALSE),0)</f>
        <v>0</v>
      </c>
      <c r="AP26" s="86">
        <f>_xlfn.IFNA(VLOOKUP(CONCATENATE($AP$5,$B26,$C26),'KAL1'!$A$6:$N$135,14,FALSE),0)</f>
        <v>0</v>
      </c>
      <c r="AQ26" s="514"/>
      <c r="AR26" s="620">
        <f>_xlfn.IFNA(VLOOKUP(CONCATENATE($AR$5,$B26,$C26),'MR3'!$A$6:$N$135,14,FALSE),0)</f>
        <v>0</v>
      </c>
      <c r="AS26" s="76"/>
    </row>
    <row r="27" spans="1:45" s="42" customFormat="1" x14ac:dyDescent="0.2">
      <c r="A27" s="924"/>
      <c r="B27" s="111" t="s">
        <v>312</v>
      </c>
      <c r="C27" s="27" t="s">
        <v>698</v>
      </c>
      <c r="D27" s="27" t="s">
        <v>928</v>
      </c>
      <c r="E27" s="28">
        <v>44263</v>
      </c>
      <c r="F27" s="29">
        <v>14</v>
      </c>
      <c r="G27" s="227">
        <f t="shared" si="0"/>
        <v>0</v>
      </c>
      <c r="H27" s="85">
        <f t="shared" si="1"/>
        <v>0</v>
      </c>
      <c r="I27" s="174"/>
      <c r="J27" s="227">
        <f>_xlfn.IFNA(VLOOKUP(CONCATENATE($J$5,$B27,$C27),'20BUN'!$A$6:$N$94,14,FALSE),0)</f>
        <v>0</v>
      </c>
      <c r="K27" s="85">
        <f>_xlfn.IFNA(VLOOKUP(CONCATENATE($K$5,$B27,$C27),'20BUS'!$A$6:$N$107,14,FALSE),0)</f>
        <v>0</v>
      </c>
      <c r="L27" s="85">
        <f>_xlfn.IFNA(VLOOKUP(CONCATENATE($L$5,$B27,$C27),'MUR1'!$A$6:$N$135,14,FALSE),0)</f>
        <v>0</v>
      </c>
      <c r="M27" s="85">
        <f>_xlfn.IFNA(VLOOKUP(CONCATENATE($M$5,$B27,$C27),'BUS1'!$A$6:$N$95,14,FALSE),0)</f>
        <v>0</v>
      </c>
      <c r="N27" s="85">
        <f>_xlfn.IFNA(VLOOKUP(CONCATENATE($N$5,$B27,$C27),'WP1'!$A$6:$N$131,14,FALSE),0)</f>
        <v>0</v>
      </c>
      <c r="O27" s="85">
        <f>_xlfn.IFNA(VLOOKUP(CONCATENATE($O$5,$B27,$C27),'BAL1'!$A$6:$N$95,14,FALSE),0)</f>
        <v>0</v>
      </c>
      <c r="P27" s="85">
        <f>_xlfn.IFNA(VLOOKUP(CONCATENATE($P$5,$B27,$C27),'BUS2'!$A$6:$N$133,14,FALSE),0)</f>
        <v>0</v>
      </c>
      <c r="Q27" s="85">
        <f>_xlfn.IFNA(VLOOKUP(CONCATENATE($Q$5,$B27,$C27),'WAL1'!$A$6:$N$135,14,FALSE),0)</f>
        <v>0</v>
      </c>
      <c r="R27" s="85">
        <f>_xlfn.IFNA(VLOOKUP(CONCATENATE($S$5,$B27,$C27),'MR1'!$A$6:$N$130,14,FALSE),0)</f>
        <v>0</v>
      </c>
      <c r="S27" s="85">
        <f>_xlfn.IFNA(VLOOKUP(CONCATENATE($S$5,$B27,$C27),'OG1'!$A$6:$N$132,14,FALSE),0)</f>
        <v>0</v>
      </c>
      <c r="T27" s="85">
        <f>_xlfn.IFNA(VLOOKUP(CONCATENATE($T$5,$B27,$C27),DARL!$A$6:$N$56,14,FALSE),0)</f>
        <v>0</v>
      </c>
      <c r="U27" s="85">
        <f>_xlfn.IFNA(VLOOKUP(CONCATENATE($U$5,$B27,$C27),'BUS3'!$A$6:$N$135,14,FALSE),0)</f>
        <v>0</v>
      </c>
      <c r="V27" s="85">
        <f>_xlfn.IFNA(VLOOKUP(CONCATENATE($V$5,$B27,$C27),'BAL2'!$A$6:$N$135,14,FALSE),0)</f>
        <v>0</v>
      </c>
      <c r="W27" s="85">
        <f>_xlfn.IFNA(VLOOKUP(CONCATENATE($W$5,$B27,$C27),'BUN1'!$A$6:$N$135,14,FALSE),0)</f>
        <v>0</v>
      </c>
      <c r="X27" s="85">
        <f>_xlfn.IFNA(VLOOKUP(CONCATENATE($X$5,$B27,$C27),'OG2'!$A$6:$N$133,14,FALSE),0)</f>
        <v>0</v>
      </c>
      <c r="Y27" s="85">
        <f>_xlfn.IFNA(VLOOKUP(CONCATENATE($Y$5,$B27,$C27),'SM1'!$A$6:$N$133,14,FALSE),0)</f>
        <v>0</v>
      </c>
      <c r="Z27" s="85">
        <f>_xlfn.IFNA(VLOOKUP(CONCATENATE($Z$5,$B27,$C27),'MR2'!$A$6:$N$124,14,FALSE),0)</f>
        <v>0</v>
      </c>
      <c r="AA27" s="85">
        <f>_xlfn.IFNA(VLOOKUP(CONCATENATE($AA$5,$B27,$C27),'WAL2'!$A$6:$N$135,14,FALSE),0)</f>
        <v>0</v>
      </c>
      <c r="AB27" s="85">
        <f>_xlfn.IFNA(VLOOKUP(CONCATENATE($AB$5,$B27,$C27),DARD1!$A$6:$N$134,14,FALSE),0)</f>
        <v>0</v>
      </c>
      <c r="AC27" s="85">
        <f>_xlfn.IFNA(VLOOKUP(CONCATENATE($AC$5,$B27,$C27),'LF1'!$A$6:$N$135,14,FALSE),0)</f>
        <v>0</v>
      </c>
      <c r="AD27" s="85">
        <f>_xlfn.IFNA(VLOOKUP(CONCATENATE($AD$5,$B27,$C27),DARL2!$A$6:$N$135,14,FALSE),0)</f>
        <v>0</v>
      </c>
      <c r="AE27" s="85">
        <f>_xlfn.IFNA(VLOOKUP(CONCATENATE($AE$5,$B27,$C27),FEST!$A$6:$N$135,14,FALSE),0)</f>
        <v>0</v>
      </c>
      <c r="AF27" s="85">
        <f>_xlfn.IFNA(VLOOKUP(CONCATENATE($AF$5,$B27,$C27),'BUN2'!$A$6:$N$131,14,FALSE),0)</f>
        <v>0</v>
      </c>
      <c r="AG27" s="85">
        <f>_xlfn.IFNA(VLOOKUP(CONCATENATE($AG$5,$B27,$C27),'OG3'!$A$6:$N$135,14,FALSE),0)</f>
        <v>0</v>
      </c>
      <c r="AH27" s="86">
        <f>_xlfn.IFNA(VLOOKUP(CONCATENATE($AH$5,$B27,$C27),SER!$A$6:$N$135,14,FALSE),0)</f>
        <v>0</v>
      </c>
      <c r="AI27" s="86">
        <f>_xlfn.IFNA(VLOOKUP(CONCATENATE($AH$5,$B27,$C27),KR!$A$6:$N$135,14,FALSE),0)</f>
        <v>0</v>
      </c>
      <c r="AJ27" s="86">
        <f>_xlfn.IFNA(VLOOKUP(CONCATENATE($AJ$5,$B27,$C27),DARL3!$A$6:$N$135,14,FALSE),0)</f>
        <v>0</v>
      </c>
      <c r="AK27" s="86">
        <f>_xlfn.IFNA(VLOOKUP(CONCATENATE($AK$5,$B27,$C27),DARD2!$A$6:$N$135,14,FALSE),0)</f>
        <v>0</v>
      </c>
      <c r="AL27" s="86">
        <f>_xlfn.IFNA(VLOOKUP(CONCATENATE($AL$5,$B27,$C27),'WAL3'!$A$6:$N$77,14,FALSE),0)</f>
        <v>0</v>
      </c>
      <c r="AM27" s="86">
        <f>_xlfn.IFNA(VLOOKUP(CONCATENATE($AM$5,$B27,$C27),'BAL3'!$A$6:$N$135,14,FALSE),0)</f>
        <v>0</v>
      </c>
      <c r="AN27" s="86">
        <f>_xlfn.IFNA(VLOOKUP(CONCATENATE($AN$5,$B27,$C27),'BUN3'!$A$6:$N$135,14,FALSE),0)</f>
        <v>0</v>
      </c>
      <c r="AO27" s="86">
        <f>_xlfn.IFNA(VLOOKUP(CONCATENATE($AO$5,$B27,$C27),SC!$A$6:$N$135,14,FALSE),0)</f>
        <v>0</v>
      </c>
      <c r="AP27" s="86">
        <f>_xlfn.IFNA(VLOOKUP(CONCATENATE($AP$5,$B27,$C27),'KAL1'!$A$6:$N$135,14,FALSE),0)</f>
        <v>0</v>
      </c>
      <c r="AQ27" s="514"/>
      <c r="AR27" s="620">
        <f>_xlfn.IFNA(VLOOKUP(CONCATENATE($AR$5,$B27,$C27),'MR3'!$A$6:$N$135,14,FALSE),0)</f>
        <v>0</v>
      </c>
      <c r="AS27" s="76"/>
    </row>
    <row r="28" spans="1:45" s="42" customFormat="1" x14ac:dyDescent="0.2">
      <c r="A28" s="924"/>
      <c r="B28" s="111" t="s">
        <v>684</v>
      </c>
      <c r="C28" s="27" t="s">
        <v>691</v>
      </c>
      <c r="D28" s="27" t="s">
        <v>463</v>
      </c>
      <c r="E28" s="28">
        <v>44291</v>
      </c>
      <c r="F28" s="29">
        <v>16</v>
      </c>
      <c r="G28" s="227">
        <f t="shared" si="0"/>
        <v>0</v>
      </c>
      <c r="H28" s="85">
        <f t="shared" si="1"/>
        <v>0</v>
      </c>
      <c r="I28" s="174"/>
      <c r="J28" s="227">
        <f>_xlfn.IFNA(VLOOKUP(CONCATENATE($J$5,$B28,$C28),'20BUN'!$A$6:$N$94,14,FALSE),0)</f>
        <v>0</v>
      </c>
      <c r="K28" s="85">
        <f>_xlfn.IFNA(VLOOKUP(CONCATENATE($K$5,$B28,$C28),'20BUS'!$A$6:$N$107,14,FALSE),0)</f>
        <v>0</v>
      </c>
      <c r="L28" s="85">
        <f>_xlfn.IFNA(VLOOKUP(CONCATENATE($L$5,$B28,$C28),'MUR1'!$A$6:$N$135,14,FALSE),0)</f>
        <v>0</v>
      </c>
      <c r="M28" s="85">
        <f>_xlfn.IFNA(VLOOKUP(CONCATENATE($M$5,$B28,$C28),'BUS1'!$A$6:$N$95,14,FALSE),0)</f>
        <v>0</v>
      </c>
      <c r="N28" s="85">
        <f>_xlfn.IFNA(VLOOKUP(CONCATENATE($N$5,$B28,$C28),'WP1'!$A$6:$N$131,14,FALSE),0)</f>
        <v>0</v>
      </c>
      <c r="O28" s="85">
        <f>_xlfn.IFNA(VLOOKUP(CONCATENATE($O$5,$B28,$C28),'BAL1'!$A$6:$N$95,14,FALSE),0)</f>
        <v>0</v>
      </c>
      <c r="P28" s="85">
        <f>_xlfn.IFNA(VLOOKUP(CONCATENATE($P$5,$B28,$C28),'BUS2'!$A$6:$N$133,14,FALSE),0)</f>
        <v>0</v>
      </c>
      <c r="Q28" s="85">
        <f>_xlfn.IFNA(VLOOKUP(CONCATENATE($Q$5,$B28,$C28),'WAL1'!$A$6:$N$135,14,FALSE),0)</f>
        <v>0</v>
      </c>
      <c r="R28" s="85">
        <f>_xlfn.IFNA(VLOOKUP(CONCATENATE($S$5,$B28,$C28),'MR1'!$A$6:$N$130,14,FALSE),0)</f>
        <v>0</v>
      </c>
      <c r="S28" s="85">
        <f>_xlfn.IFNA(VLOOKUP(CONCATENATE($S$5,$B28,$C28),'OG1'!$A$6:$N$132,14,FALSE),0)</f>
        <v>0</v>
      </c>
      <c r="T28" s="85">
        <f>_xlfn.IFNA(VLOOKUP(CONCATENATE($T$5,$B28,$C28),DARL!$A$6:$N$56,14,FALSE),0)</f>
        <v>0</v>
      </c>
      <c r="U28" s="85">
        <f>_xlfn.IFNA(VLOOKUP(CONCATENATE($U$5,$B28,$C28),'BUS3'!$A$6:$N$135,14,FALSE),0)</f>
        <v>0</v>
      </c>
      <c r="V28" s="85">
        <f>_xlfn.IFNA(VLOOKUP(CONCATENATE($V$5,$B28,$C28),'BAL2'!$A$6:$N$135,14,FALSE),0)</f>
        <v>0</v>
      </c>
      <c r="W28" s="85">
        <f>_xlfn.IFNA(VLOOKUP(CONCATENATE($W$5,$B28,$C28),'BUN1'!$A$6:$N$135,14,FALSE),0)</f>
        <v>0</v>
      </c>
      <c r="X28" s="85">
        <f>_xlfn.IFNA(VLOOKUP(CONCATENATE($X$5,$B28,$C28),'OG2'!$A$6:$N$133,14,FALSE),0)</f>
        <v>0</v>
      </c>
      <c r="Y28" s="85">
        <f>_xlfn.IFNA(VLOOKUP(CONCATENATE($Y$5,$B28,$C28),'SM1'!$A$6:$N$133,14,FALSE),0)</f>
        <v>0</v>
      </c>
      <c r="Z28" s="85">
        <f>_xlfn.IFNA(VLOOKUP(CONCATENATE($Z$5,$B28,$C28),'MR2'!$A$6:$N$124,14,FALSE),0)</f>
        <v>0</v>
      </c>
      <c r="AA28" s="85">
        <f>_xlfn.IFNA(VLOOKUP(CONCATENATE($AA$5,$B28,$C28),'WAL2'!$A$6:$N$135,14,FALSE),0)</f>
        <v>0</v>
      </c>
      <c r="AB28" s="85">
        <f>_xlfn.IFNA(VLOOKUP(CONCATENATE($AB$5,$B28,$C28),DARD1!$A$6:$N$134,14,FALSE),0)</f>
        <v>0</v>
      </c>
      <c r="AC28" s="85">
        <f>_xlfn.IFNA(VLOOKUP(CONCATENATE($AC$5,$B28,$C28),'LF1'!$A$6:$N$135,14,FALSE),0)</f>
        <v>0</v>
      </c>
      <c r="AD28" s="85">
        <f>_xlfn.IFNA(VLOOKUP(CONCATENATE($AD$5,$B28,$C28),DARL2!$A$6:$N$135,14,FALSE),0)</f>
        <v>0</v>
      </c>
      <c r="AE28" s="85">
        <f>_xlfn.IFNA(VLOOKUP(CONCATENATE($AE$5,$B28,$C28),FEST!$A$6:$N$135,14,FALSE),0)</f>
        <v>0</v>
      </c>
      <c r="AF28" s="85">
        <f>_xlfn.IFNA(VLOOKUP(CONCATENATE($AF$5,$B28,$C28),'BUN2'!$A$6:$N$131,14,FALSE),0)</f>
        <v>0</v>
      </c>
      <c r="AG28" s="85">
        <f>_xlfn.IFNA(VLOOKUP(CONCATENATE($AG$5,$B28,$C28),'OG3'!$A$6:$N$135,14,FALSE),0)</f>
        <v>0</v>
      </c>
      <c r="AH28" s="86">
        <f>_xlfn.IFNA(VLOOKUP(CONCATENATE($AH$5,$B28,$C28),SER!$A$6:$N$135,14,FALSE),0)</f>
        <v>0</v>
      </c>
      <c r="AI28" s="86">
        <f>_xlfn.IFNA(VLOOKUP(CONCATENATE($AH$5,$B28,$C28),KR!$A$6:$N$135,14,FALSE),0)</f>
        <v>0</v>
      </c>
      <c r="AJ28" s="86">
        <f>_xlfn.IFNA(VLOOKUP(CONCATENATE($AJ$5,$B28,$C28),DARL3!$A$6:$N$135,14,FALSE),0)</f>
        <v>0</v>
      </c>
      <c r="AK28" s="86">
        <f>_xlfn.IFNA(VLOOKUP(CONCATENATE($AK$5,$B28,$C28),DARD2!$A$6:$N$135,14,FALSE),0)</f>
        <v>0</v>
      </c>
      <c r="AL28" s="86">
        <f>_xlfn.IFNA(VLOOKUP(CONCATENATE($AL$5,$B28,$C28),'WAL3'!$A$6:$N$77,14,FALSE),0)</f>
        <v>0</v>
      </c>
      <c r="AM28" s="86">
        <f>_xlfn.IFNA(VLOOKUP(CONCATENATE($AM$5,$B28,$C28),'BAL3'!$A$6:$N$135,14,FALSE),0)</f>
        <v>0</v>
      </c>
      <c r="AN28" s="86">
        <f>_xlfn.IFNA(VLOOKUP(CONCATENATE($AN$5,$B28,$C28),'BUN3'!$A$6:$N$135,14,FALSE),0)</f>
        <v>0</v>
      </c>
      <c r="AO28" s="86">
        <f>_xlfn.IFNA(VLOOKUP(CONCATENATE($AO$5,$B28,$C28),SC!$A$6:$N$135,14,FALSE),0)</f>
        <v>0</v>
      </c>
      <c r="AP28" s="86">
        <f>_xlfn.IFNA(VLOOKUP(CONCATENATE($AP$5,$B28,$C28),'KAL1'!$A$6:$N$135,14,FALSE),0)</f>
        <v>0</v>
      </c>
      <c r="AQ28" s="514"/>
      <c r="AR28" s="620">
        <f>_xlfn.IFNA(VLOOKUP(CONCATENATE($AR$5,$B28,$C28),'MR3'!$A$6:$N$135,14,FALSE),0)</f>
        <v>0</v>
      </c>
      <c r="AS28" s="82"/>
    </row>
    <row r="29" spans="1:45" s="42" customFormat="1" x14ac:dyDescent="0.2">
      <c r="A29" s="924"/>
      <c r="B29" s="111" t="s">
        <v>684</v>
      </c>
      <c r="C29" s="27" t="s">
        <v>692</v>
      </c>
      <c r="D29" s="27" t="s">
        <v>463</v>
      </c>
      <c r="E29" s="28">
        <v>44291</v>
      </c>
      <c r="F29" s="29">
        <v>16</v>
      </c>
      <c r="G29" s="227">
        <f t="shared" si="0"/>
        <v>0</v>
      </c>
      <c r="H29" s="85">
        <f t="shared" si="1"/>
        <v>0</v>
      </c>
      <c r="I29" s="174"/>
      <c r="J29" s="227">
        <f>_xlfn.IFNA(VLOOKUP(CONCATENATE($J$5,$B29,$C29),'20BUN'!$A$6:$N$94,14,FALSE),0)</f>
        <v>0</v>
      </c>
      <c r="K29" s="85">
        <f>_xlfn.IFNA(VLOOKUP(CONCATENATE($K$5,$B29,$C29),'20BUS'!$A$6:$N$107,14,FALSE),0)</f>
        <v>0</v>
      </c>
      <c r="L29" s="85">
        <f>_xlfn.IFNA(VLOOKUP(CONCATENATE($L$5,$B29,$C29),'MUR1'!$A$6:$N$135,14,FALSE),0)</f>
        <v>0</v>
      </c>
      <c r="M29" s="85">
        <f>_xlfn.IFNA(VLOOKUP(CONCATENATE($M$5,$B29,$C29),'BUS1'!$A$6:$N$95,14,FALSE),0)</f>
        <v>0</v>
      </c>
      <c r="N29" s="85">
        <f>_xlfn.IFNA(VLOOKUP(CONCATENATE($N$5,$B29,$C29),'WP1'!$A$6:$N$131,14,FALSE),0)</f>
        <v>0</v>
      </c>
      <c r="O29" s="85">
        <f>_xlfn.IFNA(VLOOKUP(CONCATENATE($O$5,$B29,$C29),'BAL1'!$A$6:$N$95,14,FALSE),0)</f>
        <v>0</v>
      </c>
      <c r="P29" s="85">
        <f>_xlfn.IFNA(VLOOKUP(CONCATENATE($P$5,$B29,$C29),'BUS2'!$A$6:$N$133,14,FALSE),0)</f>
        <v>0</v>
      </c>
      <c r="Q29" s="85">
        <f>_xlfn.IFNA(VLOOKUP(CONCATENATE($Q$5,$B29,$C29),'WAL1'!$A$6:$N$135,14,FALSE),0)</f>
        <v>0</v>
      </c>
      <c r="R29" s="85">
        <f>_xlfn.IFNA(VLOOKUP(CONCATENATE($S$5,$B29,$C29),'MR1'!$A$6:$N$130,14,FALSE),0)</f>
        <v>0</v>
      </c>
      <c r="S29" s="85">
        <f>_xlfn.IFNA(VLOOKUP(CONCATENATE($S$5,$B29,$C29),'OG1'!$A$6:$N$132,14,FALSE),0)</f>
        <v>0</v>
      </c>
      <c r="T29" s="85">
        <f>_xlfn.IFNA(VLOOKUP(CONCATENATE($T$5,$B29,$C29),DARL!$A$6:$N$56,14,FALSE),0)</f>
        <v>0</v>
      </c>
      <c r="U29" s="85">
        <f>_xlfn.IFNA(VLOOKUP(CONCATENATE($U$5,$B29,$C29),'BUS3'!$A$6:$N$135,14,FALSE),0)</f>
        <v>0</v>
      </c>
      <c r="V29" s="85">
        <f>_xlfn.IFNA(VLOOKUP(CONCATENATE($V$5,$B29,$C29),'BAL2'!$A$6:$N$135,14,FALSE),0)</f>
        <v>0</v>
      </c>
      <c r="W29" s="85">
        <f>_xlfn.IFNA(VLOOKUP(CONCATENATE($W$5,$B29,$C29),'BUN1'!$A$6:$N$135,14,FALSE),0)</f>
        <v>0</v>
      </c>
      <c r="X29" s="85">
        <f>_xlfn.IFNA(VLOOKUP(CONCATENATE($X$5,$B29,$C29),'OG2'!$A$6:$N$133,14,FALSE),0)</f>
        <v>0</v>
      </c>
      <c r="Y29" s="85">
        <f>_xlfn.IFNA(VLOOKUP(CONCATENATE($Y$5,$B29,$C29),'SM1'!$A$6:$N$133,14,FALSE),0)</f>
        <v>0</v>
      </c>
      <c r="Z29" s="85">
        <f>_xlfn.IFNA(VLOOKUP(CONCATENATE($Z$5,$B29,$C29),'MR2'!$A$6:$N$124,14,FALSE),0)</f>
        <v>0</v>
      </c>
      <c r="AA29" s="85">
        <f>_xlfn.IFNA(VLOOKUP(CONCATENATE($AA$5,$B29,$C29),'WAL2'!$A$6:$N$135,14,FALSE),0)</f>
        <v>0</v>
      </c>
      <c r="AB29" s="85">
        <f>_xlfn.IFNA(VLOOKUP(CONCATENATE($AB$5,$B29,$C29),DARD1!$A$6:$N$134,14,FALSE),0)</f>
        <v>0</v>
      </c>
      <c r="AC29" s="85">
        <f>_xlfn.IFNA(VLOOKUP(CONCATENATE($AC$5,$B29,$C29),'LF1'!$A$6:$N$135,14,FALSE),0)</f>
        <v>0</v>
      </c>
      <c r="AD29" s="85">
        <f>_xlfn.IFNA(VLOOKUP(CONCATENATE($AD$5,$B29,$C29),DARL2!$A$6:$N$135,14,FALSE),0)</f>
        <v>0</v>
      </c>
      <c r="AE29" s="85">
        <f>_xlfn.IFNA(VLOOKUP(CONCATENATE($AE$5,$B29,$C29),FEST!$A$6:$N$135,14,FALSE),0)</f>
        <v>0</v>
      </c>
      <c r="AF29" s="85">
        <f>_xlfn.IFNA(VLOOKUP(CONCATENATE($AF$5,$B29,$C29),'BUN2'!$A$6:$N$131,14,FALSE),0)</f>
        <v>0</v>
      </c>
      <c r="AG29" s="85">
        <f>_xlfn.IFNA(VLOOKUP(CONCATENATE($AG$5,$B29,$C29),'OG3'!$A$6:$N$135,14,FALSE),0)</f>
        <v>0</v>
      </c>
      <c r="AH29" s="86">
        <f>_xlfn.IFNA(VLOOKUP(CONCATENATE($AH$5,$B29,$C29),SER!$A$6:$N$135,14,FALSE),0)</f>
        <v>0</v>
      </c>
      <c r="AI29" s="86">
        <f>_xlfn.IFNA(VLOOKUP(CONCATENATE($AH$5,$B29,$C29),KR!$A$6:$N$135,14,FALSE),0)</f>
        <v>0</v>
      </c>
      <c r="AJ29" s="86">
        <f>_xlfn.IFNA(VLOOKUP(CONCATENATE($AJ$5,$B29,$C29),DARL3!$A$6:$N$135,14,FALSE),0)</f>
        <v>0</v>
      </c>
      <c r="AK29" s="86">
        <f>_xlfn.IFNA(VLOOKUP(CONCATENATE($AK$5,$B29,$C29),DARD2!$A$6:$N$135,14,FALSE),0)</f>
        <v>0</v>
      </c>
      <c r="AL29" s="86">
        <f>_xlfn.IFNA(VLOOKUP(CONCATENATE($AL$5,$B29,$C29),'WAL3'!$A$6:$N$77,14,FALSE),0)</f>
        <v>0</v>
      </c>
      <c r="AM29" s="86">
        <f>_xlfn.IFNA(VLOOKUP(CONCATENATE($AM$5,$B29,$C29),'BAL3'!$A$6:$N$135,14,FALSE),0)</f>
        <v>0</v>
      </c>
      <c r="AN29" s="86">
        <f>_xlfn.IFNA(VLOOKUP(CONCATENATE($AN$5,$B29,$C29),'BUN3'!$A$6:$N$135,14,FALSE),0)</f>
        <v>0</v>
      </c>
      <c r="AO29" s="86">
        <f>_xlfn.IFNA(VLOOKUP(CONCATENATE($AO$5,$B29,$C29),SC!$A$6:$N$135,14,FALSE),0)</f>
        <v>0</v>
      </c>
      <c r="AP29" s="86">
        <f>_xlfn.IFNA(VLOOKUP(CONCATENATE($AP$5,$B29,$C29),'KAL1'!$A$6:$N$135,14,FALSE),0)</f>
        <v>0</v>
      </c>
      <c r="AQ29" s="514"/>
      <c r="AR29" s="620">
        <f>_xlfn.IFNA(VLOOKUP(CONCATENATE($AR$5,$B29,$C29),'MR3'!$A$6:$N$135,14,FALSE),0)</f>
        <v>0</v>
      </c>
      <c r="AS29" s="82"/>
    </row>
    <row r="30" spans="1:45" s="42" customFormat="1" x14ac:dyDescent="0.2">
      <c r="A30" s="924"/>
      <c r="B30" s="111" t="s">
        <v>177</v>
      </c>
      <c r="C30" s="27" t="s">
        <v>305</v>
      </c>
      <c r="D30" s="27" t="s">
        <v>165</v>
      </c>
      <c r="E30" s="28">
        <v>44225</v>
      </c>
      <c r="F30" s="29">
        <v>15</v>
      </c>
      <c r="G30" s="227">
        <f t="shared" si="0"/>
        <v>0</v>
      </c>
      <c r="H30" s="85">
        <f t="shared" si="1"/>
        <v>0</v>
      </c>
      <c r="I30" s="174"/>
      <c r="J30" s="227">
        <f>_xlfn.IFNA(VLOOKUP(CONCATENATE($J$5,$B30,$C30),'20BUN'!$A$6:$N$94,14,FALSE),0)</f>
        <v>0</v>
      </c>
      <c r="K30" s="85">
        <f>_xlfn.IFNA(VLOOKUP(CONCATENATE($K$5,$B30,$C30),'20BUS'!$A$6:$N$107,14,FALSE),0)</f>
        <v>0</v>
      </c>
      <c r="L30" s="85">
        <f>_xlfn.IFNA(VLOOKUP(CONCATENATE($L$5,$B30,$C30),'MUR1'!$A$6:$N$135,14,FALSE),0)</f>
        <v>0</v>
      </c>
      <c r="M30" s="85">
        <f>_xlfn.IFNA(VLOOKUP(CONCATENATE($M$5,$B30,$C30),'BUS1'!$A$6:$N$95,14,FALSE),0)</f>
        <v>0</v>
      </c>
      <c r="N30" s="85">
        <f>_xlfn.IFNA(VLOOKUP(CONCATENATE($N$5,$B30,$C30),'WP1'!$A$6:$N$131,14,FALSE),0)</f>
        <v>0</v>
      </c>
      <c r="O30" s="85">
        <f>_xlfn.IFNA(VLOOKUP(CONCATENATE($O$5,$B30,$C30),'BAL1'!$A$6:$N$95,14,FALSE),0)</f>
        <v>0</v>
      </c>
      <c r="P30" s="85">
        <f>_xlfn.IFNA(VLOOKUP(CONCATENATE($P$5,$B30,$C30),'BUS2'!$A$6:$N$133,14,FALSE),0)</f>
        <v>0</v>
      </c>
      <c r="Q30" s="85">
        <f>_xlfn.IFNA(VLOOKUP(CONCATENATE($Q$5,$B30,$C30),'WAL1'!$A$6:$N$135,14,FALSE),0)</f>
        <v>0</v>
      </c>
      <c r="R30" s="85">
        <f>_xlfn.IFNA(VLOOKUP(CONCATENATE($S$5,$B30,$C30),'MR1'!$A$6:$N$130,14,FALSE),0)</f>
        <v>0</v>
      </c>
      <c r="S30" s="85">
        <f>_xlfn.IFNA(VLOOKUP(CONCATENATE($S$5,$B30,$C30),'OG1'!$A$6:$N$132,14,FALSE),0)</f>
        <v>0</v>
      </c>
      <c r="T30" s="85">
        <f>_xlfn.IFNA(VLOOKUP(CONCATENATE($T$5,$B30,$C30),DARL!$A$6:$N$56,14,FALSE),0)</f>
        <v>0</v>
      </c>
      <c r="U30" s="85">
        <f>_xlfn.IFNA(VLOOKUP(CONCATENATE($U$5,$B30,$C30),'BUS3'!$A$6:$N$135,14,FALSE),0)</f>
        <v>0</v>
      </c>
      <c r="V30" s="85">
        <f>_xlfn.IFNA(VLOOKUP(CONCATENATE($V$5,$B30,$C30),'BAL2'!$A$6:$N$135,14,FALSE),0)</f>
        <v>0</v>
      </c>
      <c r="W30" s="85">
        <f>_xlfn.IFNA(VLOOKUP(CONCATENATE($W$5,$B30,$C30),'BUN1'!$A$6:$N$135,14,FALSE),0)</f>
        <v>0</v>
      </c>
      <c r="X30" s="85">
        <f>_xlfn.IFNA(VLOOKUP(CONCATENATE($X$5,$B30,$C30),'OG2'!$A$6:$N$133,14,FALSE),0)</f>
        <v>0</v>
      </c>
      <c r="Y30" s="85">
        <f>_xlfn.IFNA(VLOOKUP(CONCATENATE($Y$5,$B30,$C30),'SM1'!$A$6:$N$133,14,FALSE),0)</f>
        <v>0</v>
      </c>
      <c r="Z30" s="85">
        <f>_xlfn.IFNA(VLOOKUP(CONCATENATE($Z$5,$B30,$C30),'MR2'!$A$6:$N$124,14,FALSE),0)</f>
        <v>0</v>
      </c>
      <c r="AA30" s="85">
        <f>_xlfn.IFNA(VLOOKUP(CONCATENATE($AA$5,$B30,$C30),'WAL2'!$A$6:$N$135,14,FALSE),0)</f>
        <v>0</v>
      </c>
      <c r="AB30" s="85">
        <f>_xlfn.IFNA(VLOOKUP(CONCATENATE($AB$5,$B30,$C30),DARD1!$A$6:$N$134,14,FALSE),0)</f>
        <v>0</v>
      </c>
      <c r="AC30" s="85">
        <f>_xlfn.IFNA(VLOOKUP(CONCATENATE($AC$5,$B30,$C30),'LF1'!$A$6:$N$135,14,FALSE),0)</f>
        <v>0</v>
      </c>
      <c r="AD30" s="85">
        <f>_xlfn.IFNA(VLOOKUP(CONCATENATE($AD$5,$B30,$C30),DARL2!$A$6:$N$135,14,FALSE),0)</f>
        <v>0</v>
      </c>
      <c r="AE30" s="85">
        <f>_xlfn.IFNA(VLOOKUP(CONCATENATE($AE$5,$B30,$C30),FEST!$A$6:$N$135,14,FALSE),0)</f>
        <v>0</v>
      </c>
      <c r="AF30" s="85">
        <f>_xlfn.IFNA(VLOOKUP(CONCATENATE($AF$5,$B30,$C30),'BUN2'!$A$6:$N$131,14,FALSE),0)</f>
        <v>0</v>
      </c>
      <c r="AG30" s="85">
        <f>_xlfn.IFNA(VLOOKUP(CONCATENATE($AG$5,$B30,$C30),'OG3'!$A$6:$N$135,14,FALSE),0)</f>
        <v>0</v>
      </c>
      <c r="AH30" s="86">
        <f>_xlfn.IFNA(VLOOKUP(CONCATENATE($AH$5,$B30,$C30),SER!$A$6:$N$135,14,FALSE),0)</f>
        <v>0</v>
      </c>
      <c r="AI30" s="86">
        <f>_xlfn.IFNA(VLOOKUP(CONCATENATE($AH$5,$B30,$C30),KR!$A$6:$N$135,14,FALSE),0)</f>
        <v>0</v>
      </c>
      <c r="AJ30" s="86">
        <f>_xlfn.IFNA(VLOOKUP(CONCATENATE($AJ$5,$B30,$C30),DARL3!$A$6:$N$135,14,FALSE),0)</f>
        <v>0</v>
      </c>
      <c r="AK30" s="86">
        <f>_xlfn.IFNA(VLOOKUP(CONCATENATE($AK$5,$B30,$C30),DARD2!$A$6:$N$135,14,FALSE),0)</f>
        <v>0</v>
      </c>
      <c r="AL30" s="86">
        <f>_xlfn.IFNA(VLOOKUP(CONCATENATE($AL$5,$B30,$C30),'WAL3'!$A$6:$N$77,14,FALSE),0)</f>
        <v>0</v>
      </c>
      <c r="AM30" s="86">
        <f>_xlfn.IFNA(VLOOKUP(CONCATENATE($AM$5,$B30,$C30),'BAL3'!$A$6:$N$135,14,FALSE),0)</f>
        <v>0</v>
      </c>
      <c r="AN30" s="86">
        <f>_xlfn.IFNA(VLOOKUP(CONCATENATE($AN$5,$B30,$C30),'BUN3'!$A$6:$N$135,14,FALSE),0)</f>
        <v>0</v>
      </c>
      <c r="AO30" s="86">
        <f>_xlfn.IFNA(VLOOKUP(CONCATENATE($AO$5,$B30,$C30),SC!$A$6:$N$135,14,FALSE),0)</f>
        <v>0</v>
      </c>
      <c r="AP30" s="86">
        <f>_xlfn.IFNA(VLOOKUP(CONCATENATE($AP$5,$B30,$C30),'KAL1'!$A$6:$N$135,14,FALSE),0)</f>
        <v>0</v>
      </c>
      <c r="AQ30" s="514"/>
      <c r="AR30" s="620">
        <f>_xlfn.IFNA(VLOOKUP(CONCATENATE($AR$5,$B30,$C30),'MR3'!$A$6:$N$135,14,FALSE),0)</f>
        <v>0</v>
      </c>
      <c r="AS30" s="82"/>
    </row>
    <row r="31" spans="1:45" s="42" customFormat="1" x14ac:dyDescent="0.2">
      <c r="A31" s="924"/>
      <c r="B31" s="111" t="s">
        <v>28</v>
      </c>
      <c r="C31" s="27" t="s">
        <v>304</v>
      </c>
      <c r="D31" s="27" t="s">
        <v>54</v>
      </c>
      <c r="E31" s="28">
        <v>44226</v>
      </c>
      <c r="F31" s="29">
        <v>15</v>
      </c>
      <c r="G31" s="227">
        <f t="shared" si="0"/>
        <v>0</v>
      </c>
      <c r="H31" s="85">
        <f t="shared" si="1"/>
        <v>0</v>
      </c>
      <c r="I31" s="174"/>
      <c r="J31" s="227">
        <f>_xlfn.IFNA(VLOOKUP(CONCATENATE($J$5,$B31,$C31),'20BUN'!$A$6:$N$94,14,FALSE),0)</f>
        <v>0</v>
      </c>
      <c r="K31" s="85">
        <f>_xlfn.IFNA(VLOOKUP(CONCATENATE($K$5,$B31,$C31),'20BUS'!$A$6:$N$107,14,FALSE),0)</f>
        <v>0</v>
      </c>
      <c r="L31" s="85">
        <f>_xlfn.IFNA(VLOOKUP(CONCATENATE($L$5,$B31,$C31),'MUR1'!$A$6:$N$135,14,FALSE),0)</f>
        <v>0</v>
      </c>
      <c r="M31" s="85">
        <f>_xlfn.IFNA(VLOOKUP(CONCATENATE($M$5,$B31,$C31),'BUS1'!$A$6:$N$95,14,FALSE),0)</f>
        <v>0</v>
      </c>
      <c r="N31" s="85">
        <f>_xlfn.IFNA(VLOOKUP(CONCATENATE($N$5,$B31,$C31),'WP1'!$A$6:$N$131,14,FALSE),0)</f>
        <v>0</v>
      </c>
      <c r="O31" s="85">
        <f>_xlfn.IFNA(VLOOKUP(CONCATENATE($O$5,$B31,$C31),'BAL1'!$A$6:$N$95,14,FALSE),0)</f>
        <v>0</v>
      </c>
      <c r="P31" s="85">
        <f>_xlfn.IFNA(VLOOKUP(CONCATENATE($P$5,$B31,$C31),'BUS2'!$A$6:$N$133,14,FALSE),0)</f>
        <v>0</v>
      </c>
      <c r="Q31" s="85">
        <f>_xlfn.IFNA(VLOOKUP(CONCATENATE($Q$5,$B31,$C31),'WAL1'!$A$6:$N$135,14,FALSE),0)</f>
        <v>0</v>
      </c>
      <c r="R31" s="85">
        <f>_xlfn.IFNA(VLOOKUP(CONCATENATE($S$5,$B31,$C31),'MR1'!$A$6:$N$130,14,FALSE),0)</f>
        <v>0</v>
      </c>
      <c r="S31" s="85">
        <f>_xlfn.IFNA(VLOOKUP(CONCATENATE($S$5,$B31,$C31),'OG1'!$A$6:$N$132,14,FALSE),0)</f>
        <v>0</v>
      </c>
      <c r="T31" s="85">
        <f>_xlfn.IFNA(VLOOKUP(CONCATENATE($T$5,$B31,$C31),DARL!$A$6:$N$56,14,FALSE),0)</f>
        <v>0</v>
      </c>
      <c r="U31" s="85">
        <f>_xlfn.IFNA(VLOOKUP(CONCATENATE($U$5,$B31,$C31),'BUS3'!$A$6:$N$135,14,FALSE),0)</f>
        <v>0</v>
      </c>
      <c r="V31" s="85">
        <f>_xlfn.IFNA(VLOOKUP(CONCATENATE($V$5,$B31,$C31),'BAL2'!$A$6:$N$135,14,FALSE),0)</f>
        <v>0</v>
      </c>
      <c r="W31" s="85">
        <f>_xlfn.IFNA(VLOOKUP(CONCATENATE($W$5,$B31,$C31),'BUN1'!$A$6:$N$135,14,FALSE),0)</f>
        <v>0</v>
      </c>
      <c r="X31" s="85">
        <f>_xlfn.IFNA(VLOOKUP(CONCATENATE($X$5,$B31,$C31),'OG2'!$A$6:$N$133,14,FALSE),0)</f>
        <v>0</v>
      </c>
      <c r="Y31" s="85">
        <f>_xlfn.IFNA(VLOOKUP(CONCATENATE($Y$5,$B31,$C31),'SM1'!$A$6:$N$133,14,FALSE),0)</f>
        <v>0</v>
      </c>
      <c r="Z31" s="85">
        <f>_xlfn.IFNA(VLOOKUP(CONCATENATE($Z$5,$B31,$C31),'MR2'!$A$6:$N$124,14,FALSE),0)</f>
        <v>0</v>
      </c>
      <c r="AA31" s="85">
        <f>_xlfn.IFNA(VLOOKUP(CONCATENATE($AA$5,$B31,$C31),'WAL2'!$A$6:$N$135,14,FALSE),0)</f>
        <v>0</v>
      </c>
      <c r="AB31" s="85">
        <f>_xlfn.IFNA(VLOOKUP(CONCATENATE($AB$5,$B31,$C31),DARD1!$A$6:$N$134,14,FALSE),0)</f>
        <v>0</v>
      </c>
      <c r="AC31" s="85">
        <f>_xlfn.IFNA(VLOOKUP(CONCATENATE($AC$5,$B31,$C31),'LF1'!$A$6:$N$135,14,FALSE),0)</f>
        <v>0</v>
      </c>
      <c r="AD31" s="85">
        <f>_xlfn.IFNA(VLOOKUP(CONCATENATE($AD$5,$B31,$C31),DARL2!$A$6:$N$135,14,FALSE),0)</f>
        <v>0</v>
      </c>
      <c r="AE31" s="85">
        <f>_xlfn.IFNA(VLOOKUP(CONCATENATE($AE$5,$B31,$C31),FEST!$A$6:$N$135,14,FALSE),0)</f>
        <v>0</v>
      </c>
      <c r="AF31" s="85">
        <f>_xlfn.IFNA(VLOOKUP(CONCATENATE($AF$5,$B31,$C31),'BUN2'!$A$6:$N$131,14,FALSE),0)</f>
        <v>0</v>
      </c>
      <c r="AG31" s="85">
        <f>_xlfn.IFNA(VLOOKUP(CONCATENATE($AG$5,$B31,$C31),'OG3'!$A$6:$N$135,14,FALSE),0)</f>
        <v>0</v>
      </c>
      <c r="AH31" s="86">
        <f>_xlfn.IFNA(VLOOKUP(CONCATENATE($AH$5,$B31,$C31),SER!$A$6:$N$135,14,FALSE),0)</f>
        <v>0</v>
      </c>
      <c r="AI31" s="86">
        <f>_xlfn.IFNA(VLOOKUP(CONCATENATE($AH$5,$B31,$C31),KR!$A$6:$N$135,14,FALSE),0)</f>
        <v>0</v>
      </c>
      <c r="AJ31" s="86">
        <f>_xlfn.IFNA(VLOOKUP(CONCATENATE($AJ$5,$B31,$C31),DARL3!$A$6:$N$135,14,FALSE),0)</f>
        <v>0</v>
      </c>
      <c r="AK31" s="86">
        <f>_xlfn.IFNA(VLOOKUP(CONCATENATE($AK$5,$B31,$C31),DARD2!$A$6:$N$135,14,FALSE),0)</f>
        <v>0</v>
      </c>
      <c r="AL31" s="86">
        <f>_xlfn.IFNA(VLOOKUP(CONCATENATE($AL$5,$B31,$C31),'WAL3'!$A$6:$N$77,14,FALSE),0)</f>
        <v>0</v>
      </c>
      <c r="AM31" s="86">
        <f>_xlfn.IFNA(VLOOKUP(CONCATENATE($AM$5,$B31,$C31),'BAL3'!$A$6:$N$135,14,FALSE),0)</f>
        <v>0</v>
      </c>
      <c r="AN31" s="86">
        <f>_xlfn.IFNA(VLOOKUP(CONCATENATE($AN$5,$B31,$C31),'BUN3'!$A$6:$N$135,14,FALSE),0)</f>
        <v>0</v>
      </c>
      <c r="AO31" s="86">
        <f>_xlfn.IFNA(VLOOKUP(CONCATENATE($AO$5,$B31,$C31),SC!$A$6:$N$135,14,FALSE),0)</f>
        <v>0</v>
      </c>
      <c r="AP31" s="86">
        <f>_xlfn.IFNA(VLOOKUP(CONCATENATE($AP$5,$B31,$C31),'KAL1'!$A$6:$N$135,14,FALSE),0)</f>
        <v>0</v>
      </c>
      <c r="AQ31" s="514"/>
      <c r="AR31" s="620">
        <f>_xlfn.IFNA(VLOOKUP(CONCATENATE($AR$5,$B31,$C31),'MR3'!$A$6:$N$135,14,FALSE),0)</f>
        <v>0</v>
      </c>
      <c r="AS31" s="82"/>
    </row>
    <row r="32" spans="1:45" s="42" customFormat="1" x14ac:dyDescent="0.2">
      <c r="A32" s="924"/>
      <c r="B32" s="111" t="s">
        <v>306</v>
      </c>
      <c r="C32" s="27" t="s">
        <v>307</v>
      </c>
      <c r="D32" s="27" t="s">
        <v>160</v>
      </c>
      <c r="E32" s="28">
        <v>44219</v>
      </c>
      <c r="F32" s="29">
        <v>15</v>
      </c>
      <c r="G32" s="227">
        <f t="shared" si="0"/>
        <v>0</v>
      </c>
      <c r="H32" s="85">
        <f t="shared" si="1"/>
        <v>0</v>
      </c>
      <c r="I32" s="174"/>
      <c r="J32" s="227">
        <f>_xlfn.IFNA(VLOOKUP(CONCATENATE($J$5,$B32,$C32),'20BUN'!$A$6:$N$94,14,FALSE),0)</f>
        <v>0</v>
      </c>
      <c r="K32" s="85">
        <f>_xlfn.IFNA(VLOOKUP(CONCATENATE($K$5,$B32,$C32),'20BUS'!$A$6:$N$107,14,FALSE),0)</f>
        <v>0</v>
      </c>
      <c r="L32" s="85">
        <f>_xlfn.IFNA(VLOOKUP(CONCATENATE($L$5,$B32,$C32),'MUR1'!$A$6:$N$135,14,FALSE),0)</f>
        <v>0</v>
      </c>
      <c r="M32" s="85">
        <f>_xlfn.IFNA(VLOOKUP(CONCATENATE($M$5,$B32,$C32),'BUS1'!$A$6:$N$95,14,FALSE),0)</f>
        <v>0</v>
      </c>
      <c r="N32" s="85">
        <f>_xlfn.IFNA(VLOOKUP(CONCATENATE($N$5,$B32,$C32),'WP1'!$A$6:$N$131,14,FALSE),0)</f>
        <v>0</v>
      </c>
      <c r="O32" s="85">
        <f>_xlfn.IFNA(VLOOKUP(CONCATENATE($O$5,$B32,$C32),'BAL1'!$A$6:$N$95,14,FALSE),0)</f>
        <v>0</v>
      </c>
      <c r="P32" s="85">
        <f>_xlfn.IFNA(VLOOKUP(CONCATENATE($P$5,$B32,$C32),'BUS2'!$A$6:$N$133,14,FALSE),0)</f>
        <v>0</v>
      </c>
      <c r="Q32" s="85">
        <f>_xlfn.IFNA(VLOOKUP(CONCATENATE($Q$5,$B32,$C32),'WAL1'!$A$6:$N$135,14,FALSE),0)</f>
        <v>0</v>
      </c>
      <c r="R32" s="85">
        <f>_xlfn.IFNA(VLOOKUP(CONCATENATE($S$5,$B32,$C32),'MR1'!$A$6:$N$130,14,FALSE),0)</f>
        <v>0</v>
      </c>
      <c r="S32" s="85">
        <f>_xlfn.IFNA(VLOOKUP(CONCATENATE($S$5,$B32,$C32),'OG1'!$A$6:$N$132,14,FALSE),0)</f>
        <v>0</v>
      </c>
      <c r="T32" s="85">
        <f>_xlfn.IFNA(VLOOKUP(CONCATENATE($T$5,$B32,$C32),DARL!$A$6:$N$56,14,FALSE),0)</f>
        <v>0</v>
      </c>
      <c r="U32" s="85">
        <f>_xlfn.IFNA(VLOOKUP(CONCATENATE($U$5,$B32,$C32),'BUS3'!$A$6:$N$135,14,FALSE),0)</f>
        <v>0</v>
      </c>
      <c r="V32" s="85">
        <f>_xlfn.IFNA(VLOOKUP(CONCATENATE($V$5,$B32,$C32),'BAL2'!$A$6:$N$135,14,FALSE),0)</f>
        <v>0</v>
      </c>
      <c r="W32" s="85">
        <f>_xlfn.IFNA(VLOOKUP(CONCATENATE($W$5,$B32,$C32),'BUN1'!$A$6:$N$135,14,FALSE),0)</f>
        <v>0</v>
      </c>
      <c r="X32" s="85">
        <f>_xlfn.IFNA(VLOOKUP(CONCATENATE($X$5,$B32,$C32),'OG2'!$A$6:$N$133,14,FALSE),0)</f>
        <v>0</v>
      </c>
      <c r="Y32" s="85">
        <f>_xlfn.IFNA(VLOOKUP(CONCATENATE($Y$5,$B32,$C32),'SM1'!$A$6:$N$133,14,FALSE),0)</f>
        <v>0</v>
      </c>
      <c r="Z32" s="85">
        <f>_xlfn.IFNA(VLOOKUP(CONCATENATE($Z$5,$B32,$C32),'MR2'!$A$6:$N$124,14,FALSE),0)</f>
        <v>0</v>
      </c>
      <c r="AA32" s="85">
        <f>_xlfn.IFNA(VLOOKUP(CONCATENATE($AA$5,$B32,$C32),'WAL2'!$A$6:$N$135,14,FALSE),0)</f>
        <v>0</v>
      </c>
      <c r="AB32" s="85">
        <f>_xlfn.IFNA(VLOOKUP(CONCATENATE($AB$5,$B32,$C32),DARD1!$A$6:$N$134,14,FALSE),0)</f>
        <v>0</v>
      </c>
      <c r="AC32" s="85">
        <f>_xlfn.IFNA(VLOOKUP(CONCATENATE($AC$5,$B32,$C32),'LF1'!$A$6:$N$135,14,FALSE),0)</f>
        <v>0</v>
      </c>
      <c r="AD32" s="85">
        <f>_xlfn.IFNA(VLOOKUP(CONCATENATE($AD$5,$B32,$C32),DARL2!$A$6:$N$135,14,FALSE),0)</f>
        <v>0</v>
      </c>
      <c r="AE32" s="85">
        <f>_xlfn.IFNA(VLOOKUP(CONCATENATE($AE$5,$B32,$C32),FEST!$A$6:$N$135,14,FALSE),0)</f>
        <v>0</v>
      </c>
      <c r="AF32" s="85">
        <f>_xlfn.IFNA(VLOOKUP(CONCATENATE($AF$5,$B32,$C32),'BUN2'!$A$6:$N$131,14,FALSE),0)</f>
        <v>0</v>
      </c>
      <c r="AG32" s="85">
        <f>_xlfn.IFNA(VLOOKUP(CONCATENATE($AG$5,$B32,$C32),'OG3'!$A$6:$N$135,14,FALSE),0)</f>
        <v>0</v>
      </c>
      <c r="AH32" s="86">
        <f>_xlfn.IFNA(VLOOKUP(CONCATENATE($AH$5,$B32,$C32),SER!$A$6:$N$135,14,FALSE),0)</f>
        <v>0</v>
      </c>
      <c r="AI32" s="86">
        <f>_xlfn.IFNA(VLOOKUP(CONCATENATE($AH$5,$B32,$C32),KR!$A$6:$N$135,14,FALSE),0)</f>
        <v>0</v>
      </c>
      <c r="AJ32" s="86">
        <f>_xlfn.IFNA(VLOOKUP(CONCATENATE($AJ$5,$B32,$C32),DARL3!$A$6:$N$135,14,FALSE),0)</f>
        <v>0</v>
      </c>
      <c r="AK32" s="86">
        <f>_xlfn.IFNA(VLOOKUP(CONCATENATE($AK$5,$B32,$C32),DARD2!$A$6:$N$135,14,FALSE),0)</f>
        <v>0</v>
      </c>
      <c r="AL32" s="86">
        <f>_xlfn.IFNA(VLOOKUP(CONCATENATE($AL$5,$B32,$C32),'WAL3'!$A$6:$N$77,14,FALSE),0)</f>
        <v>0</v>
      </c>
      <c r="AM32" s="86">
        <f>_xlfn.IFNA(VLOOKUP(CONCATENATE($AM$5,$B32,$C32),'BAL3'!$A$6:$N$135,14,FALSE),0)</f>
        <v>0</v>
      </c>
      <c r="AN32" s="86">
        <f>_xlfn.IFNA(VLOOKUP(CONCATENATE($AN$5,$B32,$C32),'BUN3'!$A$6:$N$135,14,FALSE),0)</f>
        <v>0</v>
      </c>
      <c r="AO32" s="86">
        <f>_xlfn.IFNA(VLOOKUP(CONCATENATE($AO$5,$B32,$C32),SC!$A$6:$N$135,14,FALSE),0)</f>
        <v>0</v>
      </c>
      <c r="AP32" s="86">
        <f>_xlfn.IFNA(VLOOKUP(CONCATENATE($AP$5,$B32,$C32),'KAL1'!$A$6:$N$135,14,FALSE),0)</f>
        <v>0</v>
      </c>
      <c r="AQ32" s="514"/>
      <c r="AR32" s="620">
        <f>_xlfn.IFNA(VLOOKUP(CONCATENATE($AR$5,$B32,$C32),'MR3'!$A$6:$N$135,14,FALSE),0)</f>
        <v>0</v>
      </c>
      <c r="AS32" s="82"/>
    </row>
    <row r="33" spans="1:45" s="42" customFormat="1" x14ac:dyDescent="0.2">
      <c r="A33" s="924"/>
      <c r="B33" s="111" t="s">
        <v>19</v>
      </c>
      <c r="C33" s="27" t="s">
        <v>103</v>
      </c>
      <c r="D33" s="27" t="s">
        <v>54</v>
      </c>
      <c r="E33" s="28">
        <v>44220</v>
      </c>
      <c r="F33" s="29">
        <v>16</v>
      </c>
      <c r="G33" s="227">
        <f t="shared" si="0"/>
        <v>0</v>
      </c>
      <c r="H33" s="85">
        <f t="shared" si="1"/>
        <v>0</v>
      </c>
      <c r="I33" s="174"/>
      <c r="J33" s="227">
        <f>_xlfn.IFNA(VLOOKUP(CONCATENATE($J$5,$B33,$C33),'20BUN'!$A$6:$N$94,14,FALSE),0)</f>
        <v>0</v>
      </c>
      <c r="K33" s="85">
        <f>_xlfn.IFNA(VLOOKUP(CONCATENATE($K$5,$B33,$C33),'20BUS'!$A$6:$N$107,14,FALSE),0)</f>
        <v>0</v>
      </c>
      <c r="L33" s="85">
        <f>_xlfn.IFNA(VLOOKUP(CONCATENATE($L$5,$B33,$C33),'MUR1'!$A$6:$N$135,14,FALSE),0)</f>
        <v>0</v>
      </c>
      <c r="M33" s="85">
        <f>_xlfn.IFNA(VLOOKUP(CONCATENATE($M$5,$B33,$C33),'BUS1'!$A$6:$N$95,14,FALSE),0)</f>
        <v>0</v>
      </c>
      <c r="N33" s="85">
        <f>_xlfn.IFNA(VLOOKUP(CONCATENATE($N$5,$B33,$C33),'WP1'!$A$6:$N$131,14,FALSE),0)</f>
        <v>0</v>
      </c>
      <c r="O33" s="85">
        <f>_xlfn.IFNA(VLOOKUP(CONCATENATE($O$5,$B33,$C33),'BAL1'!$A$6:$N$95,14,FALSE),0)</f>
        <v>0</v>
      </c>
      <c r="P33" s="85">
        <f>_xlfn.IFNA(VLOOKUP(CONCATENATE($P$5,$B33,$C33),'BUS2'!$A$6:$N$133,14,FALSE),0)</f>
        <v>0</v>
      </c>
      <c r="Q33" s="85">
        <f>_xlfn.IFNA(VLOOKUP(CONCATENATE($Q$5,$B33,$C33),'WAL1'!$A$6:$N$135,14,FALSE),0)</f>
        <v>0</v>
      </c>
      <c r="R33" s="85">
        <f>_xlfn.IFNA(VLOOKUP(CONCATENATE($S$5,$B33,$C33),'MR1'!$A$6:$N$130,14,FALSE),0)</f>
        <v>0</v>
      </c>
      <c r="S33" s="85">
        <f>_xlfn.IFNA(VLOOKUP(CONCATENATE($S$5,$B33,$C33),'OG1'!$A$6:$N$132,14,FALSE),0)</f>
        <v>0</v>
      </c>
      <c r="T33" s="85">
        <f>_xlfn.IFNA(VLOOKUP(CONCATENATE($T$5,$B33,$C33),DARL!$A$6:$N$56,14,FALSE),0)</f>
        <v>0</v>
      </c>
      <c r="U33" s="85">
        <f>_xlfn.IFNA(VLOOKUP(CONCATENATE($U$5,$B33,$C33),'BUS3'!$A$6:$N$135,14,FALSE),0)</f>
        <v>0</v>
      </c>
      <c r="V33" s="85">
        <f>_xlfn.IFNA(VLOOKUP(CONCATENATE($V$5,$B33,$C33),'BAL2'!$A$6:$N$135,14,FALSE),0)</f>
        <v>0</v>
      </c>
      <c r="W33" s="85">
        <f>_xlfn.IFNA(VLOOKUP(CONCATENATE($W$5,$B33,$C33),'BUN1'!$A$6:$N$135,14,FALSE),0)</f>
        <v>0</v>
      </c>
      <c r="X33" s="85">
        <f>_xlfn.IFNA(VLOOKUP(CONCATENATE($X$5,$B33,$C33),'OG2'!$A$6:$N$133,14,FALSE),0)</f>
        <v>0</v>
      </c>
      <c r="Y33" s="85">
        <f>_xlfn.IFNA(VLOOKUP(CONCATENATE($Y$5,$B33,$C33),'SM1'!$A$6:$N$133,14,FALSE),0)</f>
        <v>0</v>
      </c>
      <c r="Z33" s="85">
        <f>_xlfn.IFNA(VLOOKUP(CONCATENATE($Z$5,$B33,$C33),'MR2'!$A$6:$N$124,14,FALSE),0)</f>
        <v>0</v>
      </c>
      <c r="AA33" s="85">
        <f>_xlfn.IFNA(VLOOKUP(CONCATENATE($AA$5,$B33,$C33),'WAL2'!$A$6:$N$135,14,FALSE),0)</f>
        <v>0</v>
      </c>
      <c r="AB33" s="85">
        <f>_xlfn.IFNA(VLOOKUP(CONCATENATE($AB$5,$B33,$C33),DARD1!$A$6:$N$134,14,FALSE),0)</f>
        <v>0</v>
      </c>
      <c r="AC33" s="85">
        <f>_xlfn.IFNA(VLOOKUP(CONCATENATE($AC$5,$B33,$C33),'LF1'!$A$6:$N$135,14,FALSE),0)</f>
        <v>0</v>
      </c>
      <c r="AD33" s="85">
        <f>_xlfn.IFNA(VLOOKUP(CONCATENATE($AD$5,$B33,$C33),DARL2!$A$6:$N$135,14,FALSE),0)</f>
        <v>0</v>
      </c>
      <c r="AE33" s="85">
        <f>_xlfn.IFNA(VLOOKUP(CONCATENATE($AE$5,$B33,$C33),FEST!$A$6:$N$135,14,FALSE),0)</f>
        <v>0</v>
      </c>
      <c r="AF33" s="85">
        <f>_xlfn.IFNA(VLOOKUP(CONCATENATE($AF$5,$B33,$C33),'BUN2'!$A$6:$N$131,14,FALSE),0)</f>
        <v>0</v>
      </c>
      <c r="AG33" s="85">
        <f>_xlfn.IFNA(VLOOKUP(CONCATENATE($AG$5,$B33,$C33),'OG3'!$A$6:$N$135,14,FALSE),0)</f>
        <v>0</v>
      </c>
      <c r="AH33" s="86">
        <f>_xlfn.IFNA(VLOOKUP(CONCATENATE($AH$5,$B33,$C33),SER!$A$6:$N$135,14,FALSE),0)</f>
        <v>0</v>
      </c>
      <c r="AI33" s="86">
        <f>_xlfn.IFNA(VLOOKUP(CONCATENATE($AH$5,$B33,$C33),KR!$A$6:$N$135,14,FALSE),0)</f>
        <v>0</v>
      </c>
      <c r="AJ33" s="86">
        <f>_xlfn.IFNA(VLOOKUP(CONCATENATE($AJ$5,$B33,$C33),DARL3!$A$6:$N$135,14,FALSE),0)</f>
        <v>0</v>
      </c>
      <c r="AK33" s="86">
        <f>_xlfn.IFNA(VLOOKUP(CONCATENATE($AK$5,$B33,$C33),DARD2!$A$6:$N$135,14,FALSE),0)</f>
        <v>0</v>
      </c>
      <c r="AL33" s="86">
        <f>_xlfn.IFNA(VLOOKUP(CONCATENATE($AL$5,$B33,$C33),'WAL3'!$A$6:$N$77,14,FALSE),0)</f>
        <v>0</v>
      </c>
      <c r="AM33" s="86">
        <f>_xlfn.IFNA(VLOOKUP(CONCATENATE($AM$5,$B33,$C33),'BAL3'!$A$6:$N$135,14,FALSE),0)</f>
        <v>0</v>
      </c>
      <c r="AN33" s="86">
        <f>_xlfn.IFNA(VLOOKUP(CONCATENATE($AN$5,$B33,$C33),'BUN3'!$A$6:$N$135,14,FALSE),0)</f>
        <v>0</v>
      </c>
      <c r="AO33" s="86">
        <f>_xlfn.IFNA(VLOOKUP(CONCATENATE($AO$5,$B33,$C33),SC!$A$6:$N$135,14,FALSE),0)</f>
        <v>0</v>
      </c>
      <c r="AP33" s="86">
        <f>_xlfn.IFNA(VLOOKUP(CONCATENATE($AP$5,$B33,$C33),'KAL1'!$A$6:$N$135,14,FALSE),0)</f>
        <v>0</v>
      </c>
      <c r="AQ33" s="514"/>
      <c r="AR33" s="620">
        <f>_xlfn.IFNA(VLOOKUP(CONCATENATE($AR$5,$B33,$C33),'MR3'!$A$6:$N$135,14,FALSE),0)</f>
        <v>0</v>
      </c>
      <c r="AS33" s="82"/>
    </row>
    <row r="34" spans="1:45" s="42" customFormat="1" x14ac:dyDescent="0.2">
      <c r="A34" s="924"/>
      <c r="B34" s="111" t="s">
        <v>19</v>
      </c>
      <c r="C34" s="27" t="s">
        <v>119</v>
      </c>
      <c r="D34" s="27" t="s">
        <v>54</v>
      </c>
      <c r="E34" s="28">
        <v>44220</v>
      </c>
      <c r="F34" s="29">
        <v>16</v>
      </c>
      <c r="G34" s="227">
        <f t="shared" si="0"/>
        <v>0</v>
      </c>
      <c r="H34" s="85">
        <f t="shared" si="1"/>
        <v>0</v>
      </c>
      <c r="I34" s="174"/>
      <c r="J34" s="227">
        <f>_xlfn.IFNA(VLOOKUP(CONCATENATE($J$5,$B34,$C34),'20BUN'!$A$6:$N$94,14,FALSE),0)</f>
        <v>0</v>
      </c>
      <c r="K34" s="85">
        <f>_xlfn.IFNA(VLOOKUP(CONCATENATE($K$5,$B34,$C34),'20BUS'!$A$6:$N$107,14,FALSE),0)</f>
        <v>0</v>
      </c>
      <c r="L34" s="85">
        <f>_xlfn.IFNA(VLOOKUP(CONCATENATE($L$5,$B34,$C34),'MUR1'!$A$6:$N$135,14,FALSE),0)</f>
        <v>0</v>
      </c>
      <c r="M34" s="85">
        <f>_xlfn.IFNA(VLOOKUP(CONCATENATE($M$5,$B34,$C34),'BUS1'!$A$6:$N$95,14,FALSE),0)</f>
        <v>0</v>
      </c>
      <c r="N34" s="85">
        <f>_xlfn.IFNA(VLOOKUP(CONCATENATE($N$5,$B34,$C34),'WP1'!$A$6:$N$131,14,FALSE),0)</f>
        <v>0</v>
      </c>
      <c r="O34" s="85">
        <f>_xlfn.IFNA(VLOOKUP(CONCATENATE($O$5,$B34,$C34),'BAL1'!$A$6:$N$95,14,FALSE),0)</f>
        <v>0</v>
      </c>
      <c r="P34" s="85">
        <f>_xlfn.IFNA(VLOOKUP(CONCATENATE($P$5,$B34,$C34),'BUS2'!$A$6:$N$133,14,FALSE),0)</f>
        <v>0</v>
      </c>
      <c r="Q34" s="85">
        <f>_xlfn.IFNA(VLOOKUP(CONCATENATE($Q$5,$B34,$C34),'WAL1'!$A$6:$N$135,14,FALSE),0)</f>
        <v>0</v>
      </c>
      <c r="R34" s="85">
        <f>_xlfn.IFNA(VLOOKUP(CONCATENATE($S$5,$B34,$C34),'MR1'!$A$6:$N$130,14,FALSE),0)</f>
        <v>0</v>
      </c>
      <c r="S34" s="85">
        <f>_xlfn.IFNA(VLOOKUP(CONCATENATE($S$5,$B34,$C34),'OG1'!$A$6:$N$132,14,FALSE),0)</f>
        <v>0</v>
      </c>
      <c r="T34" s="85">
        <f>_xlfn.IFNA(VLOOKUP(CONCATENATE($T$5,$B34,$C34),DARL!$A$6:$N$56,14,FALSE),0)</f>
        <v>0</v>
      </c>
      <c r="U34" s="85">
        <f>_xlfn.IFNA(VLOOKUP(CONCATENATE($U$5,$B34,$C34),'BUS3'!$A$6:$N$135,14,FALSE),0)</f>
        <v>0</v>
      </c>
      <c r="V34" s="85">
        <f>_xlfn.IFNA(VLOOKUP(CONCATENATE($V$5,$B34,$C34),'BAL2'!$A$6:$N$135,14,FALSE),0)</f>
        <v>0</v>
      </c>
      <c r="W34" s="85">
        <f>_xlfn.IFNA(VLOOKUP(CONCATENATE($W$5,$B34,$C34),'BUN1'!$A$6:$N$135,14,FALSE),0)</f>
        <v>0</v>
      </c>
      <c r="X34" s="85">
        <f>_xlfn.IFNA(VLOOKUP(CONCATENATE($X$5,$B34,$C34),'OG2'!$A$6:$N$133,14,FALSE),0)</f>
        <v>0</v>
      </c>
      <c r="Y34" s="85">
        <f>_xlfn.IFNA(VLOOKUP(CONCATENATE($Y$5,$B34,$C34),'SM1'!$A$6:$N$133,14,FALSE),0)</f>
        <v>0</v>
      </c>
      <c r="Z34" s="85">
        <f>_xlfn.IFNA(VLOOKUP(CONCATENATE($Z$5,$B34,$C34),'MR2'!$A$6:$N$124,14,FALSE),0)</f>
        <v>0</v>
      </c>
      <c r="AA34" s="85">
        <f>_xlfn.IFNA(VLOOKUP(CONCATENATE($AA$5,$B34,$C34),'WAL2'!$A$6:$N$135,14,FALSE),0)</f>
        <v>0</v>
      </c>
      <c r="AB34" s="85">
        <f>_xlfn.IFNA(VLOOKUP(CONCATENATE($AB$5,$B34,$C34),DARD1!$A$6:$N$134,14,FALSE),0)</f>
        <v>0</v>
      </c>
      <c r="AC34" s="85">
        <f>_xlfn.IFNA(VLOOKUP(CONCATENATE($AC$5,$B34,$C34),'LF1'!$A$6:$N$135,14,FALSE),0)</f>
        <v>0</v>
      </c>
      <c r="AD34" s="85">
        <f>_xlfn.IFNA(VLOOKUP(CONCATENATE($AD$5,$B34,$C34),DARL2!$A$6:$N$135,14,FALSE),0)</f>
        <v>0</v>
      </c>
      <c r="AE34" s="85">
        <f>_xlfn.IFNA(VLOOKUP(CONCATENATE($AE$5,$B34,$C34),FEST!$A$6:$N$135,14,FALSE),0)</f>
        <v>0</v>
      </c>
      <c r="AF34" s="85">
        <f>_xlfn.IFNA(VLOOKUP(CONCATENATE($AF$5,$B34,$C34),'BUN2'!$A$6:$N$131,14,FALSE),0)</f>
        <v>0</v>
      </c>
      <c r="AG34" s="85">
        <f>_xlfn.IFNA(VLOOKUP(CONCATENATE($AG$5,$B34,$C34),'OG3'!$A$6:$N$135,14,FALSE),0)</f>
        <v>0</v>
      </c>
      <c r="AH34" s="86">
        <f>_xlfn.IFNA(VLOOKUP(CONCATENATE($AH$5,$B34,$C34),SER!$A$6:$N$135,14,FALSE),0)</f>
        <v>0</v>
      </c>
      <c r="AI34" s="86">
        <f>_xlfn.IFNA(VLOOKUP(CONCATENATE($AH$5,$B34,$C34),KR!$A$6:$N$135,14,FALSE),0)</f>
        <v>0</v>
      </c>
      <c r="AJ34" s="86">
        <f>_xlfn.IFNA(VLOOKUP(CONCATENATE($AJ$5,$B34,$C34),DARL3!$A$6:$N$135,14,FALSE),0)</f>
        <v>0</v>
      </c>
      <c r="AK34" s="86">
        <f>_xlfn.IFNA(VLOOKUP(CONCATENATE($AK$5,$B34,$C34),DARD2!$A$6:$N$135,14,FALSE),0)</f>
        <v>0</v>
      </c>
      <c r="AL34" s="86">
        <f>_xlfn.IFNA(VLOOKUP(CONCATENATE($AL$5,$B34,$C34),'WAL3'!$A$6:$N$77,14,FALSE),0)</f>
        <v>0</v>
      </c>
      <c r="AM34" s="86">
        <f>_xlfn.IFNA(VLOOKUP(CONCATENATE($AM$5,$B34,$C34),'BAL3'!$A$6:$N$135,14,FALSE),0)</f>
        <v>0</v>
      </c>
      <c r="AN34" s="86">
        <f>_xlfn.IFNA(VLOOKUP(CONCATENATE($AN$5,$B34,$C34),'BUN3'!$A$6:$N$135,14,FALSE),0)</f>
        <v>0</v>
      </c>
      <c r="AO34" s="86">
        <f>_xlfn.IFNA(VLOOKUP(CONCATENATE($AO$5,$B34,$C34),SC!$A$6:$N$135,14,FALSE),0)</f>
        <v>0</v>
      </c>
      <c r="AP34" s="86">
        <f>_xlfn.IFNA(VLOOKUP(CONCATENATE($AP$5,$B34,$C34),'KAL1'!$A$6:$N$135,14,FALSE),0)</f>
        <v>0</v>
      </c>
      <c r="AQ34" s="514"/>
      <c r="AR34" s="620">
        <f>_xlfn.IFNA(VLOOKUP(CONCATENATE($AR$5,$B34,$C34),'MR3'!$A$6:$N$135,14,FALSE),0)</f>
        <v>0</v>
      </c>
      <c r="AS34" s="82"/>
    </row>
    <row r="35" spans="1:45" s="42" customFormat="1" x14ac:dyDescent="0.2">
      <c r="A35" s="924"/>
      <c r="B35" s="111" t="s">
        <v>41</v>
      </c>
      <c r="C35" s="27" t="s">
        <v>302</v>
      </c>
      <c r="D35" s="27" t="s">
        <v>163</v>
      </c>
      <c r="E35" s="28">
        <v>44234</v>
      </c>
      <c r="F35" s="29">
        <v>14</v>
      </c>
      <c r="G35" s="227">
        <f t="shared" si="0"/>
        <v>0</v>
      </c>
      <c r="H35" s="85">
        <f t="shared" si="1"/>
        <v>0</v>
      </c>
      <c r="I35" s="174"/>
      <c r="J35" s="227">
        <f>_xlfn.IFNA(VLOOKUP(CONCATENATE($J$5,$B35,$C35),'20BUN'!$A$6:$N$94,14,FALSE),0)</f>
        <v>0</v>
      </c>
      <c r="K35" s="85">
        <f>_xlfn.IFNA(VLOOKUP(CONCATENATE($K$5,$B35,$C35),'20BUS'!$A$6:$N$107,14,FALSE),0)</f>
        <v>0</v>
      </c>
      <c r="L35" s="85">
        <f>_xlfn.IFNA(VLOOKUP(CONCATENATE($L$5,$B35,$C35),'MUR1'!$A$6:$N$135,14,FALSE),0)</f>
        <v>0</v>
      </c>
      <c r="M35" s="85">
        <f>_xlfn.IFNA(VLOOKUP(CONCATENATE($M$5,$B35,$C35),'BUS1'!$A$6:$N$95,14,FALSE),0)</f>
        <v>0</v>
      </c>
      <c r="N35" s="85">
        <f>_xlfn.IFNA(VLOOKUP(CONCATENATE($N$5,$B35,$C35),'WP1'!$A$6:$N$131,14,FALSE),0)</f>
        <v>0</v>
      </c>
      <c r="O35" s="85">
        <f>_xlfn.IFNA(VLOOKUP(CONCATENATE($O$5,$B35,$C35),'BAL1'!$A$6:$N$95,14,FALSE),0)</f>
        <v>0</v>
      </c>
      <c r="P35" s="85">
        <f>_xlfn.IFNA(VLOOKUP(CONCATENATE($P$5,$B35,$C35),'BUS2'!$A$6:$N$133,14,FALSE),0)</f>
        <v>0</v>
      </c>
      <c r="Q35" s="85">
        <f>_xlfn.IFNA(VLOOKUP(CONCATENATE($Q$5,$B35,$C35),'WAL1'!$A$6:$N$135,14,FALSE),0)</f>
        <v>0</v>
      </c>
      <c r="R35" s="85">
        <f>_xlfn.IFNA(VLOOKUP(CONCATENATE($S$5,$B35,$C35),'MR1'!$A$6:$N$130,14,FALSE),0)</f>
        <v>0</v>
      </c>
      <c r="S35" s="85">
        <f>_xlfn.IFNA(VLOOKUP(CONCATENATE($S$5,$B35,$C35),'OG1'!$A$6:$N$132,14,FALSE),0)</f>
        <v>0</v>
      </c>
      <c r="T35" s="85">
        <f>_xlfn.IFNA(VLOOKUP(CONCATENATE($T$5,$B35,$C35),DARL!$A$6:$N$56,14,FALSE),0)</f>
        <v>0</v>
      </c>
      <c r="U35" s="85">
        <f>_xlfn.IFNA(VLOOKUP(CONCATENATE($U$5,$B35,$C35),'BUS3'!$A$6:$N$135,14,FALSE),0)</f>
        <v>0</v>
      </c>
      <c r="V35" s="85">
        <f>_xlfn.IFNA(VLOOKUP(CONCATENATE($V$5,$B35,$C35),'BAL2'!$A$6:$N$135,14,FALSE),0)</f>
        <v>0</v>
      </c>
      <c r="W35" s="85">
        <f>_xlfn.IFNA(VLOOKUP(CONCATENATE($W$5,$B35,$C35),'BUN1'!$A$6:$N$135,14,FALSE),0)</f>
        <v>0</v>
      </c>
      <c r="X35" s="85">
        <f>_xlfn.IFNA(VLOOKUP(CONCATENATE($X$5,$B35,$C35),'OG2'!$A$6:$N$133,14,FALSE),0)</f>
        <v>0</v>
      </c>
      <c r="Y35" s="85">
        <f>_xlfn.IFNA(VLOOKUP(CONCATENATE($Y$5,$B35,$C35),'SM1'!$A$6:$N$133,14,FALSE),0)</f>
        <v>0</v>
      </c>
      <c r="Z35" s="85">
        <f>_xlfn.IFNA(VLOOKUP(CONCATENATE($Z$5,$B35,$C35),'MR2'!$A$6:$N$124,14,FALSE),0)</f>
        <v>0</v>
      </c>
      <c r="AA35" s="85">
        <f>_xlfn.IFNA(VLOOKUP(CONCATENATE($AA$5,$B35,$C35),'WAL2'!$A$6:$N$135,14,FALSE),0)</f>
        <v>0</v>
      </c>
      <c r="AB35" s="85">
        <f>_xlfn.IFNA(VLOOKUP(CONCATENATE($AB$5,$B35,$C35),DARD1!$A$6:$N$134,14,FALSE),0)</f>
        <v>0</v>
      </c>
      <c r="AC35" s="85">
        <f>_xlfn.IFNA(VLOOKUP(CONCATENATE($AC$5,$B35,$C35),'LF1'!$A$6:$N$135,14,FALSE),0)</f>
        <v>0</v>
      </c>
      <c r="AD35" s="85">
        <f>_xlfn.IFNA(VLOOKUP(CONCATENATE($AD$5,$B35,$C35),DARL2!$A$6:$N$135,14,FALSE),0)</f>
        <v>0</v>
      </c>
      <c r="AE35" s="85">
        <f>_xlfn.IFNA(VLOOKUP(CONCATENATE($AE$5,$B35,$C35),FEST!$A$6:$N$135,14,FALSE),0)</f>
        <v>0</v>
      </c>
      <c r="AF35" s="85">
        <f>_xlfn.IFNA(VLOOKUP(CONCATENATE($AF$5,$B35,$C35),'BUN2'!$A$6:$N$131,14,FALSE),0)</f>
        <v>0</v>
      </c>
      <c r="AG35" s="85">
        <f>_xlfn.IFNA(VLOOKUP(CONCATENATE($AG$5,$B35,$C35),'OG3'!$A$6:$N$135,14,FALSE),0)</f>
        <v>0</v>
      </c>
      <c r="AH35" s="86">
        <f>_xlfn.IFNA(VLOOKUP(CONCATENATE($AH$5,$B35,$C35),SER!$A$6:$N$135,14,FALSE),0)</f>
        <v>0</v>
      </c>
      <c r="AI35" s="86">
        <f>_xlfn.IFNA(VLOOKUP(CONCATENATE($AH$5,$B35,$C35),KR!$A$6:$N$135,14,FALSE),0)</f>
        <v>0</v>
      </c>
      <c r="AJ35" s="86">
        <f>_xlfn.IFNA(VLOOKUP(CONCATENATE($AJ$5,$B35,$C35),DARL3!$A$6:$N$135,14,FALSE),0)</f>
        <v>0</v>
      </c>
      <c r="AK35" s="86">
        <f>_xlfn.IFNA(VLOOKUP(CONCATENATE($AK$5,$B35,$C35),DARD2!$A$6:$N$135,14,FALSE),0)</f>
        <v>0</v>
      </c>
      <c r="AL35" s="86">
        <f>_xlfn.IFNA(VLOOKUP(CONCATENATE($AL$5,$B35,$C35),'WAL3'!$A$6:$N$77,14,FALSE),0)</f>
        <v>0</v>
      </c>
      <c r="AM35" s="86">
        <f>_xlfn.IFNA(VLOOKUP(CONCATENATE($AM$5,$B35,$C35),'BAL3'!$A$6:$N$135,14,FALSE),0)</f>
        <v>0</v>
      </c>
      <c r="AN35" s="86">
        <f>_xlfn.IFNA(VLOOKUP(CONCATENATE($AN$5,$B35,$C35),'BUN3'!$A$6:$N$135,14,FALSE),0)</f>
        <v>0</v>
      </c>
      <c r="AO35" s="86">
        <f>_xlfn.IFNA(VLOOKUP(CONCATENATE($AO$5,$B35,$C35),SC!$A$6:$N$135,14,FALSE),0)</f>
        <v>0</v>
      </c>
      <c r="AP35" s="86">
        <f>_xlfn.IFNA(VLOOKUP(CONCATENATE($AP$5,$B35,$C35),'KAL1'!$A$6:$N$135,14,FALSE),0)</f>
        <v>0</v>
      </c>
      <c r="AQ35" s="514"/>
      <c r="AR35" s="620">
        <f>_xlfn.IFNA(VLOOKUP(CONCATENATE($AR$5,$B35,$C35),'MR3'!$A$6:$N$135,14,FALSE),0)</f>
        <v>0</v>
      </c>
      <c r="AS35" s="82"/>
    </row>
    <row r="36" spans="1:45" s="42" customFormat="1" x14ac:dyDescent="0.2">
      <c r="A36" s="924"/>
      <c r="B36" s="111" t="s">
        <v>169</v>
      </c>
      <c r="C36" s="27" t="s">
        <v>308</v>
      </c>
      <c r="D36" s="27" t="s">
        <v>287</v>
      </c>
      <c r="E36" s="28">
        <v>44241</v>
      </c>
      <c r="F36" s="29">
        <v>15</v>
      </c>
      <c r="G36" s="227">
        <f t="shared" si="0"/>
        <v>0</v>
      </c>
      <c r="H36" s="85">
        <f t="shared" si="1"/>
        <v>0</v>
      </c>
      <c r="I36" s="174"/>
      <c r="J36" s="227">
        <f>_xlfn.IFNA(VLOOKUP(CONCATENATE($J$5,$B36,$C36),'20BUN'!$A$6:$N$94,14,FALSE),0)</f>
        <v>0</v>
      </c>
      <c r="K36" s="85">
        <f>_xlfn.IFNA(VLOOKUP(CONCATENATE($K$5,$B36,$C36),'20BUS'!$A$6:$N$107,14,FALSE),0)</f>
        <v>0</v>
      </c>
      <c r="L36" s="85">
        <f>_xlfn.IFNA(VLOOKUP(CONCATENATE($L$5,$B36,$C36),'MUR1'!$A$6:$N$135,14,FALSE),0)</f>
        <v>0</v>
      </c>
      <c r="M36" s="85">
        <f>_xlfn.IFNA(VLOOKUP(CONCATENATE($M$5,$B36,$C36),'BUS1'!$A$6:$N$95,14,FALSE),0)</f>
        <v>0</v>
      </c>
      <c r="N36" s="85">
        <f>_xlfn.IFNA(VLOOKUP(CONCATENATE($N$5,$B36,$C36),'WP1'!$A$6:$N$131,14,FALSE),0)</f>
        <v>0</v>
      </c>
      <c r="O36" s="85">
        <f>_xlfn.IFNA(VLOOKUP(CONCATENATE($O$5,$B36,$C36),'BAL1'!$A$6:$N$95,14,FALSE),0)</f>
        <v>0</v>
      </c>
      <c r="P36" s="85">
        <f>_xlfn.IFNA(VLOOKUP(CONCATENATE($P$5,$B36,$C36),'BUS2'!$A$6:$N$133,14,FALSE),0)</f>
        <v>0</v>
      </c>
      <c r="Q36" s="85">
        <f>_xlfn.IFNA(VLOOKUP(CONCATENATE($Q$5,$B36,$C36),'WAL1'!$A$6:$N$135,14,FALSE),0)</f>
        <v>0</v>
      </c>
      <c r="R36" s="85">
        <f>_xlfn.IFNA(VLOOKUP(CONCATENATE($S$5,$B36,$C36),'MR1'!$A$6:$N$130,14,FALSE),0)</f>
        <v>0</v>
      </c>
      <c r="S36" s="85">
        <f>_xlfn.IFNA(VLOOKUP(CONCATENATE($S$5,$B36,$C36),'OG1'!$A$6:$N$132,14,FALSE),0)</f>
        <v>0</v>
      </c>
      <c r="T36" s="85">
        <f>_xlfn.IFNA(VLOOKUP(CONCATENATE($T$5,$B36,$C36),DARL!$A$6:$N$56,14,FALSE),0)</f>
        <v>0</v>
      </c>
      <c r="U36" s="85">
        <f>_xlfn.IFNA(VLOOKUP(CONCATENATE($U$5,$B36,$C36),'BUS3'!$A$6:$N$135,14,FALSE),0)</f>
        <v>0</v>
      </c>
      <c r="V36" s="85">
        <f>_xlfn.IFNA(VLOOKUP(CONCATENATE($V$5,$B36,$C36),'BAL2'!$A$6:$N$135,14,FALSE),0)</f>
        <v>0</v>
      </c>
      <c r="W36" s="85">
        <f>_xlfn.IFNA(VLOOKUP(CONCATENATE($W$5,$B36,$C36),'BUN1'!$A$6:$N$135,14,FALSE),0)</f>
        <v>0</v>
      </c>
      <c r="X36" s="85">
        <f>_xlfn.IFNA(VLOOKUP(CONCATENATE($X$5,$B36,$C36),'OG2'!$A$6:$N$133,14,FALSE),0)</f>
        <v>0</v>
      </c>
      <c r="Y36" s="85">
        <f>_xlfn.IFNA(VLOOKUP(CONCATENATE($Y$5,$B36,$C36),'SM1'!$A$6:$N$133,14,FALSE),0)</f>
        <v>0</v>
      </c>
      <c r="Z36" s="85">
        <f>_xlfn.IFNA(VLOOKUP(CONCATENATE($Z$5,$B36,$C36),'MR2'!$A$6:$N$124,14,FALSE),0)</f>
        <v>0</v>
      </c>
      <c r="AA36" s="85">
        <f>_xlfn.IFNA(VLOOKUP(CONCATENATE($AA$5,$B36,$C36),'WAL2'!$A$6:$N$135,14,FALSE),0)</f>
        <v>0</v>
      </c>
      <c r="AB36" s="85">
        <f>_xlfn.IFNA(VLOOKUP(CONCATENATE($AB$5,$B36,$C36),DARD1!$A$6:$N$134,14,FALSE),0)</f>
        <v>0</v>
      </c>
      <c r="AC36" s="85">
        <f>_xlfn.IFNA(VLOOKUP(CONCATENATE($AC$5,$B36,$C36),'LF1'!$A$6:$N$135,14,FALSE),0)</f>
        <v>0</v>
      </c>
      <c r="AD36" s="85">
        <f>_xlfn.IFNA(VLOOKUP(CONCATENATE($AD$5,$B36,$C36),DARL2!$A$6:$N$135,14,FALSE),0)</f>
        <v>0</v>
      </c>
      <c r="AE36" s="85">
        <f>_xlfn.IFNA(VLOOKUP(CONCATENATE($AE$5,$B36,$C36),FEST!$A$6:$N$135,14,FALSE),0)</f>
        <v>0</v>
      </c>
      <c r="AF36" s="85">
        <f>_xlfn.IFNA(VLOOKUP(CONCATENATE($AF$5,$B36,$C36),'BUN2'!$A$6:$N$131,14,FALSE),0)</f>
        <v>0</v>
      </c>
      <c r="AG36" s="85">
        <f>_xlfn.IFNA(VLOOKUP(CONCATENATE($AG$5,$B36,$C36),'OG3'!$A$6:$N$135,14,FALSE),0)</f>
        <v>0</v>
      </c>
      <c r="AH36" s="86">
        <f>_xlfn.IFNA(VLOOKUP(CONCATENATE($AH$5,$B36,$C36),SER!$A$6:$N$135,14,FALSE),0)</f>
        <v>0</v>
      </c>
      <c r="AI36" s="86">
        <f>_xlfn.IFNA(VLOOKUP(CONCATENATE($AH$5,$B36,$C36),KR!$A$6:$N$135,14,FALSE),0)</f>
        <v>0</v>
      </c>
      <c r="AJ36" s="86">
        <f>_xlfn.IFNA(VLOOKUP(CONCATENATE($AJ$5,$B36,$C36),DARL3!$A$6:$N$135,14,FALSE),0)</f>
        <v>0</v>
      </c>
      <c r="AK36" s="86">
        <f>_xlfn.IFNA(VLOOKUP(CONCATENATE($AK$5,$B36,$C36),DARD2!$A$6:$N$135,14,FALSE),0)</f>
        <v>0</v>
      </c>
      <c r="AL36" s="86">
        <f>_xlfn.IFNA(VLOOKUP(CONCATENATE($AL$5,$B36,$C36),'WAL3'!$A$6:$N$77,14,FALSE),0)</f>
        <v>0</v>
      </c>
      <c r="AM36" s="86">
        <f>_xlfn.IFNA(VLOOKUP(CONCATENATE($AM$5,$B36,$C36),'BAL3'!$A$6:$N$135,14,FALSE),0)</f>
        <v>0</v>
      </c>
      <c r="AN36" s="86">
        <f>_xlfn.IFNA(VLOOKUP(CONCATENATE($AN$5,$B36,$C36),'BUN3'!$A$6:$N$135,14,FALSE),0)</f>
        <v>0</v>
      </c>
      <c r="AO36" s="86">
        <f>_xlfn.IFNA(VLOOKUP(CONCATENATE($AO$5,$B36,$C36),SC!$A$6:$N$135,14,FALSE),0)</f>
        <v>0</v>
      </c>
      <c r="AP36" s="86">
        <f>_xlfn.IFNA(VLOOKUP(CONCATENATE($AP$5,$B36,$C36),'KAL1'!$A$6:$N$135,14,FALSE),0)</f>
        <v>0</v>
      </c>
      <c r="AQ36" s="514"/>
      <c r="AR36" s="620">
        <f>_xlfn.IFNA(VLOOKUP(CONCATENATE($AR$5,$B36,$C36),'MR3'!$A$6:$N$135,14,FALSE),0)</f>
        <v>0</v>
      </c>
      <c r="AS36" s="82"/>
    </row>
    <row r="37" spans="1:45" s="42" customFormat="1" x14ac:dyDescent="0.2">
      <c r="A37" s="924"/>
      <c r="B37" s="111" t="s">
        <v>104</v>
      </c>
      <c r="C37" s="27" t="s">
        <v>311</v>
      </c>
      <c r="D37" s="27" t="s">
        <v>43</v>
      </c>
      <c r="E37" s="28">
        <v>44261</v>
      </c>
      <c r="F37" s="29">
        <v>14</v>
      </c>
      <c r="G37" s="227">
        <f t="shared" si="0"/>
        <v>0</v>
      </c>
      <c r="H37" s="85">
        <f t="shared" si="1"/>
        <v>0</v>
      </c>
      <c r="I37" s="174"/>
      <c r="J37" s="227">
        <f>_xlfn.IFNA(VLOOKUP(CONCATENATE($J$5,$B37,$C37),'20BUN'!$A$6:$N$94,14,FALSE),0)</f>
        <v>0</v>
      </c>
      <c r="K37" s="85">
        <f>_xlfn.IFNA(VLOOKUP(CONCATENATE($K$5,$B37,$C37),'20BUS'!$A$6:$N$107,14,FALSE),0)</f>
        <v>0</v>
      </c>
      <c r="L37" s="85">
        <f>_xlfn.IFNA(VLOOKUP(CONCATENATE($L$5,$B37,$C37),'MUR1'!$A$6:$N$135,14,FALSE),0)</f>
        <v>0</v>
      </c>
      <c r="M37" s="85">
        <f>_xlfn.IFNA(VLOOKUP(CONCATENATE($M$5,$B37,$C37),'BUS1'!$A$6:$N$95,14,FALSE),0)</f>
        <v>0</v>
      </c>
      <c r="N37" s="85">
        <f>_xlfn.IFNA(VLOOKUP(CONCATENATE($N$5,$B37,$C37),'WP1'!$A$6:$N$131,14,FALSE),0)</f>
        <v>0</v>
      </c>
      <c r="O37" s="85">
        <f>_xlfn.IFNA(VLOOKUP(CONCATENATE($O$5,$B37,$C37),'BAL1'!$A$6:$N$95,14,FALSE),0)</f>
        <v>0</v>
      </c>
      <c r="P37" s="85">
        <f>_xlfn.IFNA(VLOOKUP(CONCATENATE($P$5,$B37,$C37),'BUS2'!$A$6:$N$133,14,FALSE),0)</f>
        <v>0</v>
      </c>
      <c r="Q37" s="85">
        <f>_xlfn.IFNA(VLOOKUP(CONCATENATE($Q$5,$B37,$C37),'WAL1'!$A$6:$N$135,14,FALSE),0)</f>
        <v>0</v>
      </c>
      <c r="R37" s="85">
        <f>_xlfn.IFNA(VLOOKUP(CONCATENATE($S$5,$B37,$C37),'MR1'!$A$6:$N$130,14,FALSE),0)</f>
        <v>0</v>
      </c>
      <c r="S37" s="85">
        <f>_xlfn.IFNA(VLOOKUP(CONCATENATE($S$5,$B37,$C37),'OG1'!$A$6:$N$132,14,FALSE),0)</f>
        <v>0</v>
      </c>
      <c r="T37" s="85">
        <f>_xlfn.IFNA(VLOOKUP(CONCATENATE($T$5,$B37,$C37),DARL!$A$6:$N$56,14,FALSE),0)</f>
        <v>0</v>
      </c>
      <c r="U37" s="85">
        <f>_xlfn.IFNA(VLOOKUP(CONCATENATE($U$5,$B37,$C37),'BUS3'!$A$6:$N$135,14,FALSE),0)</f>
        <v>0</v>
      </c>
      <c r="V37" s="85">
        <f>_xlfn.IFNA(VLOOKUP(CONCATENATE($V$5,$B37,$C37),'BAL2'!$A$6:$N$135,14,FALSE),0)</f>
        <v>0</v>
      </c>
      <c r="W37" s="85">
        <f>_xlfn.IFNA(VLOOKUP(CONCATENATE($W$5,$B37,$C37),'BUN1'!$A$6:$N$135,14,FALSE),0)</f>
        <v>0</v>
      </c>
      <c r="X37" s="85">
        <f>_xlfn.IFNA(VLOOKUP(CONCATENATE($X$5,$B37,$C37),'OG2'!$A$6:$N$133,14,FALSE),0)</f>
        <v>0</v>
      </c>
      <c r="Y37" s="85">
        <f>_xlfn.IFNA(VLOOKUP(CONCATENATE($Y$5,$B37,$C37),'SM1'!$A$6:$N$133,14,FALSE),0)</f>
        <v>0</v>
      </c>
      <c r="Z37" s="85">
        <f>_xlfn.IFNA(VLOOKUP(CONCATENATE($Z$5,$B37,$C37),'MR2'!$A$6:$N$124,14,FALSE),0)</f>
        <v>0</v>
      </c>
      <c r="AA37" s="85">
        <f>_xlfn.IFNA(VLOOKUP(CONCATENATE($AA$5,$B37,$C37),'WAL2'!$A$6:$N$135,14,FALSE),0)</f>
        <v>0</v>
      </c>
      <c r="AB37" s="85">
        <f>_xlfn.IFNA(VLOOKUP(CONCATENATE($AB$5,$B37,$C37),DARD1!$A$6:$N$134,14,FALSE),0)</f>
        <v>0</v>
      </c>
      <c r="AC37" s="85">
        <f>_xlfn.IFNA(VLOOKUP(CONCATENATE($AC$5,$B37,$C37),'LF1'!$A$6:$N$135,14,FALSE),0)</f>
        <v>0</v>
      </c>
      <c r="AD37" s="85">
        <f>_xlfn.IFNA(VLOOKUP(CONCATENATE($AD$5,$B37,$C37),DARL2!$A$6:$N$135,14,FALSE),0)</f>
        <v>0</v>
      </c>
      <c r="AE37" s="85">
        <f>_xlfn.IFNA(VLOOKUP(CONCATENATE($AE$5,$B37,$C37),FEST!$A$6:$N$135,14,FALSE),0)</f>
        <v>0</v>
      </c>
      <c r="AF37" s="85">
        <f>_xlfn.IFNA(VLOOKUP(CONCATENATE($AF$5,$B37,$C37),'BUN2'!$A$6:$N$131,14,FALSE),0)</f>
        <v>0</v>
      </c>
      <c r="AG37" s="85">
        <f>_xlfn.IFNA(VLOOKUP(CONCATENATE($AG$5,$B37,$C37),'OG3'!$A$6:$N$135,14,FALSE),0)</f>
        <v>0</v>
      </c>
      <c r="AH37" s="86">
        <f>_xlfn.IFNA(VLOOKUP(CONCATENATE($AH$5,$B37,$C37),SER!$A$6:$N$135,14,FALSE),0)</f>
        <v>0</v>
      </c>
      <c r="AI37" s="86">
        <f>_xlfn.IFNA(VLOOKUP(CONCATENATE($AH$5,$B37,$C37),KR!$A$6:$N$135,14,FALSE),0)</f>
        <v>0</v>
      </c>
      <c r="AJ37" s="86">
        <f>_xlfn.IFNA(VLOOKUP(CONCATENATE($AJ$5,$B37,$C37),DARL3!$A$6:$N$135,14,FALSE),0)</f>
        <v>0</v>
      </c>
      <c r="AK37" s="86">
        <f>_xlfn.IFNA(VLOOKUP(CONCATENATE($AK$5,$B37,$C37),DARD2!$A$6:$N$135,14,FALSE),0)</f>
        <v>0</v>
      </c>
      <c r="AL37" s="86">
        <f>_xlfn.IFNA(VLOOKUP(CONCATENATE($AL$5,$B37,$C37),'WAL3'!$A$6:$N$77,14,FALSE),0)</f>
        <v>0</v>
      </c>
      <c r="AM37" s="86">
        <f>_xlfn.IFNA(VLOOKUP(CONCATENATE($AM$5,$B37,$C37),'BAL3'!$A$6:$N$135,14,FALSE),0)</f>
        <v>0</v>
      </c>
      <c r="AN37" s="86">
        <f>_xlfn.IFNA(VLOOKUP(CONCATENATE($AN$5,$B37,$C37),'BUN3'!$A$6:$N$135,14,FALSE),0)</f>
        <v>0</v>
      </c>
      <c r="AO37" s="86">
        <f>_xlfn.IFNA(VLOOKUP(CONCATENATE($AO$5,$B37,$C37),SC!$A$6:$N$135,14,FALSE),0)</f>
        <v>0</v>
      </c>
      <c r="AP37" s="86">
        <f>_xlfn.IFNA(VLOOKUP(CONCATENATE($AP$5,$B37,$C37),'KAL1'!$A$6:$N$135,14,FALSE),0)</f>
        <v>0</v>
      </c>
      <c r="AQ37" s="514"/>
      <c r="AR37" s="620">
        <f>_xlfn.IFNA(VLOOKUP(CONCATENATE($AR$5,$B37,$C37),'MR3'!$A$6:$N$135,14,FALSE),0)</f>
        <v>0</v>
      </c>
      <c r="AS37" s="82"/>
    </row>
    <row r="38" spans="1:45" s="42" customFormat="1" x14ac:dyDescent="0.2">
      <c r="A38" s="924"/>
      <c r="B38" s="111" t="s">
        <v>21</v>
      </c>
      <c r="C38" s="27" t="s">
        <v>370</v>
      </c>
      <c r="D38" s="27" t="s">
        <v>123</v>
      </c>
      <c r="E38" s="28">
        <v>44219</v>
      </c>
      <c r="F38" s="29">
        <v>16</v>
      </c>
      <c r="G38" s="227">
        <f t="shared" si="0"/>
        <v>0</v>
      </c>
      <c r="H38" s="85">
        <f t="shared" si="1"/>
        <v>0</v>
      </c>
      <c r="I38" s="174"/>
      <c r="J38" s="227">
        <f>_xlfn.IFNA(VLOOKUP(CONCATENATE($J$5,$B38,$C38),'20BUN'!$A$6:$N$94,14,FALSE),0)</f>
        <v>0</v>
      </c>
      <c r="K38" s="85">
        <f>_xlfn.IFNA(VLOOKUP(CONCATENATE($K$5,$B38,$C38),'20BUS'!$A$6:$N$107,14,FALSE),0)</f>
        <v>0</v>
      </c>
      <c r="L38" s="85">
        <f>_xlfn.IFNA(VLOOKUP(CONCATENATE($L$5,$B38,$C38),'MUR1'!$A$6:$N$135,14,FALSE),0)</f>
        <v>0</v>
      </c>
      <c r="M38" s="85">
        <f>_xlfn.IFNA(VLOOKUP(CONCATENATE($M$5,$B38,$C38),'BUS1'!$A$6:$N$95,14,FALSE),0)</f>
        <v>0</v>
      </c>
      <c r="N38" s="85">
        <f>_xlfn.IFNA(VLOOKUP(CONCATENATE($N$5,$B38,$C38),'WP1'!$A$6:$N$131,14,FALSE),0)</f>
        <v>0</v>
      </c>
      <c r="O38" s="85">
        <f>_xlfn.IFNA(VLOOKUP(CONCATENATE($O$5,$B38,$C38),'BAL1'!$A$6:$N$95,14,FALSE),0)</f>
        <v>0</v>
      </c>
      <c r="P38" s="85">
        <f>_xlfn.IFNA(VLOOKUP(CONCATENATE($P$5,$B38,$C38),'BUS2'!$A$6:$N$133,14,FALSE),0)</f>
        <v>0</v>
      </c>
      <c r="Q38" s="85">
        <f>_xlfn.IFNA(VLOOKUP(CONCATENATE($Q$5,$B38,$C38),'WAL1'!$A$6:$N$135,14,FALSE),0)</f>
        <v>0</v>
      </c>
      <c r="R38" s="85">
        <f>_xlfn.IFNA(VLOOKUP(CONCATENATE($S$5,$B38,$C38),'MR1'!$A$6:$N$130,14,FALSE),0)</f>
        <v>0</v>
      </c>
      <c r="S38" s="85">
        <f>_xlfn.IFNA(VLOOKUP(CONCATENATE($S$5,$B38,$C38),'OG1'!$A$6:$N$132,14,FALSE),0)</f>
        <v>0</v>
      </c>
      <c r="T38" s="85">
        <f>_xlfn.IFNA(VLOOKUP(CONCATENATE($T$5,$B38,$C38),DARL!$A$6:$N$56,14,FALSE),0)</f>
        <v>0</v>
      </c>
      <c r="U38" s="85">
        <f>_xlfn.IFNA(VLOOKUP(CONCATENATE($U$5,$B38,$C38),'BUS3'!$A$6:$N$135,14,FALSE),0)</f>
        <v>0</v>
      </c>
      <c r="V38" s="85">
        <f>_xlfn.IFNA(VLOOKUP(CONCATENATE($V$5,$B38,$C38),'BAL2'!$A$6:$N$135,14,FALSE),0)</f>
        <v>0</v>
      </c>
      <c r="W38" s="85">
        <f>_xlfn.IFNA(VLOOKUP(CONCATENATE($W$5,$B38,$C38),'BUN1'!$A$6:$N$135,14,FALSE),0)</f>
        <v>0</v>
      </c>
      <c r="X38" s="85">
        <f>_xlfn.IFNA(VLOOKUP(CONCATENATE($X$5,$B38,$C38),'OG2'!$A$6:$N$133,14,FALSE),0)</f>
        <v>0</v>
      </c>
      <c r="Y38" s="85">
        <f>_xlfn.IFNA(VLOOKUP(CONCATENATE($Y$5,$B38,$C38),'SM1'!$A$6:$N$133,14,FALSE),0)</f>
        <v>0</v>
      </c>
      <c r="Z38" s="85">
        <f>_xlfn.IFNA(VLOOKUP(CONCATENATE($Z$5,$B38,$C38),'MR2'!$A$6:$N$124,14,FALSE),0)</f>
        <v>0</v>
      </c>
      <c r="AA38" s="85">
        <f>_xlfn.IFNA(VLOOKUP(CONCATENATE($AA$5,$B38,$C38),'WAL2'!$A$6:$N$135,14,FALSE),0)</f>
        <v>0</v>
      </c>
      <c r="AB38" s="85">
        <f>_xlfn.IFNA(VLOOKUP(CONCATENATE($AB$5,$B38,$C38),DARD1!$A$6:$N$134,14,FALSE),0)</f>
        <v>0</v>
      </c>
      <c r="AC38" s="85">
        <f>_xlfn.IFNA(VLOOKUP(CONCATENATE($AC$5,$B38,$C38),'LF1'!$A$6:$N$135,14,FALSE),0)</f>
        <v>0</v>
      </c>
      <c r="AD38" s="85">
        <f>_xlfn.IFNA(VLOOKUP(CONCATENATE($AD$5,$B38,$C38),DARL2!$A$6:$N$135,14,FALSE),0)</f>
        <v>0</v>
      </c>
      <c r="AE38" s="85">
        <f>_xlfn.IFNA(VLOOKUP(CONCATENATE($AE$5,$B38,$C38),FEST!$A$6:$N$135,14,FALSE),0)</f>
        <v>0</v>
      </c>
      <c r="AF38" s="85">
        <f>_xlfn.IFNA(VLOOKUP(CONCATENATE($AF$5,$B38,$C38),'BUN2'!$A$6:$N$131,14,FALSE),0)</f>
        <v>0</v>
      </c>
      <c r="AG38" s="85">
        <f>_xlfn.IFNA(VLOOKUP(CONCATENATE($AG$5,$B38,$C38),'OG3'!$A$6:$N$135,14,FALSE),0)</f>
        <v>0</v>
      </c>
      <c r="AH38" s="86">
        <f>_xlfn.IFNA(VLOOKUP(CONCATENATE($AH$5,$B38,$C38),SER!$A$6:$N$135,14,FALSE),0)</f>
        <v>0</v>
      </c>
      <c r="AI38" s="86">
        <f>_xlfn.IFNA(VLOOKUP(CONCATENATE($AH$5,$B38,$C38),KR!$A$6:$N$135,14,FALSE),0)</f>
        <v>0</v>
      </c>
      <c r="AJ38" s="86">
        <f>_xlfn.IFNA(VLOOKUP(CONCATENATE($AJ$5,$B38,$C38),DARL3!$A$6:$N$135,14,FALSE),0)</f>
        <v>0</v>
      </c>
      <c r="AK38" s="86">
        <f>_xlfn.IFNA(VLOOKUP(CONCATENATE($AK$5,$B38,$C38),DARD2!$A$6:$N$135,14,FALSE),0)</f>
        <v>0</v>
      </c>
      <c r="AL38" s="86">
        <f>_xlfn.IFNA(VLOOKUP(CONCATENATE($AL$5,$B38,$C38),'WAL3'!$A$6:$N$77,14,FALSE),0)</f>
        <v>0</v>
      </c>
      <c r="AM38" s="86">
        <f>_xlfn.IFNA(VLOOKUP(CONCATENATE($AM$5,$B38,$C38),'BAL3'!$A$6:$N$135,14,FALSE),0)</f>
        <v>0</v>
      </c>
      <c r="AN38" s="86">
        <f>_xlfn.IFNA(VLOOKUP(CONCATENATE($AN$5,$B38,$C38),'BUN3'!$A$6:$N$135,14,FALSE),0)</f>
        <v>0</v>
      </c>
      <c r="AO38" s="86">
        <f>_xlfn.IFNA(VLOOKUP(CONCATENATE($AO$5,$B38,$C38),SC!$A$6:$N$135,14,FALSE),0)</f>
        <v>0</v>
      </c>
      <c r="AP38" s="86">
        <f>_xlfn.IFNA(VLOOKUP(CONCATENATE($AP$5,$B38,$C38),'KAL1'!$A$6:$N$135,14,FALSE),0)</f>
        <v>0</v>
      </c>
      <c r="AQ38" s="514"/>
      <c r="AR38" s="620">
        <f>_xlfn.IFNA(VLOOKUP(CONCATENATE($AR$5,$B38,$C38),'MR3'!$A$6:$N$135,14,FALSE),0)</f>
        <v>0</v>
      </c>
      <c r="AS38" s="82"/>
    </row>
    <row r="39" spans="1:45" s="42" customFormat="1" x14ac:dyDescent="0.2">
      <c r="A39" s="924"/>
      <c r="B39" s="111" t="s">
        <v>96</v>
      </c>
      <c r="C39" s="27" t="s">
        <v>153</v>
      </c>
      <c r="D39" s="27" t="s">
        <v>161</v>
      </c>
      <c r="E39" s="28">
        <v>44263</v>
      </c>
      <c r="F39" s="29">
        <v>21</v>
      </c>
      <c r="G39" s="227">
        <f t="shared" si="0"/>
        <v>0</v>
      </c>
      <c r="H39" s="85">
        <f t="shared" si="1"/>
        <v>0</v>
      </c>
      <c r="I39" s="174"/>
      <c r="J39" s="227">
        <f>_xlfn.IFNA(VLOOKUP(CONCATENATE($J$5,$B39,$C39),'20BUN'!$A$6:$N$94,14,FALSE),0)</f>
        <v>0</v>
      </c>
      <c r="K39" s="85">
        <f>_xlfn.IFNA(VLOOKUP(CONCATENATE($K$5,$B39,$C39),'20BUS'!$A$6:$N$107,14,FALSE),0)</f>
        <v>0</v>
      </c>
      <c r="L39" s="85">
        <f>_xlfn.IFNA(VLOOKUP(CONCATENATE($L$5,$B39,$C39),'MUR1'!$A$6:$N$135,14,FALSE),0)</f>
        <v>0</v>
      </c>
      <c r="M39" s="85">
        <f>_xlfn.IFNA(VLOOKUP(CONCATENATE($M$5,$B39,$C39),'BUS1'!$A$6:$N$95,14,FALSE),0)</f>
        <v>0</v>
      </c>
      <c r="N39" s="85">
        <f>_xlfn.IFNA(VLOOKUP(CONCATENATE($N$5,$B39,$C39),'WP1'!$A$6:$N$131,14,FALSE),0)</f>
        <v>0</v>
      </c>
      <c r="O39" s="85">
        <f>_xlfn.IFNA(VLOOKUP(CONCATENATE($O$5,$B39,$C39),'BAL1'!$A$6:$N$95,14,FALSE),0)</f>
        <v>0</v>
      </c>
      <c r="P39" s="85">
        <f>_xlfn.IFNA(VLOOKUP(CONCATENATE($P$5,$B39,$C39),'BUS2'!$A$6:$N$133,14,FALSE),0)</f>
        <v>0</v>
      </c>
      <c r="Q39" s="85">
        <f>_xlfn.IFNA(VLOOKUP(CONCATENATE($Q$5,$B39,$C39),'WAL1'!$A$6:$N$135,14,FALSE),0)</f>
        <v>0</v>
      </c>
      <c r="R39" s="85">
        <f>_xlfn.IFNA(VLOOKUP(CONCATENATE($S$5,$B39,$C39),'MR1'!$A$6:$N$130,14,FALSE),0)</f>
        <v>0</v>
      </c>
      <c r="S39" s="85">
        <f>_xlfn.IFNA(VLOOKUP(CONCATENATE($S$5,$B39,$C39),'OG1'!$A$6:$N$132,14,FALSE),0)</f>
        <v>0</v>
      </c>
      <c r="T39" s="85">
        <f>_xlfn.IFNA(VLOOKUP(CONCATENATE($T$5,$B39,$C39),DARL!$A$6:$N$56,14,FALSE),0)</f>
        <v>0</v>
      </c>
      <c r="U39" s="85">
        <f>_xlfn.IFNA(VLOOKUP(CONCATENATE($U$5,$B39,$C39),'BUS3'!$A$6:$N$135,14,FALSE),0)</f>
        <v>0</v>
      </c>
      <c r="V39" s="85">
        <f>_xlfn.IFNA(VLOOKUP(CONCATENATE($V$5,$B39,$C39),'BAL2'!$A$6:$N$135,14,FALSE),0)</f>
        <v>0</v>
      </c>
      <c r="W39" s="85">
        <f>_xlfn.IFNA(VLOOKUP(CONCATENATE($W$5,$B39,$C39),'BUN1'!$A$6:$N$135,14,FALSE),0)</f>
        <v>0</v>
      </c>
      <c r="X39" s="85">
        <f>_xlfn.IFNA(VLOOKUP(CONCATENATE($X$5,$B39,$C39),'OG2'!$A$6:$N$133,14,FALSE),0)</f>
        <v>0</v>
      </c>
      <c r="Y39" s="85">
        <f>_xlfn.IFNA(VLOOKUP(CONCATENATE($Y$5,$B39,$C39),'SM1'!$A$6:$N$133,14,FALSE),0)</f>
        <v>0</v>
      </c>
      <c r="Z39" s="85">
        <f>_xlfn.IFNA(VLOOKUP(CONCATENATE($Z$5,$B39,$C39),'MR2'!$A$6:$N$124,14,FALSE),0)</f>
        <v>0</v>
      </c>
      <c r="AA39" s="85">
        <f>_xlfn.IFNA(VLOOKUP(CONCATENATE($AA$5,$B39,$C39),'WAL2'!$A$6:$N$135,14,FALSE),0)</f>
        <v>0</v>
      </c>
      <c r="AB39" s="85">
        <f>_xlfn.IFNA(VLOOKUP(CONCATENATE($AB$5,$B39,$C39),DARD1!$A$6:$N$134,14,FALSE),0)</f>
        <v>0</v>
      </c>
      <c r="AC39" s="85">
        <f>_xlfn.IFNA(VLOOKUP(CONCATENATE($AC$5,$B39,$C39),'LF1'!$A$6:$N$135,14,FALSE),0)</f>
        <v>0</v>
      </c>
      <c r="AD39" s="85">
        <f>_xlfn.IFNA(VLOOKUP(CONCATENATE($AD$5,$B39,$C39),DARL2!$A$6:$N$135,14,FALSE),0)</f>
        <v>0</v>
      </c>
      <c r="AE39" s="85">
        <f>_xlfn.IFNA(VLOOKUP(CONCATENATE($AE$5,$B39,$C39),FEST!$A$6:$N$135,14,FALSE),0)</f>
        <v>0</v>
      </c>
      <c r="AF39" s="85">
        <f>_xlfn.IFNA(VLOOKUP(CONCATENATE($AF$5,$B39,$C39),'BUN2'!$A$6:$N$131,14,FALSE),0)</f>
        <v>0</v>
      </c>
      <c r="AG39" s="85">
        <f>_xlfn.IFNA(VLOOKUP(CONCATENATE($AG$5,$B39,$C39),'OG3'!$A$6:$N$135,14,FALSE),0)</f>
        <v>0</v>
      </c>
      <c r="AH39" s="86">
        <f>_xlfn.IFNA(VLOOKUP(CONCATENATE($AH$5,$B39,$C39),SER!$A$6:$N$135,14,FALSE),0)</f>
        <v>0</v>
      </c>
      <c r="AI39" s="86">
        <f>_xlfn.IFNA(VLOOKUP(CONCATENATE($AH$5,$B39,$C39),KR!$A$6:$N$135,14,FALSE),0)</f>
        <v>0</v>
      </c>
      <c r="AJ39" s="86">
        <f>_xlfn.IFNA(VLOOKUP(CONCATENATE($AJ$5,$B39,$C39),DARL3!$A$6:$N$135,14,FALSE),0)</f>
        <v>0</v>
      </c>
      <c r="AK39" s="86">
        <f>_xlfn.IFNA(VLOOKUP(CONCATENATE($AK$5,$B39,$C39),DARD2!$A$6:$N$135,14,FALSE),0)</f>
        <v>0</v>
      </c>
      <c r="AL39" s="86">
        <f>_xlfn.IFNA(VLOOKUP(CONCATENATE($AL$5,$B39,$C39),'WAL3'!$A$6:$N$77,14,FALSE),0)</f>
        <v>0</v>
      </c>
      <c r="AM39" s="86">
        <f>_xlfn.IFNA(VLOOKUP(CONCATENATE($AM$5,$B39,$C39),'BAL3'!$A$6:$N$135,14,FALSE),0)</f>
        <v>0</v>
      </c>
      <c r="AN39" s="86">
        <f>_xlfn.IFNA(VLOOKUP(CONCATENATE($AN$5,$B39,$C39),'BUN3'!$A$6:$N$135,14,FALSE),0)</f>
        <v>0</v>
      </c>
      <c r="AO39" s="86">
        <f>_xlfn.IFNA(VLOOKUP(CONCATENATE($AO$5,$B39,$C39),SC!$A$6:$N$135,14,FALSE),0)</f>
        <v>0</v>
      </c>
      <c r="AP39" s="86">
        <f>_xlfn.IFNA(VLOOKUP(CONCATENATE($AP$5,$B39,$C39),'KAL1'!$A$6:$N$135,14,FALSE),0)</f>
        <v>0</v>
      </c>
      <c r="AQ39" s="514"/>
      <c r="AR39" s="620">
        <f>_xlfn.IFNA(VLOOKUP(CONCATENATE($AR$5,$B39,$C39),'MR3'!$A$6:$N$135,14,FALSE),0)</f>
        <v>0</v>
      </c>
      <c r="AS39" s="82"/>
    </row>
    <row r="40" spans="1:45" s="42" customFormat="1" x14ac:dyDescent="0.2">
      <c r="A40" s="924"/>
      <c r="B40" s="111" t="s">
        <v>536</v>
      </c>
      <c r="C40" s="27" t="s">
        <v>537</v>
      </c>
      <c r="D40" s="27" t="s">
        <v>82</v>
      </c>
      <c r="E40" s="28">
        <v>44285</v>
      </c>
      <c r="F40" s="29">
        <v>14</v>
      </c>
      <c r="G40" s="227">
        <f t="shared" si="0"/>
        <v>0</v>
      </c>
      <c r="H40" s="85">
        <f t="shared" si="1"/>
        <v>0</v>
      </c>
      <c r="I40" s="174"/>
      <c r="J40" s="227">
        <f>_xlfn.IFNA(VLOOKUP(CONCATENATE($J$5,$B40,$C40),'20BUN'!$A$6:$N$94,14,FALSE),0)</f>
        <v>0</v>
      </c>
      <c r="K40" s="85">
        <f>_xlfn.IFNA(VLOOKUP(CONCATENATE($K$5,$B40,$C40),'20BUS'!$A$6:$N$107,14,FALSE),0)</f>
        <v>0</v>
      </c>
      <c r="L40" s="85">
        <f>_xlfn.IFNA(VLOOKUP(CONCATENATE($L$5,$B40,$C40),'MUR1'!$A$6:$N$135,14,FALSE),0)</f>
        <v>0</v>
      </c>
      <c r="M40" s="85">
        <f>_xlfn.IFNA(VLOOKUP(CONCATENATE($M$5,$B40,$C40),'BUS1'!$A$6:$N$95,14,FALSE),0)</f>
        <v>0</v>
      </c>
      <c r="N40" s="85">
        <f>_xlfn.IFNA(VLOOKUP(CONCATENATE($N$5,$B40,$C40),'WP1'!$A$6:$N$131,14,FALSE),0)</f>
        <v>0</v>
      </c>
      <c r="O40" s="85">
        <f>_xlfn.IFNA(VLOOKUP(CONCATENATE($O$5,$B40,$C40),'BAL1'!$A$6:$N$95,14,FALSE),0)</f>
        <v>0</v>
      </c>
      <c r="P40" s="85">
        <f>_xlfn.IFNA(VLOOKUP(CONCATENATE($P$5,$B40,$C40),'BUS2'!$A$6:$N$133,14,FALSE),0)</f>
        <v>0</v>
      </c>
      <c r="Q40" s="85">
        <f>_xlfn.IFNA(VLOOKUP(CONCATENATE($Q$5,$B40,$C40),'WAL1'!$A$6:$N$135,14,FALSE),0)</f>
        <v>0</v>
      </c>
      <c r="R40" s="85">
        <f>_xlfn.IFNA(VLOOKUP(CONCATENATE($S$5,$B40,$C40),'MR1'!$A$6:$N$130,14,FALSE),0)</f>
        <v>0</v>
      </c>
      <c r="S40" s="85">
        <f>_xlfn.IFNA(VLOOKUP(CONCATENATE($S$5,$B40,$C40),'OG1'!$A$6:$N$132,14,FALSE),0)</f>
        <v>0</v>
      </c>
      <c r="T40" s="85">
        <f>_xlfn.IFNA(VLOOKUP(CONCATENATE($T$5,$B40,$C40),DARL!$A$6:$N$56,14,FALSE),0)</f>
        <v>0</v>
      </c>
      <c r="U40" s="85">
        <f>_xlfn.IFNA(VLOOKUP(CONCATENATE($U$5,$B40,$C40),'BUS3'!$A$6:$N$135,14,FALSE),0)</f>
        <v>0</v>
      </c>
      <c r="V40" s="85">
        <f>_xlfn.IFNA(VLOOKUP(CONCATENATE($V$5,$B40,$C40),'BAL2'!$A$6:$N$135,14,FALSE),0)</f>
        <v>0</v>
      </c>
      <c r="W40" s="85">
        <f>_xlfn.IFNA(VLOOKUP(CONCATENATE($W$5,$B40,$C40),'BUN1'!$A$6:$N$135,14,FALSE),0)</f>
        <v>0</v>
      </c>
      <c r="X40" s="85">
        <f>_xlfn.IFNA(VLOOKUP(CONCATENATE($X$5,$B40,$C40),'OG2'!$A$6:$N$133,14,FALSE),0)</f>
        <v>0</v>
      </c>
      <c r="Y40" s="85">
        <f>_xlfn.IFNA(VLOOKUP(CONCATENATE($Y$5,$B40,$C40),'SM1'!$A$6:$N$133,14,FALSE),0)</f>
        <v>0</v>
      </c>
      <c r="Z40" s="85">
        <f>_xlfn.IFNA(VLOOKUP(CONCATENATE($Z$5,$B40,$C40),'MR2'!$A$6:$N$124,14,FALSE),0)</f>
        <v>0</v>
      </c>
      <c r="AA40" s="85">
        <f>_xlfn.IFNA(VLOOKUP(CONCATENATE($AA$5,$B40,$C40),'WAL2'!$A$6:$N$135,14,FALSE),0)</f>
        <v>0</v>
      </c>
      <c r="AB40" s="85">
        <f>_xlfn.IFNA(VLOOKUP(CONCATENATE($AB$5,$B40,$C40),DARD1!$A$6:$N$134,14,FALSE),0)</f>
        <v>0</v>
      </c>
      <c r="AC40" s="85">
        <f>_xlfn.IFNA(VLOOKUP(CONCATENATE($AC$5,$B40,$C40),'LF1'!$A$6:$N$135,14,FALSE),0)</f>
        <v>0</v>
      </c>
      <c r="AD40" s="85">
        <f>_xlfn.IFNA(VLOOKUP(CONCATENATE($AD$5,$B40,$C40),DARL2!$A$6:$N$135,14,FALSE),0)</f>
        <v>0</v>
      </c>
      <c r="AE40" s="85">
        <f>_xlfn.IFNA(VLOOKUP(CONCATENATE($AE$5,$B40,$C40),FEST!$A$6:$N$135,14,FALSE),0)</f>
        <v>0</v>
      </c>
      <c r="AF40" s="85">
        <f>_xlfn.IFNA(VLOOKUP(CONCATENATE($AF$5,$B40,$C40),'BUN2'!$A$6:$N$131,14,FALSE),0)</f>
        <v>0</v>
      </c>
      <c r="AG40" s="85">
        <f>_xlfn.IFNA(VLOOKUP(CONCATENATE($AG$5,$B40,$C40),'OG3'!$A$6:$N$135,14,FALSE),0)</f>
        <v>0</v>
      </c>
      <c r="AH40" s="86">
        <f>_xlfn.IFNA(VLOOKUP(CONCATENATE($AH$5,$B40,$C40),SER!$A$6:$N$135,14,FALSE),0)</f>
        <v>0</v>
      </c>
      <c r="AI40" s="86">
        <f>_xlfn.IFNA(VLOOKUP(CONCATENATE($AH$5,$B40,$C40),KR!$A$6:$N$135,14,FALSE),0)</f>
        <v>0</v>
      </c>
      <c r="AJ40" s="86">
        <f>_xlfn.IFNA(VLOOKUP(CONCATENATE($AJ$5,$B40,$C40),DARL3!$A$6:$N$135,14,FALSE),0)</f>
        <v>0</v>
      </c>
      <c r="AK40" s="86">
        <f>_xlfn.IFNA(VLOOKUP(CONCATENATE($AK$5,$B40,$C40),DARD2!$A$6:$N$135,14,FALSE),0)</f>
        <v>0</v>
      </c>
      <c r="AL40" s="86">
        <f>_xlfn.IFNA(VLOOKUP(CONCATENATE($AL$5,$B40,$C40),'WAL3'!$A$6:$N$77,14,FALSE),0)</f>
        <v>0</v>
      </c>
      <c r="AM40" s="86">
        <f>_xlfn.IFNA(VLOOKUP(CONCATENATE($AM$5,$B40,$C40),'BAL3'!$A$6:$N$135,14,FALSE),0)</f>
        <v>0</v>
      </c>
      <c r="AN40" s="86">
        <f>_xlfn.IFNA(VLOOKUP(CONCATENATE($AN$5,$B40,$C40),'BUN3'!$A$6:$N$135,14,FALSE),0)</f>
        <v>0</v>
      </c>
      <c r="AO40" s="86">
        <f>_xlfn.IFNA(VLOOKUP(CONCATENATE($AO$5,$B40,$C40),SC!$A$6:$N$135,14,FALSE),0)</f>
        <v>0</v>
      </c>
      <c r="AP40" s="86">
        <f>_xlfn.IFNA(VLOOKUP(CONCATENATE($AP$5,$B40,$C40),'KAL1'!$A$6:$N$135,14,FALSE),0)</f>
        <v>0</v>
      </c>
      <c r="AQ40" s="514"/>
      <c r="AR40" s="620">
        <f>_xlfn.IFNA(VLOOKUP(CONCATENATE($AR$5,$B40,$C40),'MR3'!$A$6:$N$135,14,FALSE),0)</f>
        <v>0</v>
      </c>
      <c r="AS40" s="82"/>
    </row>
    <row r="41" spans="1:45" s="42" customFormat="1" x14ac:dyDescent="0.2">
      <c r="A41" s="924"/>
      <c r="B41" s="111" t="s">
        <v>923</v>
      </c>
      <c r="C41" s="27" t="s">
        <v>924</v>
      </c>
      <c r="D41" s="27" t="s">
        <v>168</v>
      </c>
      <c r="E41" s="28">
        <v>44326</v>
      </c>
      <c r="F41" s="29">
        <v>14</v>
      </c>
      <c r="G41" s="227">
        <f t="shared" si="0"/>
        <v>0</v>
      </c>
      <c r="H41" s="85">
        <f t="shared" si="1"/>
        <v>0</v>
      </c>
      <c r="I41" s="174"/>
      <c r="J41" s="227">
        <f>_xlfn.IFNA(VLOOKUP(CONCATENATE($J$5,$B41,$C41),'20BUN'!$A$6:$N$94,14,FALSE),0)</f>
        <v>0</v>
      </c>
      <c r="K41" s="85">
        <f>_xlfn.IFNA(VLOOKUP(CONCATENATE($K$5,$B41,$C41),'20BUS'!$A$6:$N$107,14,FALSE),0)</f>
        <v>0</v>
      </c>
      <c r="L41" s="85">
        <f>_xlfn.IFNA(VLOOKUP(CONCATENATE($L$5,$B41,$C41),'MUR1'!$A$6:$N$135,14,FALSE),0)</f>
        <v>0</v>
      </c>
      <c r="M41" s="85">
        <f>_xlfn.IFNA(VLOOKUP(CONCATENATE($M$5,$B41,$C41),'BUS1'!$A$6:$N$95,14,FALSE),0)</f>
        <v>0</v>
      </c>
      <c r="N41" s="85">
        <f>_xlfn.IFNA(VLOOKUP(CONCATENATE($N$5,$B41,$C41),'WP1'!$A$6:$N$131,14,FALSE),0)</f>
        <v>0</v>
      </c>
      <c r="O41" s="85">
        <f>_xlfn.IFNA(VLOOKUP(CONCATENATE($O$5,$B41,$C41),'BAL1'!$A$6:$N$95,14,FALSE),0)</f>
        <v>0</v>
      </c>
      <c r="P41" s="85">
        <f>_xlfn.IFNA(VLOOKUP(CONCATENATE($P$5,$B41,$C41),'BUS2'!$A$6:$N$133,14,FALSE),0)</f>
        <v>0</v>
      </c>
      <c r="Q41" s="85">
        <f>_xlfn.IFNA(VLOOKUP(CONCATENATE($Q$5,$B41,$C41),'WAL1'!$A$6:$N$135,14,FALSE),0)</f>
        <v>0</v>
      </c>
      <c r="R41" s="85">
        <f>_xlfn.IFNA(VLOOKUP(CONCATENATE($S$5,$B41,$C41),'MR1'!$A$6:$N$130,14,FALSE),0)</f>
        <v>0</v>
      </c>
      <c r="S41" s="85">
        <f>_xlfn.IFNA(VLOOKUP(CONCATENATE($S$5,$B41,$C41),'OG1'!$A$6:$N$132,14,FALSE),0)</f>
        <v>0</v>
      </c>
      <c r="T41" s="85">
        <f>_xlfn.IFNA(VLOOKUP(CONCATENATE($T$5,$B41,$C41),DARL!$A$6:$N$56,14,FALSE),0)</f>
        <v>0</v>
      </c>
      <c r="U41" s="85">
        <f>_xlfn.IFNA(VLOOKUP(CONCATENATE($U$5,$B41,$C41),'BUS3'!$A$6:$N$135,14,FALSE),0)</f>
        <v>0</v>
      </c>
      <c r="V41" s="85">
        <f>_xlfn.IFNA(VLOOKUP(CONCATENATE($V$5,$B41,$C41),'BAL2'!$A$6:$N$135,14,FALSE),0)</f>
        <v>0</v>
      </c>
      <c r="W41" s="85">
        <f>_xlfn.IFNA(VLOOKUP(CONCATENATE($W$5,$B41,$C41),'BUN1'!$A$6:$N$135,14,FALSE),0)</f>
        <v>0</v>
      </c>
      <c r="X41" s="85">
        <f>_xlfn.IFNA(VLOOKUP(CONCATENATE($X$5,$B41,$C41),'OG2'!$A$6:$N$133,14,FALSE),0)</f>
        <v>0</v>
      </c>
      <c r="Y41" s="85">
        <f>_xlfn.IFNA(VLOOKUP(CONCATENATE($Y$5,$B41,$C41),'SM1'!$A$6:$N$133,14,FALSE),0)</f>
        <v>0</v>
      </c>
      <c r="Z41" s="85">
        <f>_xlfn.IFNA(VLOOKUP(CONCATENATE($Z$5,$B41,$C41),'MR2'!$A$6:$N$124,14,FALSE),0)</f>
        <v>0</v>
      </c>
      <c r="AA41" s="85">
        <f>_xlfn.IFNA(VLOOKUP(CONCATENATE($AA$5,$B41,$C41),'WAL2'!$A$6:$N$135,14,FALSE),0)</f>
        <v>0</v>
      </c>
      <c r="AB41" s="85">
        <f>_xlfn.IFNA(VLOOKUP(CONCATENATE($AB$5,$B41,$C41),DARD1!$A$6:$N$134,14,FALSE),0)</f>
        <v>0</v>
      </c>
      <c r="AC41" s="85">
        <f>_xlfn.IFNA(VLOOKUP(CONCATENATE($AC$5,$B41,$C41),'LF1'!$A$6:$N$135,14,FALSE),0)</f>
        <v>0</v>
      </c>
      <c r="AD41" s="85">
        <f>_xlfn.IFNA(VLOOKUP(CONCATENATE($AD$5,$B41,$C41),DARL2!$A$6:$N$135,14,FALSE),0)</f>
        <v>0</v>
      </c>
      <c r="AE41" s="85">
        <f>_xlfn.IFNA(VLOOKUP(CONCATENATE($AE$5,$B41,$C41),FEST!$A$6:$N$135,14,FALSE),0)</f>
        <v>0</v>
      </c>
      <c r="AF41" s="85">
        <f>_xlfn.IFNA(VLOOKUP(CONCATENATE($AF$5,$B41,$C41),'BUN2'!$A$6:$N$131,14,FALSE),0)</f>
        <v>0</v>
      </c>
      <c r="AG41" s="85">
        <f>_xlfn.IFNA(VLOOKUP(CONCATENATE($AG$5,$B41,$C41),'OG3'!$A$6:$N$135,14,FALSE),0)</f>
        <v>0</v>
      </c>
      <c r="AH41" s="86">
        <f>_xlfn.IFNA(VLOOKUP(CONCATENATE($AH$5,$B41,$C41),SER!$A$6:$N$135,14,FALSE),0)</f>
        <v>0</v>
      </c>
      <c r="AI41" s="86">
        <f>_xlfn.IFNA(VLOOKUP(CONCATENATE($AH$5,$B41,$C41),KR!$A$6:$N$135,14,FALSE),0)</f>
        <v>0</v>
      </c>
      <c r="AJ41" s="86">
        <f>_xlfn.IFNA(VLOOKUP(CONCATENATE($AJ$5,$B41,$C41),DARL3!$A$6:$N$135,14,FALSE),0)</f>
        <v>0</v>
      </c>
      <c r="AK41" s="86">
        <f>_xlfn.IFNA(VLOOKUP(CONCATENATE($AK$5,$B41,$C41),DARD2!$A$6:$N$135,14,FALSE),0)</f>
        <v>0</v>
      </c>
      <c r="AL41" s="86">
        <f>_xlfn.IFNA(VLOOKUP(CONCATENATE($AL$5,$B41,$C41),'WAL3'!$A$6:$N$77,14,FALSE),0)</f>
        <v>0</v>
      </c>
      <c r="AM41" s="86">
        <f>_xlfn.IFNA(VLOOKUP(CONCATENATE($AM$5,$B41,$C41),'BAL3'!$A$6:$N$135,14,FALSE),0)</f>
        <v>0</v>
      </c>
      <c r="AN41" s="86">
        <f>_xlfn.IFNA(VLOOKUP(CONCATENATE($AN$5,$B41,$C41),'BUN3'!$A$6:$N$135,14,FALSE),0)</f>
        <v>0</v>
      </c>
      <c r="AO41" s="86">
        <f>_xlfn.IFNA(VLOOKUP(CONCATENATE($AO$5,$B41,$C41),SC!$A$6:$N$135,14,FALSE),0)</f>
        <v>0</v>
      </c>
      <c r="AP41" s="86">
        <f>_xlfn.IFNA(VLOOKUP(CONCATENATE($AP$5,$B41,$C41),'KAL1'!$A$6:$N$135,14,FALSE),0)</f>
        <v>0</v>
      </c>
      <c r="AQ41" s="514"/>
      <c r="AR41" s="620">
        <f>_xlfn.IFNA(VLOOKUP(CONCATENATE($AR$5,$B41,$C41),'MR3'!$A$6:$N$135,14,FALSE),0)</f>
        <v>0</v>
      </c>
      <c r="AS41" s="82"/>
    </row>
    <row r="42" spans="1:45" s="42" customFormat="1" x14ac:dyDescent="0.2">
      <c r="A42" s="924"/>
      <c r="B42" s="111" t="s">
        <v>27</v>
      </c>
      <c r="C42" s="27" t="s">
        <v>303</v>
      </c>
      <c r="D42" s="27" t="s">
        <v>54</v>
      </c>
      <c r="E42" s="28">
        <v>44229</v>
      </c>
      <c r="F42" s="29">
        <v>15</v>
      </c>
      <c r="G42" s="227">
        <f t="shared" si="0"/>
        <v>0</v>
      </c>
      <c r="H42" s="85">
        <f t="shared" si="1"/>
        <v>0</v>
      </c>
      <c r="I42" s="174"/>
      <c r="J42" s="227">
        <f>_xlfn.IFNA(VLOOKUP(CONCATENATE($J$5,$B42,$C42),'20BUN'!$A$6:$N$94,14,FALSE),0)</f>
        <v>0</v>
      </c>
      <c r="K42" s="85">
        <f>_xlfn.IFNA(VLOOKUP(CONCATENATE($K$5,$B42,$C42),'20BUS'!$A$6:$N$107,14,FALSE),0)</f>
        <v>0</v>
      </c>
      <c r="L42" s="85">
        <f>_xlfn.IFNA(VLOOKUP(CONCATENATE($L$5,$B42,$C42),'MUR1'!$A$6:$N$135,14,FALSE),0)</f>
        <v>0</v>
      </c>
      <c r="M42" s="85">
        <f>_xlfn.IFNA(VLOOKUP(CONCATENATE($M$5,$B42,$C42),'BUS1'!$A$6:$N$95,14,FALSE),0)</f>
        <v>0</v>
      </c>
      <c r="N42" s="85">
        <f>_xlfn.IFNA(VLOOKUP(CONCATENATE($N$5,$B42,$C42),'WP1'!$A$6:$N$131,14,FALSE),0)</f>
        <v>0</v>
      </c>
      <c r="O42" s="85">
        <f>_xlfn.IFNA(VLOOKUP(CONCATENATE($O$5,$B42,$C42),'BAL1'!$A$6:$N$95,14,FALSE),0)</f>
        <v>0</v>
      </c>
      <c r="P42" s="85">
        <f>_xlfn.IFNA(VLOOKUP(CONCATENATE($P$5,$B42,$C42),'BUS2'!$A$6:$N$133,14,FALSE),0)</f>
        <v>0</v>
      </c>
      <c r="Q42" s="85">
        <f>_xlfn.IFNA(VLOOKUP(CONCATENATE($Q$5,$B42,$C42),'WAL1'!$A$6:$N$135,14,FALSE),0)</f>
        <v>0</v>
      </c>
      <c r="R42" s="85">
        <f>_xlfn.IFNA(VLOOKUP(CONCATENATE($S$5,$B42,$C42),'MR1'!$A$6:$N$130,14,FALSE),0)</f>
        <v>0</v>
      </c>
      <c r="S42" s="85">
        <f>_xlfn.IFNA(VLOOKUP(CONCATENATE($S$5,$B42,$C42),'OG1'!$A$6:$N$132,14,FALSE),0)</f>
        <v>0</v>
      </c>
      <c r="T42" s="85">
        <f>_xlfn.IFNA(VLOOKUP(CONCATENATE($T$5,$B42,$C42),DARL!$A$6:$N$56,14,FALSE),0)</f>
        <v>0</v>
      </c>
      <c r="U42" s="85">
        <f>_xlfn.IFNA(VLOOKUP(CONCATENATE($U$5,$B42,$C42),'BUS3'!$A$6:$N$135,14,FALSE),0)</f>
        <v>0</v>
      </c>
      <c r="V42" s="85">
        <f>_xlfn.IFNA(VLOOKUP(CONCATENATE($V$5,$B42,$C42),'BAL2'!$A$6:$N$135,14,FALSE),0)</f>
        <v>0</v>
      </c>
      <c r="W42" s="85">
        <f>_xlfn.IFNA(VLOOKUP(CONCATENATE($W$5,$B42,$C42),'BUN1'!$A$6:$N$135,14,FALSE),0)</f>
        <v>0</v>
      </c>
      <c r="X42" s="85">
        <f>_xlfn.IFNA(VLOOKUP(CONCATENATE($X$5,$B42,$C42),'OG2'!$A$6:$N$133,14,FALSE),0)</f>
        <v>0</v>
      </c>
      <c r="Y42" s="85">
        <f>_xlfn.IFNA(VLOOKUP(CONCATENATE($Y$5,$B42,$C42),'SM1'!$A$6:$N$133,14,FALSE),0)</f>
        <v>0</v>
      </c>
      <c r="Z42" s="85">
        <f>_xlfn.IFNA(VLOOKUP(CONCATENATE($Z$5,$B42,$C42),'MR2'!$A$6:$N$124,14,FALSE),0)</f>
        <v>0</v>
      </c>
      <c r="AA42" s="85">
        <f>_xlfn.IFNA(VLOOKUP(CONCATENATE($AA$5,$B42,$C42),'WAL2'!$A$6:$N$135,14,FALSE),0)</f>
        <v>0</v>
      </c>
      <c r="AB42" s="85">
        <f>_xlfn.IFNA(VLOOKUP(CONCATENATE($AB$5,$B42,$C42),DARD1!$A$6:$N$134,14,FALSE),0)</f>
        <v>0</v>
      </c>
      <c r="AC42" s="85">
        <f>_xlfn.IFNA(VLOOKUP(CONCATENATE($AC$5,$B42,$C42),'LF1'!$A$6:$N$135,14,FALSE),0)</f>
        <v>0</v>
      </c>
      <c r="AD42" s="85">
        <f>_xlfn.IFNA(VLOOKUP(CONCATENATE($AD$5,$B42,$C42),DARL2!$A$6:$N$135,14,FALSE),0)</f>
        <v>0</v>
      </c>
      <c r="AE42" s="85">
        <f>_xlfn.IFNA(VLOOKUP(CONCATENATE($AE$5,$B42,$C42),FEST!$A$6:$N$135,14,FALSE),0)</f>
        <v>0</v>
      </c>
      <c r="AF42" s="85">
        <f>_xlfn.IFNA(VLOOKUP(CONCATENATE($AF$5,$B42,$C42),'BUN2'!$A$6:$N$131,14,FALSE),0)</f>
        <v>0</v>
      </c>
      <c r="AG42" s="85">
        <f>_xlfn.IFNA(VLOOKUP(CONCATENATE($AG$5,$B42,$C42),'OG3'!$A$6:$N$135,14,FALSE),0)</f>
        <v>0</v>
      </c>
      <c r="AH42" s="86">
        <f>_xlfn.IFNA(VLOOKUP(CONCATENATE($AH$5,$B42,$C42),SER!$A$6:$N$135,14,FALSE),0)</f>
        <v>0</v>
      </c>
      <c r="AI42" s="86">
        <f>_xlfn.IFNA(VLOOKUP(CONCATENATE($AH$5,$B42,$C42),KR!$A$6:$N$135,14,FALSE),0)</f>
        <v>0</v>
      </c>
      <c r="AJ42" s="86">
        <f>_xlfn.IFNA(VLOOKUP(CONCATENATE($AJ$5,$B42,$C42),DARL3!$A$6:$N$135,14,FALSE),0)</f>
        <v>0</v>
      </c>
      <c r="AK42" s="86">
        <f>_xlfn.IFNA(VLOOKUP(CONCATENATE($AK$5,$B42,$C42),DARD2!$A$6:$N$135,14,FALSE),0)</f>
        <v>0</v>
      </c>
      <c r="AL42" s="86">
        <f>_xlfn.IFNA(VLOOKUP(CONCATENATE($AL$5,$B42,$C42),'WAL3'!$A$6:$N$77,14,FALSE),0)</f>
        <v>0</v>
      </c>
      <c r="AM42" s="86">
        <f>_xlfn.IFNA(VLOOKUP(CONCATENATE($AM$5,$B42,$C42),'BAL3'!$A$6:$N$135,14,FALSE),0)</f>
        <v>0</v>
      </c>
      <c r="AN42" s="86">
        <f>_xlfn.IFNA(VLOOKUP(CONCATENATE($AN$5,$B42,$C42),'BUN3'!$A$6:$N$135,14,FALSE),0)</f>
        <v>0</v>
      </c>
      <c r="AO42" s="86">
        <f>_xlfn.IFNA(VLOOKUP(CONCATENATE($AO$5,$B42,$C42),SC!$A$6:$N$135,14,FALSE),0)</f>
        <v>0</v>
      </c>
      <c r="AP42" s="86">
        <f>_xlfn.IFNA(VLOOKUP(CONCATENATE($AP$5,$B42,$C42),'KAL1'!$A$6:$N$135,14,FALSE),0)</f>
        <v>0</v>
      </c>
      <c r="AQ42" s="514"/>
      <c r="AR42" s="620">
        <f>_xlfn.IFNA(VLOOKUP(CONCATENATE($AR$5,$B42,$C42),'MR3'!$A$6:$N$135,14,FALSE),0)</f>
        <v>0</v>
      </c>
      <c r="AS42" s="82"/>
    </row>
    <row r="43" spans="1:45" s="42" customFormat="1" x14ac:dyDescent="0.2">
      <c r="A43" s="924"/>
      <c r="B43" s="111" t="s">
        <v>686</v>
      </c>
      <c r="C43" s="27" t="s">
        <v>653</v>
      </c>
      <c r="D43" s="27" t="s">
        <v>687</v>
      </c>
      <c r="E43" s="28">
        <v>44265</v>
      </c>
      <c r="F43" s="29">
        <v>14</v>
      </c>
      <c r="G43" s="227">
        <f t="shared" si="0"/>
        <v>0</v>
      </c>
      <c r="H43" s="85">
        <f t="shared" si="1"/>
        <v>0</v>
      </c>
      <c r="I43" s="174"/>
      <c r="J43" s="227">
        <f>_xlfn.IFNA(VLOOKUP(CONCATENATE($J$5,$B43,$C43),'20BUN'!$A$6:$N$94,14,FALSE),0)</f>
        <v>0</v>
      </c>
      <c r="K43" s="85">
        <f>_xlfn.IFNA(VLOOKUP(CONCATENATE($K$5,$B43,$C43),'20BUS'!$A$6:$N$107,14,FALSE),0)</f>
        <v>0</v>
      </c>
      <c r="L43" s="85">
        <f>_xlfn.IFNA(VLOOKUP(CONCATENATE($L$5,$B43,$C43),'MUR1'!$A$6:$N$135,14,FALSE),0)</f>
        <v>0</v>
      </c>
      <c r="M43" s="85">
        <f>_xlfn.IFNA(VLOOKUP(CONCATENATE($M$5,$B43,$C43),'BUS1'!$A$6:$N$95,14,FALSE),0)</f>
        <v>0</v>
      </c>
      <c r="N43" s="85">
        <f>_xlfn.IFNA(VLOOKUP(CONCATENATE($N$5,$B43,$C43),'WP1'!$A$6:$N$131,14,FALSE),0)</f>
        <v>0</v>
      </c>
      <c r="O43" s="85">
        <f>_xlfn.IFNA(VLOOKUP(CONCATENATE($O$5,$B43,$C43),'BAL1'!$A$6:$N$95,14,FALSE),0)</f>
        <v>0</v>
      </c>
      <c r="P43" s="85">
        <f>_xlfn.IFNA(VLOOKUP(CONCATENATE($P$5,$B43,$C43),'BUS2'!$A$6:$N$133,14,FALSE),0)</f>
        <v>0</v>
      </c>
      <c r="Q43" s="85">
        <f>_xlfn.IFNA(VLOOKUP(CONCATENATE($Q$5,$B43,$C43),'WAL1'!$A$6:$N$135,14,FALSE),0)</f>
        <v>0</v>
      </c>
      <c r="R43" s="85">
        <f>_xlfn.IFNA(VLOOKUP(CONCATENATE($S$5,$B43,$C43),'MR1'!$A$6:$N$130,14,FALSE),0)</f>
        <v>0</v>
      </c>
      <c r="S43" s="85">
        <f>_xlfn.IFNA(VLOOKUP(CONCATENATE($S$5,$B43,$C43),'OG1'!$A$6:$N$132,14,FALSE),0)</f>
        <v>0</v>
      </c>
      <c r="T43" s="85">
        <f>_xlfn.IFNA(VLOOKUP(CONCATENATE($T$5,$B43,$C43),DARL!$A$6:$N$56,14,FALSE),0)</f>
        <v>0</v>
      </c>
      <c r="U43" s="85">
        <f>_xlfn.IFNA(VLOOKUP(CONCATENATE($U$5,$B43,$C43),'BUS3'!$A$6:$N$135,14,FALSE),0)</f>
        <v>0</v>
      </c>
      <c r="V43" s="85">
        <f>_xlfn.IFNA(VLOOKUP(CONCATENATE($V$5,$B43,$C43),'BAL2'!$A$6:$N$135,14,FALSE),0)</f>
        <v>0</v>
      </c>
      <c r="W43" s="85">
        <f>_xlfn.IFNA(VLOOKUP(CONCATENATE($W$5,$B43,$C43),'BUN1'!$A$6:$N$135,14,FALSE),0)</f>
        <v>0</v>
      </c>
      <c r="X43" s="85">
        <f>_xlfn.IFNA(VLOOKUP(CONCATENATE($X$5,$B43,$C43),'OG2'!$A$6:$N$133,14,FALSE),0)</f>
        <v>0</v>
      </c>
      <c r="Y43" s="85">
        <f>_xlfn.IFNA(VLOOKUP(CONCATENATE($Y$5,$B43,$C43),'SM1'!$A$6:$N$133,14,FALSE),0)</f>
        <v>0</v>
      </c>
      <c r="Z43" s="85">
        <f>_xlfn.IFNA(VLOOKUP(CONCATENATE($Z$5,$B43,$C43),'MR2'!$A$6:$N$124,14,FALSE),0)</f>
        <v>0</v>
      </c>
      <c r="AA43" s="85">
        <f>_xlfn.IFNA(VLOOKUP(CONCATENATE($AA$5,$B43,$C43),'WAL2'!$A$6:$N$135,14,FALSE),0)</f>
        <v>0</v>
      </c>
      <c r="AB43" s="85">
        <f>_xlfn.IFNA(VLOOKUP(CONCATENATE($AB$5,$B43,$C43),DARD1!$A$6:$N$134,14,FALSE),0)</f>
        <v>0</v>
      </c>
      <c r="AC43" s="85">
        <f>_xlfn.IFNA(VLOOKUP(CONCATENATE($AC$5,$B43,$C43),'LF1'!$A$6:$N$135,14,FALSE),0)</f>
        <v>0</v>
      </c>
      <c r="AD43" s="85">
        <f>_xlfn.IFNA(VLOOKUP(CONCATENATE($AD$5,$B43,$C43),DARL2!$A$6:$N$135,14,FALSE),0)</f>
        <v>0</v>
      </c>
      <c r="AE43" s="85">
        <f>_xlfn.IFNA(VLOOKUP(CONCATENATE($AE$5,$B43,$C43),FEST!$A$6:$N$135,14,FALSE),0)</f>
        <v>0</v>
      </c>
      <c r="AF43" s="85">
        <f>_xlfn.IFNA(VLOOKUP(CONCATENATE($AF$5,$B43,$C43),'BUN2'!$A$6:$N$131,14,FALSE),0)</f>
        <v>0</v>
      </c>
      <c r="AG43" s="85">
        <f>_xlfn.IFNA(VLOOKUP(CONCATENATE($AG$5,$B43,$C43),'OG3'!$A$6:$N$135,14,FALSE),0)</f>
        <v>0</v>
      </c>
      <c r="AH43" s="86">
        <f>_xlfn.IFNA(VLOOKUP(CONCATENATE($AH$5,$B43,$C43),SER!$A$6:$N$135,14,FALSE),0)</f>
        <v>0</v>
      </c>
      <c r="AI43" s="86">
        <f>_xlfn.IFNA(VLOOKUP(CONCATENATE($AH$5,$B43,$C43),KR!$A$6:$N$135,14,FALSE),0)</f>
        <v>0</v>
      </c>
      <c r="AJ43" s="86">
        <f>_xlfn.IFNA(VLOOKUP(CONCATENATE($AJ$5,$B43,$C43),DARL3!$A$6:$N$135,14,FALSE),0)</f>
        <v>0</v>
      </c>
      <c r="AK43" s="86">
        <f>_xlfn.IFNA(VLOOKUP(CONCATENATE($AK$5,$B43,$C43),DARD2!$A$6:$N$135,14,FALSE),0)</f>
        <v>0</v>
      </c>
      <c r="AL43" s="86">
        <f>_xlfn.IFNA(VLOOKUP(CONCATENATE($AL$5,$B43,$C43),'WAL3'!$A$6:$N$77,14,FALSE),0)</f>
        <v>0</v>
      </c>
      <c r="AM43" s="86">
        <f>_xlfn.IFNA(VLOOKUP(CONCATENATE($AM$5,$B43,$C43),'BAL3'!$A$6:$N$135,14,FALSE),0)</f>
        <v>0</v>
      </c>
      <c r="AN43" s="86">
        <f>_xlfn.IFNA(VLOOKUP(CONCATENATE($AN$5,$B43,$C43),'BUN3'!$A$6:$N$135,14,FALSE),0)</f>
        <v>0</v>
      </c>
      <c r="AO43" s="86">
        <f>_xlfn.IFNA(VLOOKUP(CONCATENATE($AO$5,$B43,$C43),SC!$A$6:$N$135,14,FALSE),0)</f>
        <v>0</v>
      </c>
      <c r="AP43" s="86">
        <f>_xlfn.IFNA(VLOOKUP(CONCATENATE($AP$5,$B43,$C43),'KAL1'!$A$6:$N$135,14,FALSE),0)</f>
        <v>0</v>
      </c>
      <c r="AQ43" s="514"/>
      <c r="AR43" s="620">
        <f>_xlfn.IFNA(VLOOKUP(CONCATENATE($AR$5,$B43,$C43),'MR3'!$A$6:$N$135,14,FALSE),0)</f>
        <v>0</v>
      </c>
      <c r="AS43" s="82"/>
    </row>
    <row r="44" spans="1:45" s="16" customFormat="1" x14ac:dyDescent="0.2">
      <c r="A44" s="924"/>
      <c r="B44" s="111" t="s">
        <v>170</v>
      </c>
      <c r="C44" s="27" t="s">
        <v>171</v>
      </c>
      <c r="D44" s="27" t="s">
        <v>165</v>
      </c>
      <c r="E44" s="28">
        <v>44225</v>
      </c>
      <c r="F44" s="29">
        <v>14</v>
      </c>
      <c r="G44" s="227">
        <f t="shared" si="0"/>
        <v>0</v>
      </c>
      <c r="H44" s="85">
        <f t="shared" si="1"/>
        <v>0</v>
      </c>
      <c r="I44" s="174"/>
      <c r="J44" s="227">
        <f>_xlfn.IFNA(VLOOKUP(CONCATENATE($J$5,$B44,$C44),'20BUN'!$A$6:$N$94,14,FALSE),0)</f>
        <v>0</v>
      </c>
      <c r="K44" s="85">
        <f>_xlfn.IFNA(VLOOKUP(CONCATENATE($K$5,$B44,$C44),'20BUS'!$A$6:$N$107,14,FALSE),0)</f>
        <v>0</v>
      </c>
      <c r="L44" s="85">
        <f>_xlfn.IFNA(VLOOKUP(CONCATENATE($L$5,$B44,$C44),'MUR1'!$A$6:$N$135,14,FALSE),0)</f>
        <v>0</v>
      </c>
      <c r="M44" s="85">
        <f>_xlfn.IFNA(VLOOKUP(CONCATENATE($M$5,$B44,$C44),'BUS1'!$A$6:$N$95,14,FALSE),0)</f>
        <v>0</v>
      </c>
      <c r="N44" s="85">
        <f>_xlfn.IFNA(VLOOKUP(CONCATENATE($N$5,$B44,$C44),'WP1'!$A$6:$N$131,14,FALSE),0)</f>
        <v>0</v>
      </c>
      <c r="O44" s="85">
        <f>_xlfn.IFNA(VLOOKUP(CONCATENATE($O$5,$B44,$C44),'BAL1'!$A$6:$N$95,14,FALSE),0)</f>
        <v>0</v>
      </c>
      <c r="P44" s="85">
        <f>_xlfn.IFNA(VLOOKUP(CONCATENATE($P$5,$B44,$C44),'BUS2'!$A$6:$N$133,14,FALSE),0)</f>
        <v>0</v>
      </c>
      <c r="Q44" s="85">
        <f>_xlfn.IFNA(VLOOKUP(CONCATENATE($Q$5,$B44,$C44),'WAL1'!$A$6:$N$135,14,FALSE),0)</f>
        <v>0</v>
      </c>
      <c r="R44" s="85">
        <f>_xlfn.IFNA(VLOOKUP(CONCATENATE($S$5,$B44,$C44),'MR1'!$A$6:$N$130,14,FALSE),0)</f>
        <v>0</v>
      </c>
      <c r="S44" s="85">
        <f>_xlfn.IFNA(VLOOKUP(CONCATENATE($S$5,$B44,$C44),'OG1'!$A$6:$N$132,14,FALSE),0)</f>
        <v>0</v>
      </c>
      <c r="T44" s="85">
        <f>_xlfn.IFNA(VLOOKUP(CONCATENATE($T$5,$B44,$C44),DARL!$A$6:$N$56,14,FALSE),0)</f>
        <v>0</v>
      </c>
      <c r="U44" s="85">
        <f>_xlfn.IFNA(VLOOKUP(CONCATENATE($U$5,$B44,$C44),'BUS3'!$A$6:$N$135,14,FALSE),0)</f>
        <v>0</v>
      </c>
      <c r="V44" s="85">
        <f>_xlfn.IFNA(VLOOKUP(CONCATENATE($V$5,$B44,$C44),'BAL2'!$A$6:$N$135,14,FALSE),0)</f>
        <v>0</v>
      </c>
      <c r="W44" s="85">
        <f>_xlfn.IFNA(VLOOKUP(CONCATENATE($W$5,$B44,$C44),'BUN1'!$A$6:$N$135,14,FALSE),0)</f>
        <v>0</v>
      </c>
      <c r="X44" s="85">
        <f>_xlfn.IFNA(VLOOKUP(CONCATENATE($X$5,$B44,$C44),'OG2'!$A$6:$N$133,14,FALSE),0)</f>
        <v>0</v>
      </c>
      <c r="Y44" s="85">
        <f>_xlfn.IFNA(VLOOKUP(CONCATENATE($Y$5,$B44,$C44),'SM1'!$A$6:$N$133,14,FALSE),0)</f>
        <v>0</v>
      </c>
      <c r="Z44" s="85">
        <f>_xlfn.IFNA(VLOOKUP(CONCATENATE($Z$5,$B44,$C44),'MR2'!$A$6:$N$124,14,FALSE),0)</f>
        <v>0</v>
      </c>
      <c r="AA44" s="85">
        <f>_xlfn.IFNA(VLOOKUP(CONCATENATE($AA$5,$B44,$C44),'WAL2'!$A$6:$N$135,14,FALSE),0)</f>
        <v>0</v>
      </c>
      <c r="AB44" s="85">
        <f>_xlfn.IFNA(VLOOKUP(CONCATENATE($AB$5,$B44,$C44),DARD1!$A$6:$N$134,14,FALSE),0)</f>
        <v>0</v>
      </c>
      <c r="AC44" s="85">
        <f>_xlfn.IFNA(VLOOKUP(CONCATENATE($AC$5,$B44,$C44),'LF1'!$A$6:$N$135,14,FALSE),0)</f>
        <v>0</v>
      </c>
      <c r="AD44" s="85">
        <f>_xlfn.IFNA(VLOOKUP(CONCATENATE($AD$5,$B44,$C44),DARL2!$A$6:$N$135,14,FALSE),0)</f>
        <v>0</v>
      </c>
      <c r="AE44" s="85">
        <f>_xlfn.IFNA(VLOOKUP(CONCATENATE($AE$5,$B44,$C44),FEST!$A$6:$N$135,14,FALSE),0)</f>
        <v>0</v>
      </c>
      <c r="AF44" s="85">
        <f>_xlfn.IFNA(VLOOKUP(CONCATENATE($AF$5,$B44,$C44),'BUN2'!$A$6:$N$131,14,FALSE),0)</f>
        <v>0</v>
      </c>
      <c r="AG44" s="85">
        <f>_xlfn.IFNA(VLOOKUP(CONCATENATE($AG$5,$B44,$C44),'OG3'!$A$6:$N$135,14,FALSE),0)</f>
        <v>0</v>
      </c>
      <c r="AH44" s="86">
        <f>_xlfn.IFNA(VLOOKUP(CONCATENATE($AH$5,$B44,$C44),SER!$A$6:$N$135,14,FALSE),0)</f>
        <v>0</v>
      </c>
      <c r="AI44" s="86">
        <f>_xlfn.IFNA(VLOOKUP(CONCATENATE($AH$5,$B44,$C44),KR!$A$6:$N$135,14,FALSE),0)</f>
        <v>0</v>
      </c>
      <c r="AJ44" s="86">
        <f>_xlfn.IFNA(VLOOKUP(CONCATENATE($AJ$5,$B44,$C44),DARL3!$A$6:$N$135,14,FALSE),0)</f>
        <v>0</v>
      </c>
      <c r="AK44" s="86">
        <f>_xlfn.IFNA(VLOOKUP(CONCATENATE($AK$5,$B44,$C44),DARD2!$A$6:$N$135,14,FALSE),0)</f>
        <v>0</v>
      </c>
      <c r="AL44" s="86">
        <f>_xlfn.IFNA(VLOOKUP(CONCATENATE($AL$5,$B44,$C44),'WAL3'!$A$6:$N$77,14,FALSE),0)</f>
        <v>0</v>
      </c>
      <c r="AM44" s="86">
        <f>_xlfn.IFNA(VLOOKUP(CONCATENATE($AM$5,$B44,$C44),'BAL3'!$A$6:$N$135,14,FALSE),0)</f>
        <v>0</v>
      </c>
      <c r="AN44" s="86">
        <f>_xlfn.IFNA(VLOOKUP(CONCATENATE($AN$5,$B44,$C44),'BUN3'!$A$6:$N$135,14,FALSE),0)</f>
        <v>0</v>
      </c>
      <c r="AO44" s="86">
        <f>_xlfn.IFNA(VLOOKUP(CONCATENATE($AO$5,$B44,$C44),SC!$A$6:$N$135,14,FALSE),0)</f>
        <v>0</v>
      </c>
      <c r="AP44" s="86">
        <f>_xlfn.IFNA(VLOOKUP(CONCATENATE($AP$5,$B44,$C44),'KAL1'!$A$6:$N$135,14,FALSE),0)</f>
        <v>0</v>
      </c>
      <c r="AQ44" s="514"/>
      <c r="AR44" s="620">
        <f>_xlfn.IFNA(VLOOKUP(CONCATENATE($AR$5,$B44,$C44),'MR3'!$A$6:$N$135,14,FALSE),0)</f>
        <v>0</v>
      </c>
      <c r="AS44" s="82"/>
    </row>
    <row r="45" spans="1:45" s="16" customFormat="1" x14ac:dyDescent="0.2">
      <c r="A45" s="924"/>
      <c r="B45" s="111" t="s">
        <v>921</v>
      </c>
      <c r="C45" s="27" t="s">
        <v>922</v>
      </c>
      <c r="D45" s="27" t="s">
        <v>161</v>
      </c>
      <c r="E45" s="28">
        <v>44329</v>
      </c>
      <c r="F45" s="29">
        <v>15</v>
      </c>
      <c r="G45" s="227">
        <f t="shared" si="0"/>
        <v>0</v>
      </c>
      <c r="H45" s="85">
        <f t="shared" si="1"/>
        <v>0</v>
      </c>
      <c r="I45" s="174"/>
      <c r="J45" s="227">
        <f>_xlfn.IFNA(VLOOKUP(CONCATENATE($J$5,$B45,$C45),'20BUN'!$A$6:$N$94,14,FALSE),0)</f>
        <v>0</v>
      </c>
      <c r="K45" s="85">
        <f>_xlfn.IFNA(VLOOKUP(CONCATENATE($K$5,$B45,$C45),'20BUS'!$A$6:$N$107,14,FALSE),0)</f>
        <v>0</v>
      </c>
      <c r="L45" s="85">
        <f>_xlfn.IFNA(VLOOKUP(CONCATENATE($L$5,$B45,$C45),'MUR1'!$A$6:$N$135,14,FALSE),0)</f>
        <v>0</v>
      </c>
      <c r="M45" s="85">
        <f>_xlfn.IFNA(VLOOKUP(CONCATENATE($M$5,$B45,$C45),'BUS1'!$A$6:$N$95,14,FALSE),0)</f>
        <v>0</v>
      </c>
      <c r="N45" s="85">
        <f>_xlfn.IFNA(VLOOKUP(CONCATENATE($N$5,$B45,$C45),'WP1'!$A$6:$N$131,14,FALSE),0)</f>
        <v>0</v>
      </c>
      <c r="O45" s="85">
        <f>_xlfn.IFNA(VLOOKUP(CONCATENATE($O$5,$B45,$C45),'BAL1'!$A$6:$N$95,14,FALSE),0)</f>
        <v>0</v>
      </c>
      <c r="P45" s="85">
        <f>_xlfn.IFNA(VLOOKUP(CONCATENATE($P$5,$B45,$C45),'BUS2'!$A$6:$N$133,14,FALSE),0)</f>
        <v>0</v>
      </c>
      <c r="Q45" s="85">
        <f>_xlfn.IFNA(VLOOKUP(CONCATENATE($Q$5,$B45,$C45),'WAL1'!$A$6:$N$135,14,FALSE),0)</f>
        <v>0</v>
      </c>
      <c r="R45" s="85">
        <f>_xlfn.IFNA(VLOOKUP(CONCATENATE($S$5,$B45,$C45),'MR1'!$A$6:$N$130,14,FALSE),0)</f>
        <v>0</v>
      </c>
      <c r="S45" s="85">
        <f>_xlfn.IFNA(VLOOKUP(CONCATENATE($S$5,$B45,$C45),'OG1'!$A$6:$N$132,14,FALSE),0)</f>
        <v>0</v>
      </c>
      <c r="T45" s="85">
        <f>_xlfn.IFNA(VLOOKUP(CONCATENATE($T$5,$B45,$C45),DARL!$A$6:$N$56,14,FALSE),0)</f>
        <v>0</v>
      </c>
      <c r="U45" s="85">
        <f>_xlfn.IFNA(VLOOKUP(CONCATENATE($U$5,$B45,$C45),'BUS3'!$A$6:$N$135,14,FALSE),0)</f>
        <v>0</v>
      </c>
      <c r="V45" s="85">
        <f>_xlfn.IFNA(VLOOKUP(CONCATENATE($V$5,$B45,$C45),'BAL2'!$A$6:$N$135,14,FALSE),0)</f>
        <v>0</v>
      </c>
      <c r="W45" s="85">
        <f>_xlfn.IFNA(VLOOKUP(CONCATENATE($W$5,$B45,$C45),'BUN1'!$A$6:$N$135,14,FALSE),0)</f>
        <v>0</v>
      </c>
      <c r="X45" s="85">
        <f>_xlfn.IFNA(VLOOKUP(CONCATENATE($X$5,$B45,$C45),'OG2'!$A$6:$N$133,14,FALSE),0)</f>
        <v>0</v>
      </c>
      <c r="Y45" s="85">
        <f>_xlfn.IFNA(VLOOKUP(CONCATENATE($Y$5,$B45,$C45),'SM1'!$A$6:$N$133,14,FALSE),0)</f>
        <v>0</v>
      </c>
      <c r="Z45" s="85">
        <f>_xlfn.IFNA(VLOOKUP(CONCATENATE($Z$5,$B45,$C45),'MR2'!$A$6:$N$124,14,FALSE),0)</f>
        <v>0</v>
      </c>
      <c r="AA45" s="85">
        <f>_xlfn.IFNA(VLOOKUP(CONCATENATE($AA$5,$B45,$C45),'WAL2'!$A$6:$N$135,14,FALSE),0)</f>
        <v>0</v>
      </c>
      <c r="AB45" s="85">
        <f>_xlfn.IFNA(VLOOKUP(CONCATENATE($AB$5,$B45,$C45),DARD1!$A$6:$N$134,14,FALSE),0)</f>
        <v>0</v>
      </c>
      <c r="AC45" s="85">
        <f>_xlfn.IFNA(VLOOKUP(CONCATENATE($AC$5,$B45,$C45),'LF1'!$A$6:$N$135,14,FALSE),0)</f>
        <v>0</v>
      </c>
      <c r="AD45" s="85">
        <f>_xlfn.IFNA(VLOOKUP(CONCATENATE($AD$5,$B45,$C45),DARL2!$A$6:$N$135,14,FALSE),0)</f>
        <v>0</v>
      </c>
      <c r="AE45" s="85">
        <f>_xlfn.IFNA(VLOOKUP(CONCATENATE($AE$5,$B45,$C45),FEST!$A$6:$N$135,14,FALSE),0)</f>
        <v>0</v>
      </c>
      <c r="AF45" s="85">
        <f>_xlfn.IFNA(VLOOKUP(CONCATENATE($AF$5,$B45,$C45),'BUN2'!$A$6:$N$131,14,FALSE),0)</f>
        <v>0</v>
      </c>
      <c r="AG45" s="85">
        <f>_xlfn.IFNA(VLOOKUP(CONCATENATE($AG$5,$B45,$C45),'OG3'!$A$6:$N$135,14,FALSE),0)</f>
        <v>0</v>
      </c>
      <c r="AH45" s="86">
        <f>_xlfn.IFNA(VLOOKUP(CONCATENATE($AH$5,$B45,$C45),SER!$A$6:$N$135,14,FALSE),0)</f>
        <v>0</v>
      </c>
      <c r="AI45" s="86">
        <f>_xlfn.IFNA(VLOOKUP(CONCATENATE($AH$5,$B45,$C45),KR!$A$6:$N$135,14,FALSE),0)</f>
        <v>0</v>
      </c>
      <c r="AJ45" s="86">
        <f>_xlfn.IFNA(VLOOKUP(CONCATENATE($AJ$5,$B45,$C45),DARL3!$A$6:$N$135,14,FALSE),0)</f>
        <v>0</v>
      </c>
      <c r="AK45" s="86">
        <f>_xlfn.IFNA(VLOOKUP(CONCATENATE($AK$5,$B45,$C45),DARD2!$A$6:$N$135,14,FALSE),0)</f>
        <v>0</v>
      </c>
      <c r="AL45" s="86">
        <f>_xlfn.IFNA(VLOOKUP(CONCATENATE($AL$5,$B45,$C45),'WAL3'!$A$6:$N$77,14,FALSE),0)</f>
        <v>0</v>
      </c>
      <c r="AM45" s="86">
        <f>_xlfn.IFNA(VLOOKUP(CONCATENATE($AM$5,$B45,$C45),'BAL3'!$A$6:$N$135,14,FALSE),0)</f>
        <v>0</v>
      </c>
      <c r="AN45" s="86">
        <f>_xlfn.IFNA(VLOOKUP(CONCATENATE($AN$5,$B45,$C45),'BUN3'!$A$6:$N$135,14,FALSE),0)</f>
        <v>0</v>
      </c>
      <c r="AO45" s="86">
        <f>_xlfn.IFNA(VLOOKUP(CONCATENATE($AO$5,$B45,$C45),SC!$A$6:$N$135,14,FALSE),0)</f>
        <v>0</v>
      </c>
      <c r="AP45" s="86">
        <f>_xlfn.IFNA(VLOOKUP(CONCATENATE($AP$5,$B45,$C45),'KAL1'!$A$6:$N$135,14,FALSE),0)</f>
        <v>0</v>
      </c>
      <c r="AQ45" s="514"/>
      <c r="AR45" s="620">
        <f>_xlfn.IFNA(VLOOKUP(CONCATENATE($AR$5,$B45,$C45),'MR3'!$A$6:$N$135,14,FALSE),0)</f>
        <v>0</v>
      </c>
      <c r="AS45" s="82"/>
    </row>
    <row r="46" spans="1:45" s="16" customFormat="1" x14ac:dyDescent="0.2">
      <c r="A46" s="924"/>
      <c r="B46" s="111" t="s">
        <v>78</v>
      </c>
      <c r="C46" s="27" t="s">
        <v>157</v>
      </c>
      <c r="D46" s="27" t="s">
        <v>499</v>
      </c>
      <c r="E46" s="28">
        <v>44223</v>
      </c>
      <c r="F46" s="29">
        <v>14</v>
      </c>
      <c r="G46" s="227">
        <f t="shared" si="0"/>
        <v>0</v>
      </c>
      <c r="H46" s="85">
        <f t="shared" si="1"/>
        <v>0</v>
      </c>
      <c r="I46" s="459"/>
      <c r="J46" s="227">
        <f>_xlfn.IFNA(VLOOKUP(CONCATENATE($J$5,$B46,$C46),'20BUN'!$A$6:$N$94,14,FALSE),0)</f>
        <v>0</v>
      </c>
      <c r="K46" s="85">
        <f>_xlfn.IFNA(VLOOKUP(CONCATENATE($K$5,$B46,$C46),'20BUS'!$A$6:$N$107,14,FALSE),0)</f>
        <v>0</v>
      </c>
      <c r="L46" s="85">
        <f>_xlfn.IFNA(VLOOKUP(CONCATENATE($L$5,$B46,$C46),'MUR1'!$A$6:$N$135,14,FALSE),0)</f>
        <v>0</v>
      </c>
      <c r="M46" s="85">
        <f>_xlfn.IFNA(VLOOKUP(CONCATENATE($M$5,$B46,$C46),'BUS1'!$A$6:$N$95,14,FALSE),0)</f>
        <v>0</v>
      </c>
      <c r="N46" s="85">
        <f>_xlfn.IFNA(VLOOKUP(CONCATENATE($N$5,$B46,$C46),'WP1'!$A$6:$N$131,14,FALSE),0)</f>
        <v>0</v>
      </c>
      <c r="O46" s="85">
        <f>_xlfn.IFNA(VLOOKUP(CONCATENATE($O$5,$B46,$C46),'BAL1'!$A$6:$N$95,14,FALSE),0)</f>
        <v>0</v>
      </c>
      <c r="P46" s="85">
        <f>_xlfn.IFNA(VLOOKUP(CONCATENATE($P$5,$B46,$C46),'BUS2'!$A$6:$N$133,14,FALSE),0)</f>
        <v>0</v>
      </c>
      <c r="Q46" s="85">
        <f>_xlfn.IFNA(VLOOKUP(CONCATENATE($Q$5,$B46,$C46),'WAL1'!$A$6:$N$135,14,FALSE),0)</f>
        <v>0</v>
      </c>
      <c r="R46" s="85">
        <f>_xlfn.IFNA(VLOOKUP(CONCATENATE($S$5,$B46,$C46),'MR1'!$A$6:$N$130,14,FALSE),0)</f>
        <v>0</v>
      </c>
      <c r="S46" s="85">
        <f>_xlfn.IFNA(VLOOKUP(CONCATENATE($S$5,$B46,$C46),'OG1'!$A$6:$N$132,14,FALSE),0)</f>
        <v>0</v>
      </c>
      <c r="T46" s="85">
        <f>_xlfn.IFNA(VLOOKUP(CONCATENATE($T$5,$B46,$C46),DARL!$A$6:$N$56,14,FALSE),0)</f>
        <v>0</v>
      </c>
      <c r="U46" s="85">
        <f>_xlfn.IFNA(VLOOKUP(CONCATENATE($U$5,$B46,$C46),'BUS3'!$A$6:$N$135,14,FALSE),0)</f>
        <v>0</v>
      </c>
      <c r="V46" s="85">
        <f>_xlfn.IFNA(VLOOKUP(CONCATENATE($V$5,$B46,$C46),'BAL2'!$A$6:$N$135,14,FALSE),0)</f>
        <v>0</v>
      </c>
      <c r="W46" s="85">
        <f>_xlfn.IFNA(VLOOKUP(CONCATENATE($W$5,$B46,$C46),'BUN1'!$A$6:$N$135,14,FALSE),0)</f>
        <v>0</v>
      </c>
      <c r="X46" s="85">
        <f>_xlfn.IFNA(VLOOKUP(CONCATENATE($X$5,$B46,$C46),'OG2'!$A$6:$N$133,14,FALSE),0)</f>
        <v>0</v>
      </c>
      <c r="Y46" s="85">
        <f>_xlfn.IFNA(VLOOKUP(CONCATENATE($Y$5,$B46,$C46),'SM1'!$A$6:$N$133,14,FALSE),0)</f>
        <v>0</v>
      </c>
      <c r="Z46" s="85">
        <f>_xlfn.IFNA(VLOOKUP(CONCATENATE($Z$5,$B46,$C46),'MR2'!$A$6:$N$124,14,FALSE),0)</f>
        <v>0</v>
      </c>
      <c r="AA46" s="85">
        <f>_xlfn.IFNA(VLOOKUP(CONCATENATE($AA$5,$B46,$C46),'WAL2'!$A$6:$N$135,14,FALSE),0)</f>
        <v>0</v>
      </c>
      <c r="AB46" s="85">
        <f>_xlfn.IFNA(VLOOKUP(CONCATENATE($AB$5,$B46,$C46),DARD1!$A$6:$N$134,14,FALSE),0)</f>
        <v>0</v>
      </c>
      <c r="AC46" s="85">
        <f>_xlfn.IFNA(VLOOKUP(CONCATENATE($AC$5,$B46,$C46),'LF1'!$A$6:$N$135,14,FALSE),0)</f>
        <v>0</v>
      </c>
      <c r="AD46" s="85">
        <f>_xlfn.IFNA(VLOOKUP(CONCATENATE($AD$5,$B46,$C46),DARL2!$A$6:$N$135,14,FALSE),0)</f>
        <v>0</v>
      </c>
      <c r="AE46" s="85">
        <f>_xlfn.IFNA(VLOOKUP(CONCATENATE($AE$5,$B46,$C46),FEST!$A$6:$N$135,14,FALSE),0)</f>
        <v>0</v>
      </c>
      <c r="AF46" s="85">
        <f>_xlfn.IFNA(VLOOKUP(CONCATENATE($AF$5,$B46,$C46),'BUN2'!$A$6:$N$131,14,FALSE),0)</f>
        <v>0</v>
      </c>
      <c r="AG46" s="85">
        <f>_xlfn.IFNA(VLOOKUP(CONCATENATE($AG$5,$B46,$C46),'OG3'!$A$6:$N$135,14,FALSE),0)</f>
        <v>0</v>
      </c>
      <c r="AH46" s="86">
        <f>_xlfn.IFNA(VLOOKUP(CONCATENATE($AH$5,$B46,$C46),SER!$A$6:$N$135,14,FALSE),0)</f>
        <v>0</v>
      </c>
      <c r="AI46" s="86">
        <f>_xlfn.IFNA(VLOOKUP(CONCATENATE($AH$5,$B46,$C46),KR!$A$6:$N$135,14,FALSE),0)</f>
        <v>0</v>
      </c>
      <c r="AJ46" s="86">
        <f>_xlfn.IFNA(VLOOKUP(CONCATENATE($AJ$5,$B46,$C46),DARL3!$A$6:$N$135,14,FALSE),0)</f>
        <v>0</v>
      </c>
      <c r="AK46" s="86">
        <f>_xlfn.IFNA(VLOOKUP(CONCATENATE($AK$5,$B46,$C46),DARD2!$A$6:$N$135,14,FALSE),0)</f>
        <v>0</v>
      </c>
      <c r="AL46" s="86">
        <f>_xlfn.IFNA(VLOOKUP(CONCATENATE($AL$5,$B46,$C46),'WAL3'!$A$6:$N$77,14,FALSE),0)</f>
        <v>0</v>
      </c>
      <c r="AM46" s="86">
        <f>_xlfn.IFNA(VLOOKUP(CONCATENATE($AM$5,$B46,$C46),'BAL3'!$A$6:$N$135,14,FALSE),0)</f>
        <v>0</v>
      </c>
      <c r="AN46" s="86">
        <f>_xlfn.IFNA(VLOOKUP(CONCATENATE($AN$5,$B46,$C46),'BUN3'!$A$6:$N$135,14,FALSE),0)</f>
        <v>0</v>
      </c>
      <c r="AO46" s="86">
        <f>_xlfn.IFNA(VLOOKUP(CONCATENATE($AO$5,$B46,$C46),SC!$A$6:$N$135,14,FALSE),0)</f>
        <v>0</v>
      </c>
      <c r="AP46" s="86">
        <f>_xlfn.IFNA(VLOOKUP(CONCATENATE($AP$5,$B46,$C46),'KAL1'!$A$6:$N$135,14,FALSE),0)</f>
        <v>0</v>
      </c>
      <c r="AQ46" s="514"/>
      <c r="AR46" s="621">
        <f>_xlfn.IFNA(VLOOKUP(CONCATENATE($AR$5,$B46,$C46),'MR3'!$A$6:$N$135,14,FALSE),0)</f>
        <v>0</v>
      </c>
      <c r="AS46" s="82"/>
    </row>
    <row r="47" spans="1:45" s="16" customFormat="1" x14ac:dyDescent="0.2">
      <c r="A47" s="924"/>
      <c r="B47" s="707" t="s">
        <v>1406</v>
      </c>
      <c r="C47" s="708" t="s">
        <v>1407</v>
      </c>
      <c r="D47" s="708" t="s">
        <v>1408</v>
      </c>
      <c r="E47" s="709">
        <v>44499</v>
      </c>
      <c r="F47" s="710">
        <v>15</v>
      </c>
      <c r="G47" s="711">
        <f t="shared" si="0"/>
        <v>0</v>
      </c>
      <c r="H47" s="701">
        <f t="shared" si="1"/>
        <v>0</v>
      </c>
      <c r="I47" s="712"/>
      <c r="J47" s="711">
        <f>_xlfn.IFNA(VLOOKUP(CONCATENATE($J$5,$B47,$C47),'20BUN'!$A$6:$N$94,14,FALSE),0)</f>
        <v>0</v>
      </c>
      <c r="K47" s="701">
        <f>_xlfn.IFNA(VLOOKUP(CONCATENATE($K$5,$B47,$C47),'20BUS'!$A$6:$N$107,14,FALSE),0)</f>
        <v>0</v>
      </c>
      <c r="L47" s="701">
        <f>_xlfn.IFNA(VLOOKUP(CONCATENATE($L$5,$B47,$C47),'MUR1'!$A$6:$N$135,14,FALSE),0)</f>
        <v>0</v>
      </c>
      <c r="M47" s="701">
        <f>_xlfn.IFNA(VLOOKUP(CONCATENATE($M$5,$B47,$C47),'BUS1'!$A$6:$N$95,14,FALSE),0)</f>
        <v>0</v>
      </c>
      <c r="N47" s="701">
        <f>_xlfn.IFNA(VLOOKUP(CONCATENATE($N$5,$B47,$C47),'WP1'!$A$6:$N$131,14,FALSE),0)</f>
        <v>0</v>
      </c>
      <c r="O47" s="701">
        <f>_xlfn.IFNA(VLOOKUP(CONCATENATE($O$5,$B47,$C47),'BAL1'!$A$6:$N$95,14,FALSE),0)</f>
        <v>0</v>
      </c>
      <c r="P47" s="701">
        <f>_xlfn.IFNA(VLOOKUP(CONCATENATE($P$5,$B47,$C47),'BUS2'!$A$6:$N$133,14,FALSE),0)</f>
        <v>0</v>
      </c>
      <c r="Q47" s="701">
        <f>_xlfn.IFNA(VLOOKUP(CONCATENATE($Q$5,$B47,$C47),'WAL1'!$A$6:$N$135,14,FALSE),0)</f>
        <v>0</v>
      </c>
      <c r="R47" s="701">
        <f>_xlfn.IFNA(VLOOKUP(CONCATENATE($S$5,$B47,$C47),'MR1'!$A$6:$N$130,14,FALSE),0)</f>
        <v>0</v>
      </c>
      <c r="S47" s="701">
        <f>_xlfn.IFNA(VLOOKUP(CONCATENATE($S$5,$B47,$C47),'OG1'!$A$6:$N$132,14,FALSE),0)</f>
        <v>0</v>
      </c>
      <c r="T47" s="701">
        <f>_xlfn.IFNA(VLOOKUP(CONCATENATE($T$5,$B47,$C47),DARL!$A$6:$N$56,14,FALSE),0)</f>
        <v>0</v>
      </c>
      <c r="U47" s="701">
        <f>_xlfn.IFNA(VLOOKUP(CONCATENATE($U$5,$B47,$C47),'BUS3'!$A$6:$N$135,14,FALSE),0)</f>
        <v>0</v>
      </c>
      <c r="V47" s="701">
        <f>_xlfn.IFNA(VLOOKUP(CONCATENATE($V$5,$B47,$C47),'BAL2'!$A$6:$N$135,14,FALSE),0)</f>
        <v>0</v>
      </c>
      <c r="W47" s="701">
        <f>_xlfn.IFNA(VLOOKUP(CONCATENATE($W$5,$B47,$C47),'BUN1'!$A$6:$N$135,14,FALSE),0)</f>
        <v>0</v>
      </c>
      <c r="X47" s="701">
        <f>_xlfn.IFNA(VLOOKUP(CONCATENATE($X$5,$B47,$C47),'OG2'!$A$6:$N$133,14,FALSE),0)</f>
        <v>0</v>
      </c>
      <c r="Y47" s="701">
        <f>_xlfn.IFNA(VLOOKUP(CONCATENATE($Y$5,$B47,$C47),'SM1'!$A$6:$N$133,14,FALSE),0)</f>
        <v>0</v>
      </c>
      <c r="Z47" s="701">
        <f>_xlfn.IFNA(VLOOKUP(CONCATENATE($Z$5,$B47,$C47),'MR2'!$A$6:$N$124,14,FALSE),0)</f>
        <v>0</v>
      </c>
      <c r="AA47" s="701">
        <f>_xlfn.IFNA(VLOOKUP(CONCATENATE($AA$5,$B47,$C47),'WAL2'!$A$6:$N$135,14,FALSE),0)</f>
        <v>0</v>
      </c>
      <c r="AB47" s="701">
        <f>_xlfn.IFNA(VLOOKUP(CONCATENATE($AB$5,$B47,$C47),DARD1!$A$6:$N$134,14,FALSE),0)</f>
        <v>0</v>
      </c>
      <c r="AC47" s="701">
        <f>_xlfn.IFNA(VLOOKUP(CONCATENATE($AC$5,$B47,$C47),'LF1'!$A$6:$N$135,14,FALSE),0)</f>
        <v>0</v>
      </c>
      <c r="AD47" s="701">
        <f>_xlfn.IFNA(VLOOKUP(CONCATENATE($AD$5,$B47,$C47),DARL2!$A$6:$N$135,14,FALSE),0)</f>
        <v>0</v>
      </c>
      <c r="AE47" s="702">
        <f>_xlfn.IFNA(VLOOKUP(CONCATENATE($AE$5,$B47,$C47),FEST!$A$6:$N$135,14,FALSE),0)</f>
        <v>0</v>
      </c>
      <c r="AF47" s="701">
        <f>_xlfn.IFNA(VLOOKUP(CONCATENATE($AF$5,$B47,$C47),'BUN2'!$A$6:$N$131,14,FALSE),0)</f>
        <v>0</v>
      </c>
      <c r="AG47" s="701">
        <f>_xlfn.IFNA(VLOOKUP(CONCATENATE($AG$5,$B47,$C47),'OG3'!$A$6:$N$135,14,FALSE),0)</f>
        <v>0</v>
      </c>
      <c r="AH47" s="703">
        <f>_xlfn.IFNA(VLOOKUP(CONCATENATE($AH$5,$B47,$C47),SER!$A$6:$N$135,14,FALSE),0)</f>
        <v>0</v>
      </c>
      <c r="AI47" s="703">
        <f>_xlfn.IFNA(VLOOKUP(CONCATENATE($AH$5,$B47,$C47),KR!$A$6:$N$135,14,FALSE),0)</f>
        <v>0</v>
      </c>
      <c r="AJ47" s="703">
        <f>_xlfn.IFNA(VLOOKUP(CONCATENATE($AJ$5,$B47,$C47),DARL3!$A$6:$N$135,14,FALSE),0)</f>
        <v>0</v>
      </c>
      <c r="AK47" s="86">
        <f>_xlfn.IFNA(VLOOKUP(CONCATENATE($AK$5,$B47,$C47),DARD2!$A$6:$N$135,14,FALSE),0)</f>
        <v>0</v>
      </c>
      <c r="AL47" s="703">
        <f>_xlfn.IFNA(VLOOKUP(CONCATENATE($AL$5,$B47,$C47),'WAL3'!$A$6:$N$77,14,FALSE),0)</f>
        <v>0</v>
      </c>
      <c r="AM47" s="703">
        <f>_xlfn.IFNA(VLOOKUP(CONCATENATE($AM$5,$B47,$C47),'BAL3'!$A$6:$N$135,14,FALSE),0)</f>
        <v>0</v>
      </c>
      <c r="AN47" s="703">
        <f>_xlfn.IFNA(VLOOKUP(CONCATENATE($AN$5,$B47,$C47),'BUN3'!$A$6:$N$135,14,FALSE),0)</f>
        <v>0</v>
      </c>
      <c r="AO47" s="703">
        <f>_xlfn.IFNA(VLOOKUP(CONCATENATE($AO$5,$B47,$C47),SC!$A$6:$N$135,14,FALSE),0)</f>
        <v>0</v>
      </c>
      <c r="AP47" s="703">
        <f>_xlfn.IFNA(VLOOKUP(CONCATENATE($AP$5,$B47,$C47),'KAL1'!$A$6:$N$135,14,FALSE),0)</f>
        <v>0</v>
      </c>
      <c r="AQ47" s="705"/>
      <c r="AR47" s="706">
        <f>_xlfn.IFNA(VLOOKUP(CONCATENATE($AR$5,$B47,$C47),'LF2'!$A$6:$N$135,14,FALSE),0)</f>
        <v>0</v>
      </c>
      <c r="AS47" s="82"/>
    </row>
    <row r="48" spans="1:45" s="42" customFormat="1" x14ac:dyDescent="0.2">
      <c r="A48" s="924"/>
      <c r="B48" s="819" t="s">
        <v>1434</v>
      </c>
      <c r="C48" s="27"/>
      <c r="D48" s="27"/>
      <c r="E48" s="28"/>
      <c r="F48" s="29"/>
      <c r="G48" s="227"/>
      <c r="H48" s="85"/>
      <c r="I48" s="459"/>
      <c r="J48" s="227">
        <f>_xlfn.IFNA(VLOOKUP(CONCATENATE($J$5,$B48,$C48),'20BUN'!$A$6:$N$94,14,FALSE),0)</f>
        <v>0</v>
      </c>
      <c r="K48" s="85">
        <f>_xlfn.IFNA(VLOOKUP(CONCATENATE($K$5,$B48,$C48),'20BUS'!$A$6:$N$107,14,FALSE),0)</f>
        <v>0</v>
      </c>
      <c r="L48" s="85">
        <f>_xlfn.IFNA(VLOOKUP(CONCATENATE($L$5,$B48,$C48),'MUR1'!$A$6:$N$135,14,FALSE),0)</f>
        <v>0</v>
      </c>
      <c r="M48" s="85">
        <f>_xlfn.IFNA(VLOOKUP(CONCATENATE($M$5,$B48,$C48),'BUS1'!$A$6:$N$95,14,FALSE),0)</f>
        <v>0</v>
      </c>
      <c r="N48" s="85">
        <f>_xlfn.IFNA(VLOOKUP(CONCATENATE($N$5,$B48,$C48),'WP1'!$A$6:$N$131,14,FALSE),0)</f>
        <v>0</v>
      </c>
      <c r="O48" s="85">
        <f>_xlfn.IFNA(VLOOKUP(CONCATENATE($O$5,$B48,$C48),'BAL1'!$A$6:$N$95,14,FALSE),0)</f>
        <v>0</v>
      </c>
      <c r="P48" s="85">
        <f>_xlfn.IFNA(VLOOKUP(CONCATENATE($P$5,$B48,$C48),'BUS2'!$A$6:$N$133,14,FALSE),0)</f>
        <v>0</v>
      </c>
      <c r="Q48" s="85">
        <f>_xlfn.IFNA(VLOOKUP(CONCATENATE($Q$5,$B48,$C48),'WAL1'!$A$6:$N$135,14,FALSE),0)</f>
        <v>0</v>
      </c>
      <c r="R48" s="85">
        <f>_xlfn.IFNA(VLOOKUP(CONCATENATE($S$5,$B48,$C48),'MR1'!$A$6:$N$130,14,FALSE),0)</f>
        <v>0</v>
      </c>
      <c r="S48" s="85">
        <f>_xlfn.IFNA(VLOOKUP(CONCATENATE($S$5,$B48,$C48),'OG1'!$A$6:$N$132,14,FALSE),0)</f>
        <v>0</v>
      </c>
      <c r="T48" s="85">
        <f>_xlfn.IFNA(VLOOKUP(CONCATENATE($T$5,$B48,$C48),DARL!$A$6:$N$56,14,FALSE),0)</f>
        <v>0</v>
      </c>
      <c r="U48" s="85">
        <f>_xlfn.IFNA(VLOOKUP(CONCATENATE($U$5,$B48,$C48),'BUS3'!$A$6:$N$135,14,FALSE),0)</f>
        <v>0</v>
      </c>
      <c r="V48" s="85">
        <f>_xlfn.IFNA(VLOOKUP(CONCATENATE($V$5,$B48,$C48),'BAL2'!$A$6:$N$135,14,FALSE),0)</f>
        <v>0</v>
      </c>
      <c r="W48" s="85">
        <f>_xlfn.IFNA(VLOOKUP(CONCATENATE($W$5,$B48,$C48),'BUN1'!$A$6:$N$135,14,FALSE),0)</f>
        <v>0</v>
      </c>
      <c r="X48" s="85">
        <f>_xlfn.IFNA(VLOOKUP(CONCATENATE($X$5,$B48,$C48),'OG2'!$A$6:$N$133,14,FALSE),0)</f>
        <v>0</v>
      </c>
      <c r="Y48" s="85">
        <f>_xlfn.IFNA(VLOOKUP(CONCATENATE($Y$5,$B48,$C48),'SM1'!$A$6:$N$133,14,FALSE),0)</f>
        <v>0</v>
      </c>
      <c r="Z48" s="85">
        <f>_xlfn.IFNA(VLOOKUP(CONCATENATE($Z$5,$B48,$C48),'MR2'!$A$6:$N$124,14,FALSE),0)</f>
        <v>0</v>
      </c>
      <c r="AA48" s="85">
        <f>_xlfn.IFNA(VLOOKUP(CONCATENATE($AA$5,$B48,$C48),'WAL2'!$A$6:$N$135,14,FALSE),0)</f>
        <v>0</v>
      </c>
      <c r="AB48" s="85">
        <f>_xlfn.IFNA(VLOOKUP(CONCATENATE($AB$5,$B48,$C48),DARD1!$A$6:$N$134,14,FALSE),0)</f>
        <v>0</v>
      </c>
      <c r="AC48" s="85">
        <f>_xlfn.IFNA(VLOOKUP(CONCATENATE($AC$5,$B48,$C48),'LF1'!$A$6:$N$135,14,FALSE),0)</f>
        <v>0</v>
      </c>
      <c r="AD48" s="85">
        <f>_xlfn.IFNA(VLOOKUP(CONCATENATE($AD$5,$B48,$C48),DARL2!$A$6:$N$135,14,FALSE),0)</f>
        <v>0</v>
      </c>
      <c r="AE48" s="85"/>
      <c r="AF48" s="85">
        <f>_xlfn.IFNA(VLOOKUP(CONCATENATE($AF$5,$B48,$C48),'BUN2'!$A$6:$N$131,14,FALSE),0)</f>
        <v>0</v>
      </c>
      <c r="AG48" s="85">
        <f>_xlfn.IFNA(VLOOKUP(CONCATENATE($AG$5,$B48,$C48),'OG3'!$A$6:$N$135,14,FALSE),0)</f>
        <v>0</v>
      </c>
      <c r="AH48" s="86">
        <f>_xlfn.IFNA(VLOOKUP(CONCATENATE($AH$5,$B48,$C48),SER!$A$6:$N$135,14,FALSE),0)</f>
        <v>0</v>
      </c>
      <c r="AI48" s="86">
        <f>_xlfn.IFNA(VLOOKUP(CONCATENATE($AH$5,$B48,$C48),KR!$A$6:$N$135,14,FALSE),0)</f>
        <v>0</v>
      </c>
      <c r="AJ48" s="86">
        <f>_xlfn.IFNA(VLOOKUP(CONCATENATE($AJ$5,$B48,$C48),DARL3!$A$6:$N$135,14,FALSE),0)</f>
        <v>0</v>
      </c>
      <c r="AK48" s="86">
        <f>_xlfn.IFNA(VLOOKUP(CONCATENATE($AK$5,$B48,$C48),DARD2!$A$6:$N$135,14,FALSE),0)</f>
        <v>0</v>
      </c>
      <c r="AL48" s="86">
        <f>_xlfn.IFNA(VLOOKUP(CONCATENATE($AL$5,$B48,$C48),'WAL3'!$A$6:$N$77,14,FALSE),0)</f>
        <v>0</v>
      </c>
      <c r="AM48" s="86">
        <f>_xlfn.IFNA(VLOOKUP(CONCATENATE($AM$5,$B48,$C48),'BAL3'!$A$6:$N$135,14,FALSE),0)</f>
        <v>0</v>
      </c>
      <c r="AN48" s="86">
        <f>_xlfn.IFNA(VLOOKUP(CONCATENATE($AN$5,$B48,$C48),'BUN3'!$A$6:$N$135,14,FALSE),0)</f>
        <v>0</v>
      </c>
      <c r="AO48" s="86">
        <f>_xlfn.IFNA(VLOOKUP(CONCATENATE($AO$5,$B48,$C48),SC!$A$6:$N$135,14,FALSE),0)</f>
        <v>0</v>
      </c>
      <c r="AP48" s="86">
        <f>_xlfn.IFNA(VLOOKUP(CONCATENATE($AP$5,$B48,$C48),'KAL1'!$A$6:$N$135,14,FALSE),0)</f>
        <v>0</v>
      </c>
      <c r="AQ48" s="514"/>
      <c r="AR48" s="87">
        <f>_xlfn.IFNA(VLOOKUP(CONCATENATE($AR$5,$B48,$C48),'LF2'!$A$6:$N$135,14,FALSE),0)</f>
        <v>0</v>
      </c>
      <c r="AS48" s="82"/>
    </row>
    <row r="49" spans="1:45" s="42" customFormat="1" x14ac:dyDescent="0.2">
      <c r="A49" s="924"/>
      <c r="B49" s="111"/>
      <c r="C49" s="27"/>
      <c r="D49" s="27"/>
      <c r="E49" s="28"/>
      <c r="F49" s="29"/>
      <c r="G49" s="227"/>
      <c r="H49" s="85"/>
      <c r="I49" s="459"/>
      <c r="J49" s="227">
        <f>_xlfn.IFNA(VLOOKUP(CONCATENATE($J$5,$B49,$C49),'20BUN'!$A$6:$N$94,14,FALSE),0)</f>
        <v>0</v>
      </c>
      <c r="K49" s="85">
        <f>_xlfn.IFNA(VLOOKUP(CONCATENATE($K$5,$B49,$C49),'20BUS'!$A$6:$N$107,14,FALSE),0)</f>
        <v>0</v>
      </c>
      <c r="L49" s="85">
        <f>_xlfn.IFNA(VLOOKUP(CONCATENATE($L$5,$B49,$C49),'MUR1'!$A$6:$N$135,14,FALSE),0)</f>
        <v>0</v>
      </c>
      <c r="M49" s="85">
        <f>_xlfn.IFNA(VLOOKUP(CONCATENATE($M$5,$B49,$C49),'BUS1'!$A$6:$N$95,14,FALSE),0)</f>
        <v>0</v>
      </c>
      <c r="N49" s="85">
        <f>_xlfn.IFNA(VLOOKUP(CONCATENATE($N$5,$B49,$C49),'WP1'!$A$6:$N$131,14,FALSE),0)</f>
        <v>0</v>
      </c>
      <c r="O49" s="85">
        <f>_xlfn.IFNA(VLOOKUP(CONCATENATE($O$5,$B49,$C49),'BAL1'!$A$6:$N$95,14,FALSE),0)</f>
        <v>0</v>
      </c>
      <c r="P49" s="85">
        <f>_xlfn.IFNA(VLOOKUP(CONCATENATE($P$5,$B49,$C49),'BUS2'!$A$6:$N$133,14,FALSE),0)</f>
        <v>0</v>
      </c>
      <c r="Q49" s="85">
        <f>_xlfn.IFNA(VLOOKUP(CONCATENATE($Q$5,$B49,$C49),'WAL1'!$A$6:$N$135,14,FALSE),0)</f>
        <v>0</v>
      </c>
      <c r="R49" s="85">
        <f>_xlfn.IFNA(VLOOKUP(CONCATENATE($S$5,$B49,$C49),'MR1'!$A$6:$N$130,14,FALSE),0)</f>
        <v>0</v>
      </c>
      <c r="S49" s="85">
        <f>_xlfn.IFNA(VLOOKUP(CONCATENATE($S$5,$B49,$C49),'OG1'!$A$6:$N$132,14,FALSE),0)</f>
        <v>0</v>
      </c>
      <c r="T49" s="85">
        <f>_xlfn.IFNA(VLOOKUP(CONCATENATE($T$5,$B49,$C49),DARL!$A$6:$N$56,14,FALSE),0)</f>
        <v>0</v>
      </c>
      <c r="U49" s="85">
        <f>_xlfn.IFNA(VLOOKUP(CONCATENATE($U$5,$B49,$C49),'BUS3'!$A$6:$N$135,14,FALSE),0)</f>
        <v>0</v>
      </c>
      <c r="V49" s="85">
        <f>_xlfn.IFNA(VLOOKUP(CONCATENATE($V$5,$B49,$C49),'BAL2'!$A$6:$N$135,14,FALSE),0)</f>
        <v>0</v>
      </c>
      <c r="W49" s="85">
        <f>_xlfn.IFNA(VLOOKUP(CONCATENATE($W$5,$B49,$C49),'BUN1'!$A$6:$N$135,14,FALSE),0)</f>
        <v>0</v>
      </c>
      <c r="X49" s="85">
        <f>_xlfn.IFNA(VLOOKUP(CONCATENATE($X$5,$B49,$C49),'OG2'!$A$6:$N$133,14,FALSE),0)</f>
        <v>0</v>
      </c>
      <c r="Y49" s="85">
        <f>_xlfn.IFNA(VLOOKUP(CONCATENATE($Y$5,$B49,$C49),'SM1'!$A$6:$N$133,14,FALSE),0)</f>
        <v>0</v>
      </c>
      <c r="Z49" s="85">
        <f>_xlfn.IFNA(VLOOKUP(CONCATENATE($Z$5,$B49,$C49),'MR2'!$A$6:$N$124,14,FALSE),0)</f>
        <v>0</v>
      </c>
      <c r="AA49" s="85">
        <f>_xlfn.IFNA(VLOOKUP(CONCATENATE($AA$5,$B49,$C49),'WAL2'!$A$6:$N$135,14,FALSE),0)</f>
        <v>0</v>
      </c>
      <c r="AB49" s="85">
        <f>_xlfn.IFNA(VLOOKUP(CONCATENATE($AB$5,$B49,$C49),DARD1!$A$6:$N$134,14,FALSE),0)</f>
        <v>0</v>
      </c>
      <c r="AC49" s="85">
        <f>_xlfn.IFNA(VLOOKUP(CONCATENATE($AC$5,$B49,$C49),'LF1'!$A$6:$N$135,14,FALSE),0)</f>
        <v>0</v>
      </c>
      <c r="AD49" s="85">
        <f>_xlfn.IFNA(VLOOKUP(CONCATENATE($AD$5,$B49,$C49),DARL2!$A$6:$N$135,14,FALSE),0)</f>
        <v>0</v>
      </c>
      <c r="AE49" s="85"/>
      <c r="AF49" s="85">
        <f>_xlfn.IFNA(VLOOKUP(CONCATENATE($AF$5,$B49,$C49),'BUN2'!$A$6:$N$131,14,FALSE),0)</f>
        <v>0</v>
      </c>
      <c r="AG49" s="85">
        <f>_xlfn.IFNA(VLOOKUP(CONCATENATE($AG$5,$B49,$C49),'OG3'!$A$6:$N$135,14,FALSE),0)</f>
        <v>0</v>
      </c>
      <c r="AH49" s="86">
        <f>_xlfn.IFNA(VLOOKUP(CONCATENATE($AH$5,$B49,$C49),SER!$A$6:$N$135,14,FALSE),0)</f>
        <v>0</v>
      </c>
      <c r="AI49" s="86">
        <f>_xlfn.IFNA(VLOOKUP(CONCATENATE($AH$5,$B49,$C49),KR!$A$6:$N$135,14,FALSE),0)</f>
        <v>0</v>
      </c>
      <c r="AJ49" s="86">
        <f>_xlfn.IFNA(VLOOKUP(CONCATENATE($AJ$5,$B49,$C49),DARL3!$A$6:$N$135,14,FALSE),0)</f>
        <v>0</v>
      </c>
      <c r="AK49" s="86">
        <f>_xlfn.IFNA(VLOOKUP(CONCATENATE($AK$5,$B49,$C49),DARD2!$A$6:$N$135,14,FALSE),0)</f>
        <v>0</v>
      </c>
      <c r="AL49" s="86">
        <f>_xlfn.IFNA(VLOOKUP(CONCATENATE($AL$5,$B49,$C49),'WAL3'!$A$6:$N$77,14,FALSE),0)</f>
        <v>0</v>
      </c>
      <c r="AM49" s="86">
        <f>_xlfn.IFNA(VLOOKUP(CONCATENATE($AM$5,$B49,$C49),'BAL3'!$A$6:$N$135,14,FALSE),0)</f>
        <v>0</v>
      </c>
      <c r="AN49" s="86">
        <f>_xlfn.IFNA(VLOOKUP(CONCATENATE($AN$5,$B49,$C49),'BUN3'!$A$6:$N$135,14,FALSE),0)</f>
        <v>0</v>
      </c>
      <c r="AO49" s="86">
        <f>_xlfn.IFNA(VLOOKUP(CONCATENATE($AO$5,$B49,$C49),SC!$A$6:$N$135,14,FALSE),0)</f>
        <v>0</v>
      </c>
      <c r="AP49" s="86">
        <f>_xlfn.IFNA(VLOOKUP(CONCATENATE($AP$5,$B49,$C49),'KAL1'!$A$6:$N$135,14,FALSE),0)</f>
        <v>0</v>
      </c>
      <c r="AQ49" s="514"/>
      <c r="AR49" s="87">
        <f>_xlfn.IFNA(VLOOKUP(CONCATENATE($AR$5,$B49,$C49),'LF2'!$A$6:$N$135,14,FALSE),0)</f>
        <v>0</v>
      </c>
      <c r="AS49" s="82"/>
    </row>
    <row r="50" spans="1:45" s="42" customFormat="1" x14ac:dyDescent="0.2">
      <c r="A50" s="924"/>
      <c r="B50" s="111"/>
      <c r="C50" s="27"/>
      <c r="D50" s="27"/>
      <c r="E50" s="28"/>
      <c r="F50" s="29"/>
      <c r="G50" s="227"/>
      <c r="H50" s="85"/>
      <c r="I50" s="459"/>
      <c r="J50" s="227">
        <f>_xlfn.IFNA(VLOOKUP(CONCATENATE($J$5,$B50,$C50),'20BUN'!$A$6:$N$94,14,FALSE),0)</f>
        <v>0</v>
      </c>
      <c r="K50" s="85">
        <f>_xlfn.IFNA(VLOOKUP(CONCATENATE($K$5,$B50,$C50),'20BUS'!$A$6:$N$107,14,FALSE),0)</f>
        <v>0</v>
      </c>
      <c r="L50" s="85">
        <f>_xlfn.IFNA(VLOOKUP(CONCATENATE($L$5,$B50,$C50),'MUR1'!$A$6:$N$135,14,FALSE),0)</f>
        <v>0</v>
      </c>
      <c r="M50" s="85">
        <f>_xlfn.IFNA(VLOOKUP(CONCATENATE($M$5,$B50,$C50),'BUS1'!$A$6:$N$95,14,FALSE),0)</f>
        <v>0</v>
      </c>
      <c r="N50" s="85">
        <f>_xlfn.IFNA(VLOOKUP(CONCATENATE($N$5,$B50,$C50),'WP1'!$A$6:$N$131,14,FALSE),0)</f>
        <v>0</v>
      </c>
      <c r="O50" s="85">
        <f>_xlfn.IFNA(VLOOKUP(CONCATENATE($O$5,$B50,$C50),'BAL1'!$A$6:$N$95,14,FALSE),0)</f>
        <v>0</v>
      </c>
      <c r="P50" s="85">
        <f>_xlfn.IFNA(VLOOKUP(CONCATENATE($P$5,$B50,$C50),'BUS2'!$A$6:$N$133,14,FALSE),0)</f>
        <v>0</v>
      </c>
      <c r="Q50" s="85">
        <f>_xlfn.IFNA(VLOOKUP(CONCATENATE($Q$5,$B50,$C50),'WAL1'!$A$6:$N$135,14,FALSE),0)</f>
        <v>0</v>
      </c>
      <c r="R50" s="85">
        <f>_xlfn.IFNA(VLOOKUP(CONCATENATE($S$5,$B50,$C50),'MR1'!$A$6:$N$130,14,FALSE),0)</f>
        <v>0</v>
      </c>
      <c r="S50" s="85">
        <f>_xlfn.IFNA(VLOOKUP(CONCATENATE($S$5,$B50,$C50),'OG1'!$A$6:$N$132,14,FALSE),0)</f>
        <v>0</v>
      </c>
      <c r="T50" s="85">
        <f>_xlfn.IFNA(VLOOKUP(CONCATENATE($T$5,$B50,$C50),DARL!$A$6:$N$56,14,FALSE),0)</f>
        <v>0</v>
      </c>
      <c r="U50" s="85">
        <f>_xlfn.IFNA(VLOOKUP(CONCATENATE($U$5,$B50,$C50),'BUS3'!$A$6:$N$135,14,FALSE),0)</f>
        <v>0</v>
      </c>
      <c r="V50" s="85">
        <f>_xlfn.IFNA(VLOOKUP(CONCATENATE($V$5,$B50,$C50),'BAL2'!$A$6:$N$135,14,FALSE),0)</f>
        <v>0</v>
      </c>
      <c r="W50" s="85">
        <f>_xlfn.IFNA(VLOOKUP(CONCATENATE($W$5,$B50,$C50),'BUN1'!$A$6:$N$135,14,FALSE),0)</f>
        <v>0</v>
      </c>
      <c r="X50" s="85">
        <f>_xlfn.IFNA(VLOOKUP(CONCATENATE($X$5,$B50,$C50),'OG2'!$A$6:$N$133,14,FALSE),0)</f>
        <v>0</v>
      </c>
      <c r="Y50" s="85">
        <f>_xlfn.IFNA(VLOOKUP(CONCATENATE($Y$5,$B50,$C50),'SM1'!$A$6:$N$133,14,FALSE),0)</f>
        <v>0</v>
      </c>
      <c r="Z50" s="85">
        <f>_xlfn.IFNA(VLOOKUP(CONCATENATE($Z$5,$B50,$C50),'MR2'!$A$6:$N$124,14,FALSE),0)</f>
        <v>0</v>
      </c>
      <c r="AA50" s="85">
        <f>_xlfn.IFNA(VLOOKUP(CONCATENATE($AA$5,$B50,$C50),'WAL2'!$A$6:$N$135,14,FALSE),0)</f>
        <v>0</v>
      </c>
      <c r="AB50" s="85">
        <f>_xlfn.IFNA(VLOOKUP(CONCATENATE($AB$5,$B50,$C50),DARD1!$A$6:$N$134,14,FALSE),0)</f>
        <v>0</v>
      </c>
      <c r="AC50" s="85">
        <f>_xlfn.IFNA(VLOOKUP(CONCATENATE($AC$5,$B50,$C50),'LF1'!$A$6:$N$135,14,FALSE),0)</f>
        <v>0</v>
      </c>
      <c r="AD50" s="85">
        <f>_xlfn.IFNA(VLOOKUP(CONCATENATE($AD$5,$B50,$C50),DARL2!$A$6:$N$135,14,FALSE),0)</f>
        <v>0</v>
      </c>
      <c r="AE50" s="85"/>
      <c r="AF50" s="85">
        <f>_xlfn.IFNA(VLOOKUP(CONCATENATE($AF$5,$B50,$C50),'BUN2'!$A$6:$N$131,14,FALSE),0)</f>
        <v>0</v>
      </c>
      <c r="AG50" s="85">
        <f>_xlfn.IFNA(VLOOKUP(CONCATENATE($AG$5,$B50,$C50),'OG3'!$A$6:$N$135,14,FALSE),0)</f>
        <v>0</v>
      </c>
      <c r="AH50" s="86">
        <f>_xlfn.IFNA(VLOOKUP(CONCATENATE($AH$5,$B50,$C50),SER!$A$6:$N$135,14,FALSE),0)</f>
        <v>0</v>
      </c>
      <c r="AI50" s="86">
        <f>_xlfn.IFNA(VLOOKUP(CONCATENATE($AH$5,$B50,$C50),KR!$A$6:$N$135,14,FALSE),0)</f>
        <v>0</v>
      </c>
      <c r="AJ50" s="86">
        <f>_xlfn.IFNA(VLOOKUP(CONCATENATE($AJ$5,$B50,$C50),DARL3!$A$6:$N$135,14,FALSE),0)</f>
        <v>0</v>
      </c>
      <c r="AK50" s="86">
        <f>_xlfn.IFNA(VLOOKUP(CONCATENATE($AK$5,$B50,$C50),DARD2!$A$6:$N$135,14,FALSE),0)</f>
        <v>0</v>
      </c>
      <c r="AL50" s="86">
        <f>_xlfn.IFNA(VLOOKUP(CONCATENATE($AL$5,$B50,$C50),'WAL3'!$A$6:$N$77,14,FALSE),0)</f>
        <v>0</v>
      </c>
      <c r="AM50" s="86">
        <f>_xlfn.IFNA(VLOOKUP(CONCATENATE($AM$5,$B50,$C50),'BAL3'!$A$6:$N$135,14,FALSE),0)</f>
        <v>0</v>
      </c>
      <c r="AN50" s="86">
        <f>_xlfn.IFNA(VLOOKUP(CONCATENATE($AN$5,$B50,$C50),'BUN3'!$A$6:$N$135,14,FALSE),0)</f>
        <v>0</v>
      </c>
      <c r="AO50" s="86">
        <f>_xlfn.IFNA(VLOOKUP(CONCATENATE($AO$5,$B50,$C50),SC!$A$6:$N$135,14,FALSE),0)</f>
        <v>0</v>
      </c>
      <c r="AP50" s="86">
        <f>_xlfn.IFNA(VLOOKUP(CONCATENATE($AP$5,$B50,$C50),'KAL1'!$A$6:$N$135,14,FALSE),0)</f>
        <v>0</v>
      </c>
      <c r="AQ50" s="514"/>
      <c r="AR50" s="87">
        <f>_xlfn.IFNA(VLOOKUP(CONCATENATE($AR$5,$B50,$C50),'LF2'!$A$6:$N$135,14,FALSE),0)</f>
        <v>0</v>
      </c>
      <c r="AS50" s="82"/>
    </row>
    <row r="51" spans="1:45" s="42" customFormat="1" x14ac:dyDescent="0.2">
      <c r="A51" s="924"/>
      <c r="B51" s="111"/>
      <c r="C51" s="27"/>
      <c r="D51" s="27"/>
      <c r="E51" s="28"/>
      <c r="F51" s="29"/>
      <c r="G51" s="227"/>
      <c r="H51" s="85"/>
      <c r="I51" s="459"/>
      <c r="J51" s="227">
        <f>_xlfn.IFNA(VLOOKUP(CONCATENATE($J$5,$B51,$C51),'20BUN'!$A$6:$N$94,14,FALSE),0)</f>
        <v>0</v>
      </c>
      <c r="K51" s="85">
        <f>_xlfn.IFNA(VLOOKUP(CONCATENATE($K$5,$B51,$C51),'20BUS'!$A$6:$N$107,14,FALSE),0)</f>
        <v>0</v>
      </c>
      <c r="L51" s="85">
        <f>_xlfn.IFNA(VLOOKUP(CONCATENATE($L$5,$B51,$C51),'MUR1'!$A$6:$N$135,14,FALSE),0)</f>
        <v>0</v>
      </c>
      <c r="M51" s="85">
        <f>_xlfn.IFNA(VLOOKUP(CONCATENATE($M$5,$B51,$C51),'BUS1'!$A$6:$N$95,14,FALSE),0)</f>
        <v>0</v>
      </c>
      <c r="N51" s="85">
        <f>_xlfn.IFNA(VLOOKUP(CONCATENATE($N$5,$B51,$C51),'WP1'!$A$6:$N$131,14,FALSE),0)</f>
        <v>0</v>
      </c>
      <c r="O51" s="85">
        <f>_xlfn.IFNA(VLOOKUP(CONCATENATE($O$5,$B51,$C51),'BAL1'!$A$6:$N$95,14,FALSE),0)</f>
        <v>0</v>
      </c>
      <c r="P51" s="85">
        <f>_xlfn.IFNA(VLOOKUP(CONCATENATE($P$5,$B51,$C51),'BUS2'!$A$6:$N$133,14,FALSE),0)</f>
        <v>0</v>
      </c>
      <c r="Q51" s="85">
        <f>_xlfn.IFNA(VLOOKUP(CONCATENATE($Q$5,$B51,$C51),'WAL1'!$A$6:$N$135,14,FALSE),0)</f>
        <v>0</v>
      </c>
      <c r="R51" s="85">
        <f>_xlfn.IFNA(VLOOKUP(CONCATENATE($S$5,$B51,$C51),'MR1'!$A$6:$N$130,14,FALSE),0)</f>
        <v>0</v>
      </c>
      <c r="S51" s="85">
        <f>_xlfn.IFNA(VLOOKUP(CONCATENATE($S$5,$B51,$C51),'OG1'!$A$6:$N$132,14,FALSE),0)</f>
        <v>0</v>
      </c>
      <c r="T51" s="85">
        <f>_xlfn.IFNA(VLOOKUP(CONCATENATE($T$5,$B51,$C51),DARL!$A$6:$N$56,14,FALSE),0)</f>
        <v>0</v>
      </c>
      <c r="U51" s="85">
        <f>_xlfn.IFNA(VLOOKUP(CONCATENATE($U$5,$B51,$C51),'BUS3'!$A$6:$N$135,14,FALSE),0)</f>
        <v>0</v>
      </c>
      <c r="V51" s="85">
        <f>_xlfn.IFNA(VLOOKUP(CONCATENATE($V$5,$B51,$C51),'BAL2'!$A$6:$N$135,14,FALSE),0)</f>
        <v>0</v>
      </c>
      <c r="W51" s="85">
        <f>_xlfn.IFNA(VLOOKUP(CONCATENATE($W$5,$B51,$C51),'BUN1'!$A$6:$N$135,14,FALSE),0)</f>
        <v>0</v>
      </c>
      <c r="X51" s="85">
        <f>_xlfn.IFNA(VLOOKUP(CONCATENATE($X$5,$B51,$C51),'OG2'!$A$6:$N$133,14,FALSE),0)</f>
        <v>0</v>
      </c>
      <c r="Y51" s="85">
        <f>_xlfn.IFNA(VLOOKUP(CONCATENATE($Y$5,$B51,$C51),'SM1'!$A$6:$N$133,14,FALSE),0)</f>
        <v>0</v>
      </c>
      <c r="Z51" s="85">
        <f>_xlfn.IFNA(VLOOKUP(CONCATENATE($Z$5,$B51,$C51),'MR2'!$A$6:$N$124,14,FALSE),0)</f>
        <v>0</v>
      </c>
      <c r="AA51" s="85">
        <f>_xlfn.IFNA(VLOOKUP(CONCATENATE($AA$5,$B51,$C51),'WAL2'!$A$6:$N$135,14,FALSE),0)</f>
        <v>0</v>
      </c>
      <c r="AB51" s="85">
        <f>_xlfn.IFNA(VLOOKUP(CONCATENATE($AB$5,$B51,$C51),DARD1!$A$6:$N$134,14,FALSE),0)</f>
        <v>0</v>
      </c>
      <c r="AC51" s="85">
        <f>_xlfn.IFNA(VLOOKUP(CONCATENATE($AC$5,$B51,$C51),'LF1'!$A$6:$N$135,14,FALSE),0)</f>
        <v>0</v>
      </c>
      <c r="AD51" s="85">
        <f>_xlfn.IFNA(VLOOKUP(CONCATENATE($AD$5,$B51,$C51),DARL2!$A$6:$N$135,14,FALSE),0)</f>
        <v>0</v>
      </c>
      <c r="AE51" s="85"/>
      <c r="AF51" s="85">
        <f>_xlfn.IFNA(VLOOKUP(CONCATENATE($AF$5,$B51,$C51),'BUN2'!$A$6:$N$131,14,FALSE),0)</f>
        <v>0</v>
      </c>
      <c r="AG51" s="85">
        <f>_xlfn.IFNA(VLOOKUP(CONCATENATE($AG$5,$B51,$C51),'OG3'!$A$6:$N$135,14,FALSE),0)</f>
        <v>0</v>
      </c>
      <c r="AH51" s="86">
        <f>_xlfn.IFNA(VLOOKUP(CONCATENATE($AH$5,$B51,$C51),SER!$A$6:$N$135,14,FALSE),0)</f>
        <v>0</v>
      </c>
      <c r="AI51" s="86">
        <f>_xlfn.IFNA(VLOOKUP(CONCATENATE($AH$5,$B51,$C51),KR!$A$6:$N$135,14,FALSE),0)</f>
        <v>0</v>
      </c>
      <c r="AJ51" s="86">
        <f>_xlfn.IFNA(VLOOKUP(CONCATENATE($AJ$5,$B51,$C51),DARL3!$A$6:$N$135,14,FALSE),0)</f>
        <v>0</v>
      </c>
      <c r="AK51" s="86">
        <f>_xlfn.IFNA(VLOOKUP(CONCATENATE($AK$5,$B51,$C51),DARD2!$A$6:$N$135,14,FALSE),0)</f>
        <v>0</v>
      </c>
      <c r="AL51" s="86">
        <f>_xlfn.IFNA(VLOOKUP(CONCATENATE($AL$5,$B51,$C51),'WAL3'!$A$6:$N$77,14,FALSE),0)</f>
        <v>0</v>
      </c>
      <c r="AM51" s="86">
        <f>_xlfn.IFNA(VLOOKUP(CONCATENATE($AM$5,$B51,$C51),'BAL3'!$A$6:$N$135,14,FALSE),0)</f>
        <v>0</v>
      </c>
      <c r="AN51" s="86">
        <f>_xlfn.IFNA(VLOOKUP(CONCATENATE($AN$5,$B51,$C51),'BUN3'!$A$6:$N$135,14,FALSE),0)</f>
        <v>0</v>
      </c>
      <c r="AO51" s="86">
        <f>_xlfn.IFNA(VLOOKUP(CONCATENATE($AO$5,$B51,$C51),SC!$A$6:$N$135,14,FALSE),0)</f>
        <v>0</v>
      </c>
      <c r="AP51" s="86">
        <f>_xlfn.IFNA(VLOOKUP(CONCATENATE($AP$5,$B51,$C51),'KAL1'!$A$6:$N$135,14,FALSE),0)</f>
        <v>0</v>
      </c>
      <c r="AQ51" s="514"/>
      <c r="AR51" s="87">
        <f>_xlfn.IFNA(VLOOKUP(CONCATENATE($AR$5,$B51,$C51),'LF2'!$A$6:$N$135,14,FALSE),0)</f>
        <v>0</v>
      </c>
      <c r="AS51" s="82"/>
    </row>
    <row r="52" spans="1:45" s="42" customFormat="1" x14ac:dyDescent="0.2">
      <c r="A52" s="924"/>
      <c r="B52" s="111"/>
      <c r="C52" s="27"/>
      <c r="D52" s="27"/>
      <c r="E52" s="28"/>
      <c r="F52" s="29"/>
      <c r="G52" s="227"/>
      <c r="H52" s="85"/>
      <c r="I52" s="459"/>
      <c r="J52" s="227">
        <f>_xlfn.IFNA(VLOOKUP(CONCATENATE($J$5,$B52,$C52),'20BUN'!$A$6:$N$94,14,FALSE),0)</f>
        <v>0</v>
      </c>
      <c r="K52" s="85">
        <f>_xlfn.IFNA(VLOOKUP(CONCATENATE($K$5,$B52,$C52),'20BUS'!$A$6:$N$107,14,FALSE),0)</f>
        <v>0</v>
      </c>
      <c r="L52" s="85">
        <f>_xlfn.IFNA(VLOOKUP(CONCATENATE($L$5,$B52,$C52),'MUR1'!$A$6:$N$135,14,FALSE),0)</f>
        <v>0</v>
      </c>
      <c r="M52" s="85">
        <f>_xlfn.IFNA(VLOOKUP(CONCATENATE($M$5,$B52,$C52),'BUS1'!$A$6:$N$95,14,FALSE),0)</f>
        <v>0</v>
      </c>
      <c r="N52" s="85">
        <f>_xlfn.IFNA(VLOOKUP(CONCATENATE($N$5,$B52,$C52),'WP1'!$A$6:$N$131,14,FALSE),0)</f>
        <v>0</v>
      </c>
      <c r="O52" s="85">
        <f>_xlfn.IFNA(VLOOKUP(CONCATENATE($O$5,$B52,$C52),'BAL1'!$A$6:$N$95,14,FALSE),0)</f>
        <v>0</v>
      </c>
      <c r="P52" s="85">
        <f>_xlfn.IFNA(VLOOKUP(CONCATENATE($P$5,$B52,$C52),'BUS2'!$A$6:$N$133,14,FALSE),0)</f>
        <v>0</v>
      </c>
      <c r="Q52" s="85">
        <f>_xlfn.IFNA(VLOOKUP(CONCATENATE($Q$5,$B52,$C52),'WAL1'!$A$6:$N$135,14,FALSE),0)</f>
        <v>0</v>
      </c>
      <c r="R52" s="85">
        <f>_xlfn.IFNA(VLOOKUP(CONCATENATE($S$5,$B52,$C52),'MR1'!$A$6:$N$130,14,FALSE),0)</f>
        <v>0</v>
      </c>
      <c r="S52" s="85">
        <f>_xlfn.IFNA(VLOOKUP(CONCATENATE($S$5,$B52,$C52),'OG1'!$A$6:$N$132,14,FALSE),0)</f>
        <v>0</v>
      </c>
      <c r="T52" s="85">
        <f>_xlfn.IFNA(VLOOKUP(CONCATENATE($T$5,$B52,$C52),DARL!$A$6:$N$56,14,FALSE),0)</f>
        <v>0</v>
      </c>
      <c r="U52" s="85">
        <f>_xlfn.IFNA(VLOOKUP(CONCATENATE($U$5,$B52,$C52),'BUS3'!$A$6:$N$135,14,FALSE),0)</f>
        <v>0</v>
      </c>
      <c r="V52" s="85">
        <f>_xlfn.IFNA(VLOOKUP(CONCATENATE($V$5,$B52,$C52),'BAL2'!$A$6:$N$135,14,FALSE),0)</f>
        <v>0</v>
      </c>
      <c r="W52" s="85">
        <f>_xlfn.IFNA(VLOOKUP(CONCATENATE($W$5,$B52,$C52),'BUN1'!$A$6:$N$135,14,FALSE),0)</f>
        <v>0</v>
      </c>
      <c r="X52" s="85">
        <f>_xlfn.IFNA(VLOOKUP(CONCATENATE($X$5,$B52,$C52),'OG2'!$A$6:$N$133,14,FALSE),0)</f>
        <v>0</v>
      </c>
      <c r="Y52" s="85">
        <f>_xlfn.IFNA(VLOOKUP(CONCATENATE($Y$5,$B52,$C52),'SM1'!$A$6:$N$133,14,FALSE),0)</f>
        <v>0</v>
      </c>
      <c r="Z52" s="85">
        <f>_xlfn.IFNA(VLOOKUP(CONCATENATE($Z$5,$B52,$C52),'MR2'!$A$6:$N$124,14,FALSE),0)</f>
        <v>0</v>
      </c>
      <c r="AA52" s="85">
        <f>_xlfn.IFNA(VLOOKUP(CONCATENATE($AA$5,$B52,$C52),'WAL2'!$A$6:$N$135,14,FALSE),0)</f>
        <v>0</v>
      </c>
      <c r="AB52" s="85">
        <f>_xlfn.IFNA(VLOOKUP(CONCATENATE($AB$5,$B52,$C52),DARD1!$A$6:$N$134,14,FALSE),0)</f>
        <v>0</v>
      </c>
      <c r="AC52" s="85">
        <f>_xlfn.IFNA(VLOOKUP(CONCATENATE($AC$5,$B52,$C52),'LF1'!$A$6:$N$135,14,FALSE),0)</f>
        <v>0</v>
      </c>
      <c r="AD52" s="85">
        <f>_xlfn.IFNA(VLOOKUP(CONCATENATE($AD$5,$B52,$C52),DARL2!$A$6:$N$135,14,FALSE),0)</f>
        <v>0</v>
      </c>
      <c r="AE52" s="85"/>
      <c r="AF52" s="85">
        <f>_xlfn.IFNA(VLOOKUP(CONCATENATE($AF$5,$B52,$C52),'BUN2'!$A$6:$N$131,14,FALSE),0)</f>
        <v>0</v>
      </c>
      <c r="AG52" s="85">
        <f>_xlfn.IFNA(VLOOKUP(CONCATENATE($AG$5,$B52,$C52),'OG3'!$A$6:$N$135,14,FALSE),0)</f>
        <v>0</v>
      </c>
      <c r="AH52" s="86">
        <f>_xlfn.IFNA(VLOOKUP(CONCATENATE($AH$5,$B52,$C52),SER!$A$6:$N$135,14,FALSE),0)</f>
        <v>0</v>
      </c>
      <c r="AI52" s="86">
        <f>_xlfn.IFNA(VLOOKUP(CONCATENATE($AH$5,$B52,$C52),KR!$A$6:$N$135,14,FALSE),0)</f>
        <v>0</v>
      </c>
      <c r="AJ52" s="86">
        <f>_xlfn.IFNA(VLOOKUP(CONCATENATE($AJ$5,$B52,$C52),DARL3!$A$6:$N$135,14,FALSE),0)</f>
        <v>0</v>
      </c>
      <c r="AK52" s="86">
        <f>_xlfn.IFNA(VLOOKUP(CONCATENATE($AK$5,$B52,$C52),DARD2!$A$6:$N$135,14,FALSE),0)</f>
        <v>0</v>
      </c>
      <c r="AL52" s="86">
        <f>_xlfn.IFNA(VLOOKUP(CONCATENATE($AL$5,$B52,$C52),'WAL3'!$A$6:$N$77,14,FALSE),0)</f>
        <v>0</v>
      </c>
      <c r="AM52" s="86">
        <f>_xlfn.IFNA(VLOOKUP(CONCATENATE($AM$5,$B52,$C52),'BAL3'!$A$6:$N$135,14,FALSE),0)</f>
        <v>0</v>
      </c>
      <c r="AN52" s="86">
        <f>_xlfn.IFNA(VLOOKUP(CONCATENATE($AN$5,$B52,$C52),'BUN3'!$A$6:$N$135,14,FALSE),0)</f>
        <v>0</v>
      </c>
      <c r="AO52" s="86">
        <f>_xlfn.IFNA(VLOOKUP(CONCATENATE($AO$5,$B52,$C52),SC!$A$6:$N$135,14,FALSE),0)</f>
        <v>0</v>
      </c>
      <c r="AP52" s="86">
        <f>_xlfn.IFNA(VLOOKUP(CONCATENATE($AP$5,$B52,$C52),'KAL1'!$A$6:$N$135,14,FALSE),0)</f>
        <v>0</v>
      </c>
      <c r="AQ52" s="514"/>
      <c r="AR52" s="87">
        <f>_xlfn.IFNA(VLOOKUP(CONCATENATE($AR$5,$B52,$C52),'LF2'!$A$6:$N$135,14,FALSE),0)</f>
        <v>0</v>
      </c>
      <c r="AS52" s="82"/>
    </row>
    <row r="53" spans="1:45" s="42" customFormat="1" ht="13.5" thickBot="1" x14ac:dyDescent="0.25">
      <c r="A53" s="924"/>
      <c r="B53" s="166"/>
      <c r="C53" s="167"/>
      <c r="D53" s="167"/>
      <c r="E53" s="168"/>
      <c r="F53" s="169"/>
      <c r="G53" s="228"/>
      <c r="H53" s="170"/>
      <c r="I53" s="460"/>
      <c r="J53" s="227">
        <f>_xlfn.IFNA(VLOOKUP(CONCATENATE($J$5,$B53,$C53),'20BUN'!$A$6:$N$94,14,FALSE),0)</f>
        <v>0</v>
      </c>
      <c r="K53" s="85">
        <f>_xlfn.IFNA(VLOOKUP(CONCATENATE($K$5,$B53,$C53),'20BUS'!$A$6:$N$107,14,FALSE),0)</f>
        <v>0</v>
      </c>
      <c r="L53" s="85">
        <f>_xlfn.IFNA(VLOOKUP(CONCATENATE($L$5,$B53,$C53),'MUR1'!$A$6:$N$135,14,FALSE),0)</f>
        <v>0</v>
      </c>
      <c r="M53" s="85">
        <f>_xlfn.IFNA(VLOOKUP(CONCATENATE($M$5,$B53,$C53),'BUS1'!$A$6:$N$95,14,FALSE),0)</f>
        <v>0</v>
      </c>
      <c r="N53" s="85">
        <f>_xlfn.IFNA(VLOOKUP(CONCATENATE($N$5,$B53,$C53),'WP1'!$A$6:$N$131,14,FALSE),0)</f>
        <v>0</v>
      </c>
      <c r="O53" s="85">
        <f>_xlfn.IFNA(VLOOKUP(CONCATENATE($O$5,$B53,$C53),'BAL1'!$A$6:$N$95,14,FALSE),0)</f>
        <v>0</v>
      </c>
      <c r="P53" s="85">
        <f>_xlfn.IFNA(VLOOKUP(CONCATENATE($P$5,$B53,$C53),'BUS2'!$A$6:$N$133,14,FALSE),0)</f>
        <v>0</v>
      </c>
      <c r="Q53" s="85">
        <f>_xlfn.IFNA(VLOOKUP(CONCATENATE($Q$5,$B53,$C53),'WAL1'!$A$6:$N$135,14,FALSE),0)</f>
        <v>0</v>
      </c>
      <c r="R53" s="85">
        <f>_xlfn.IFNA(VLOOKUP(CONCATENATE($S$5,$B53,$C53),'MR1'!$A$6:$N$130,14,FALSE),0)</f>
        <v>0</v>
      </c>
      <c r="S53" s="85">
        <f>_xlfn.IFNA(VLOOKUP(CONCATENATE($S$5,$B53,$C53),'OG1'!$A$6:$N$132,14,FALSE),0)</f>
        <v>0</v>
      </c>
      <c r="T53" s="85">
        <f>_xlfn.IFNA(VLOOKUP(CONCATENATE($T$5,$B53,$C53),DARL!$A$6:$N$56,14,FALSE),0)</f>
        <v>0</v>
      </c>
      <c r="U53" s="85">
        <f>_xlfn.IFNA(VLOOKUP(CONCATENATE($U$5,$B53,$C53),'BUS3'!$A$6:$N$135,14,FALSE),0)</f>
        <v>0</v>
      </c>
      <c r="V53" s="85">
        <f>_xlfn.IFNA(VLOOKUP(CONCATENATE($V$5,$B53,$C53),'BAL2'!$A$6:$N$135,14,FALSE),0)</f>
        <v>0</v>
      </c>
      <c r="W53" s="85">
        <f>_xlfn.IFNA(VLOOKUP(CONCATENATE($W$5,$B53,$C53),'BUN1'!$A$6:$N$135,14,FALSE),0)</f>
        <v>0</v>
      </c>
      <c r="X53" s="85">
        <f>_xlfn.IFNA(VLOOKUP(CONCATENATE($X$5,$B53,$C53),'OG2'!$A$6:$N$133,14,FALSE),0)</f>
        <v>0</v>
      </c>
      <c r="Y53" s="85">
        <f>_xlfn.IFNA(VLOOKUP(CONCATENATE($Y$5,$B53,$C53),'SM1'!$A$6:$N$133,14,FALSE),0)</f>
        <v>0</v>
      </c>
      <c r="Z53" s="85">
        <f>_xlfn.IFNA(VLOOKUP(CONCATENATE($Z$5,$B53,$C53),'MR2'!$A$6:$N$124,14,FALSE),0)</f>
        <v>0</v>
      </c>
      <c r="AA53" s="85">
        <f>_xlfn.IFNA(VLOOKUP(CONCATENATE($AA$5,$B53,$C53),'WAL2'!$A$6:$N$135,14,FALSE),0)</f>
        <v>0</v>
      </c>
      <c r="AB53" s="85">
        <f>_xlfn.IFNA(VLOOKUP(CONCATENATE($AB$5,$B53,$C53),DARD1!$A$6:$N$134,14,FALSE),0)</f>
        <v>0</v>
      </c>
      <c r="AC53" s="85">
        <f>_xlfn.IFNA(VLOOKUP(CONCATENATE($AC$5,$B53,$C53),'LF1'!$A$6:$N$135,14,FALSE),0)</f>
        <v>0</v>
      </c>
      <c r="AD53" s="85">
        <f>_xlfn.IFNA(VLOOKUP(CONCATENATE($AD$5,$B53,$C53),DARL2!$A$6:$N$135,14,FALSE),0)</f>
        <v>0</v>
      </c>
      <c r="AE53" s="85"/>
      <c r="AF53" s="85">
        <f>_xlfn.IFNA(VLOOKUP(CONCATENATE($AF$5,$B53,$C53),'BUN2'!$A$6:$N$131,14,FALSE),0)</f>
        <v>0</v>
      </c>
      <c r="AG53" s="85">
        <f>_xlfn.IFNA(VLOOKUP(CONCATENATE($AG$5,$B53,$C53),'OG3'!$A$6:$N$135,14,FALSE),0)</f>
        <v>0</v>
      </c>
      <c r="AH53" s="86">
        <f>_xlfn.IFNA(VLOOKUP(CONCATENATE($AH$5,$B53,$C53),SER!$A$6:$N$135,14,FALSE),0)</f>
        <v>0</v>
      </c>
      <c r="AI53" s="86"/>
      <c r="AJ53" s="86">
        <f>_xlfn.IFNA(VLOOKUP(CONCATENATE($AJ$5,$B53,$C53),DARL3!$A$6:$N$135,14,FALSE),0)</f>
        <v>0</v>
      </c>
      <c r="AK53" s="86">
        <f>_xlfn.IFNA(VLOOKUP(CONCATENATE($AK$5,$B53,$C53),DARD2!$A$6:$N$135,14,FALSE),0)</f>
        <v>0</v>
      </c>
      <c r="AL53" s="86">
        <f>_xlfn.IFNA(VLOOKUP(CONCATENATE($AL$5,$B53,$C53),'WAL3'!$A$6:$N$77,14,FALSE),0)</f>
        <v>0</v>
      </c>
      <c r="AM53" s="86">
        <f>_xlfn.IFNA(VLOOKUP(CONCATENATE($AM$5,$B53,$C53),'BAL3'!$A$6:$N$135,14,FALSE),0)</f>
        <v>0</v>
      </c>
      <c r="AN53" s="86">
        <f>_xlfn.IFNA(VLOOKUP(CONCATENATE($AN$5,$B53,$C53),'BUN3'!$A$6:$N$135,14,FALSE),0)</f>
        <v>0</v>
      </c>
      <c r="AO53" s="86">
        <f>_xlfn.IFNA(VLOOKUP(CONCATENATE($AO$5,$B53,$C53),SC!$A$6:$N$135,14,FALSE),0)</f>
        <v>0</v>
      </c>
      <c r="AP53" s="86">
        <f>_xlfn.IFNA(VLOOKUP(CONCATENATE($AP$5,$B53,$C53),'KAL1'!$A$6:$N$135,14,FALSE),0)</f>
        <v>0</v>
      </c>
      <c r="AQ53" s="514"/>
      <c r="AR53" s="87">
        <f>_xlfn.IFNA(VLOOKUP(CONCATENATE($AR$5,$B53,$C53),'LF2'!$A$6:$N$135,14,FALSE),0)</f>
        <v>0</v>
      </c>
      <c r="AS53" s="82"/>
    </row>
    <row r="54" spans="1:45" s="15" customFormat="1" x14ac:dyDescent="0.2">
      <c r="A54" s="924"/>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82"/>
    </row>
    <row r="55" spans="1:45" x14ac:dyDescent="0.2">
      <c r="A55" s="24"/>
      <c r="B55"/>
      <c r="C55"/>
      <c r="E55" s="24"/>
      <c r="AK55" s="52"/>
      <c r="AL55" s="52"/>
      <c r="AN55" s="52"/>
    </row>
    <row r="56" spans="1:45" x14ac:dyDescent="0.2">
      <c r="A56" s="24"/>
      <c r="C56"/>
      <c r="E56" s="24"/>
      <c r="AK56" s="52"/>
      <c r="AL56" s="52"/>
      <c r="AN56" s="52"/>
    </row>
    <row r="57" spans="1:45" x14ac:dyDescent="0.2">
      <c r="A57" s="24"/>
      <c r="B57"/>
      <c r="C57"/>
      <c r="E57" s="24"/>
      <c r="AK57" s="52"/>
      <c r="AL57" s="52"/>
      <c r="AN57" s="52"/>
    </row>
    <row r="58" spans="1:45" x14ac:dyDescent="0.2">
      <c r="A58" s="24"/>
      <c r="B58"/>
      <c r="C58"/>
      <c r="E58" s="24"/>
      <c r="AK58" s="52"/>
      <c r="AL58" s="52"/>
      <c r="AN58" s="52"/>
    </row>
    <row r="59" spans="1:45" x14ac:dyDescent="0.2">
      <c r="A59" s="24"/>
      <c r="B59"/>
      <c r="C59"/>
      <c r="E59" s="24"/>
      <c r="AK59" s="52"/>
      <c r="AL59" s="52"/>
      <c r="AN59" s="52"/>
    </row>
    <row r="60" spans="1:45" x14ac:dyDescent="0.2">
      <c r="A60" s="24"/>
      <c r="B60"/>
      <c r="C60"/>
      <c r="E60" s="24"/>
      <c r="AK60" s="52"/>
      <c r="AL60" s="52"/>
      <c r="AN60" s="52"/>
    </row>
    <row r="61" spans="1:45" x14ac:dyDescent="0.2">
      <c r="A61" s="24"/>
      <c r="B61"/>
      <c r="C61"/>
      <c r="E61" s="24"/>
      <c r="AK61" s="52"/>
      <c r="AL61" s="52"/>
      <c r="AN61" s="52"/>
    </row>
    <row r="62" spans="1:45" x14ac:dyDescent="0.2">
      <c r="A62" s="24"/>
      <c r="B62"/>
      <c r="E62" s="24"/>
      <c r="AK62" s="52"/>
      <c r="AL62" s="52"/>
      <c r="AN62" s="52"/>
    </row>
    <row r="63" spans="1:45" x14ac:dyDescent="0.2">
      <c r="A63" s="24"/>
      <c r="B63"/>
      <c r="E63" s="24"/>
      <c r="AK63" s="52"/>
      <c r="AL63" s="52"/>
      <c r="AN63" s="52"/>
    </row>
    <row r="64" spans="1:45" x14ac:dyDescent="0.2">
      <c r="A64" s="24"/>
      <c r="B64"/>
      <c r="E64" s="24"/>
      <c r="AK64" s="52"/>
      <c r="AL64" s="52"/>
      <c r="AN64" s="52"/>
    </row>
    <row r="65" spans="1:38" x14ac:dyDescent="0.2">
      <c r="A65" s="24"/>
      <c r="B65"/>
      <c r="E65" s="24"/>
      <c r="AK65" s="52"/>
      <c r="AL65" s="52"/>
    </row>
    <row r="66" spans="1:38" x14ac:dyDescent="0.2">
      <c r="A66" s="24"/>
      <c r="B66"/>
      <c r="E66" s="24"/>
      <c r="AK66" s="52"/>
      <c r="AL66" s="52"/>
    </row>
    <row r="67" spans="1:38" x14ac:dyDescent="0.2">
      <c r="A67" s="24"/>
      <c r="B67"/>
      <c r="E67" s="24"/>
      <c r="AK67" s="52"/>
      <c r="AL67" s="52"/>
    </row>
    <row r="68" spans="1:38" x14ac:dyDescent="0.2">
      <c r="A68" s="24"/>
      <c r="B68"/>
      <c r="E68" s="24"/>
      <c r="AK68" s="52"/>
      <c r="AL68" s="52"/>
    </row>
    <row r="69" spans="1:38" x14ac:dyDescent="0.2">
      <c r="A69" s="24"/>
      <c r="B69"/>
      <c r="E69" s="24"/>
      <c r="AK69" s="52"/>
      <c r="AL69" s="52"/>
    </row>
    <row r="70" spans="1:38" x14ac:dyDescent="0.2">
      <c r="A70" s="24"/>
      <c r="B70"/>
      <c r="E70" s="24"/>
      <c r="AK70" s="52"/>
      <c r="AL70" s="52"/>
    </row>
    <row r="71" spans="1:38" x14ac:dyDescent="0.2">
      <c r="A71" s="24"/>
      <c r="B71"/>
      <c r="E71" s="24"/>
    </row>
    <row r="72" spans="1:38" x14ac:dyDescent="0.2">
      <c r="A72" s="24"/>
      <c r="B72"/>
      <c r="E72" s="24"/>
    </row>
    <row r="73" spans="1:38" x14ac:dyDescent="0.2">
      <c r="A73" s="24"/>
      <c r="B73"/>
      <c r="E73" s="24"/>
    </row>
    <row r="74" spans="1:38" x14ac:dyDescent="0.2">
      <c r="A74" s="24"/>
      <c r="B74"/>
      <c r="E74" s="24"/>
    </row>
    <row r="75" spans="1:38" x14ac:dyDescent="0.2">
      <c r="A75" s="24"/>
      <c r="B75"/>
      <c r="E75" s="24"/>
    </row>
    <row r="76" spans="1:38" x14ac:dyDescent="0.2">
      <c r="A76" s="24"/>
      <c r="B76"/>
      <c r="E76" s="24"/>
    </row>
    <row r="77" spans="1:38" x14ac:dyDescent="0.2">
      <c r="A77" s="24"/>
      <c r="B77"/>
      <c r="E77" s="24"/>
    </row>
    <row r="78" spans="1:38" x14ac:dyDescent="0.2">
      <c r="A78" s="24"/>
      <c r="B78"/>
      <c r="E78" s="24"/>
    </row>
    <row r="79" spans="1:38" x14ac:dyDescent="0.2">
      <c r="A79" s="24"/>
      <c r="B79"/>
      <c r="E79" s="24"/>
    </row>
    <row r="80" spans="1:38" x14ac:dyDescent="0.2">
      <c r="A80" s="24"/>
      <c r="B80"/>
      <c r="E80" s="24"/>
    </row>
    <row r="81" spans="1:5" x14ac:dyDescent="0.2">
      <c r="A81" s="24"/>
      <c r="B81"/>
      <c r="E81" s="24"/>
    </row>
    <row r="82" spans="1:5" x14ac:dyDescent="0.2">
      <c r="A82" s="24"/>
      <c r="B82"/>
      <c r="E82" s="24"/>
    </row>
    <row r="83" spans="1:5" x14ac:dyDescent="0.2">
      <c r="B83"/>
    </row>
    <row r="84" spans="1:5" x14ac:dyDescent="0.2">
      <c r="B84"/>
    </row>
    <row r="85" spans="1:5" x14ac:dyDescent="0.2">
      <c r="B85"/>
    </row>
    <row r="86" spans="1:5" x14ac:dyDescent="0.2">
      <c r="B86"/>
    </row>
    <row r="87" spans="1:5" x14ac:dyDescent="0.2">
      <c r="B87"/>
    </row>
    <row r="88" spans="1:5" x14ac:dyDescent="0.2">
      <c r="B88"/>
    </row>
    <row r="89" spans="1:5" x14ac:dyDescent="0.2">
      <c r="B89"/>
    </row>
    <row r="90" spans="1:5" x14ac:dyDescent="0.2">
      <c r="B90"/>
    </row>
    <row r="91" spans="1:5" x14ac:dyDescent="0.2">
      <c r="B91"/>
    </row>
    <row r="92" spans="1:5" x14ac:dyDescent="0.2">
      <c r="B92"/>
    </row>
    <row r="93" spans="1:5" x14ac:dyDescent="0.2">
      <c r="B93"/>
    </row>
    <row r="94" spans="1:5" x14ac:dyDescent="0.2">
      <c r="B94"/>
    </row>
    <row r="95" spans="1:5" x14ac:dyDescent="0.2">
      <c r="B95"/>
    </row>
    <row r="96" spans="1:5"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sheetData>
  <sortState xmlns:xlrd2="http://schemas.microsoft.com/office/spreadsheetml/2017/richdata2" ref="B5:AR53">
    <sortCondition descending="1" ref="H5:H53"/>
    <sortCondition ref="I5:I53"/>
  </sortState>
  <mergeCells count="86">
    <mergeCell ref="AO1:AO2"/>
    <mergeCell ref="AP1:AP2"/>
    <mergeCell ref="AQ1:AQ2"/>
    <mergeCell ref="AR1:AR2"/>
    <mergeCell ref="AO3:AO4"/>
    <mergeCell ref="AP3:AP4"/>
    <mergeCell ref="AQ3:AQ4"/>
    <mergeCell ref="AR3:AR4"/>
    <mergeCell ref="X1:X2"/>
    <mergeCell ref="W1:W2"/>
    <mergeCell ref="Y1:Y2"/>
    <mergeCell ref="Y3:Y4"/>
    <mergeCell ref="AL1:AL2"/>
    <mergeCell ref="AA1:AA2"/>
    <mergeCell ref="AB1:AB2"/>
    <mergeCell ref="AD1:AD2"/>
    <mergeCell ref="AE1:AE2"/>
    <mergeCell ref="AF1:AF2"/>
    <mergeCell ref="AG1:AG2"/>
    <mergeCell ref="AC1:AC2"/>
    <mergeCell ref="AC3:AC4"/>
    <mergeCell ref="AJ1:AJ2"/>
    <mergeCell ref="AJ3:AJ4"/>
    <mergeCell ref="L1:L2"/>
    <mergeCell ref="T1:T2"/>
    <mergeCell ref="H1:H2"/>
    <mergeCell ref="J1:J2"/>
    <mergeCell ref="P1:P2"/>
    <mergeCell ref="S1:S2"/>
    <mergeCell ref="B1:B2"/>
    <mergeCell ref="C1:C2"/>
    <mergeCell ref="D1:D2"/>
    <mergeCell ref="E1:E2"/>
    <mergeCell ref="F1:F4"/>
    <mergeCell ref="B3:B4"/>
    <mergeCell ref="C3:C4"/>
    <mergeCell ref="D3:D4"/>
    <mergeCell ref="E3:E4"/>
    <mergeCell ref="A1:A54"/>
    <mergeCell ref="AH1:AH2"/>
    <mergeCell ref="AI1:AI2"/>
    <mergeCell ref="AK1:AK2"/>
    <mergeCell ref="G1:G2"/>
    <mergeCell ref="I3:I4"/>
    <mergeCell ref="I1:I2"/>
    <mergeCell ref="U1:U2"/>
    <mergeCell ref="Z1:Z2"/>
    <mergeCell ref="G3:G4"/>
    <mergeCell ref="H3:H4"/>
    <mergeCell ref="O1:O2"/>
    <mergeCell ref="Q1:Q2"/>
    <mergeCell ref="R1:R2"/>
    <mergeCell ref="K1:K2"/>
    <mergeCell ref="N1:N2"/>
    <mergeCell ref="AM1:AM2"/>
    <mergeCell ref="AN1:AN2"/>
    <mergeCell ref="J3:J4"/>
    <mergeCell ref="K3:K4"/>
    <mergeCell ref="L3:L4"/>
    <mergeCell ref="M3:M4"/>
    <mergeCell ref="N3:N4"/>
    <mergeCell ref="O3:O4"/>
    <mergeCell ref="P3:P4"/>
    <mergeCell ref="Q3:Q4"/>
    <mergeCell ref="R3:R4"/>
    <mergeCell ref="T3:T4"/>
    <mergeCell ref="U3:U4"/>
    <mergeCell ref="V3:V4"/>
    <mergeCell ref="M1:M2"/>
    <mergeCell ref="V1:V2"/>
    <mergeCell ref="S3:S4"/>
    <mergeCell ref="AN3:AN4"/>
    <mergeCell ref="AH3:AH4"/>
    <mergeCell ref="AI3:AI4"/>
    <mergeCell ref="AK3:AK4"/>
    <mergeCell ref="AL3:AL4"/>
    <mergeCell ref="AM3:AM4"/>
    <mergeCell ref="AB3:AB4"/>
    <mergeCell ref="AD3:AD4"/>
    <mergeCell ref="AE3:AE4"/>
    <mergeCell ref="AF3:AF4"/>
    <mergeCell ref="AG3:AG4"/>
    <mergeCell ref="W3:W4"/>
    <mergeCell ref="X3:X4"/>
    <mergeCell ref="Z3:Z4"/>
    <mergeCell ref="AA3:AA4"/>
  </mergeCells>
  <phoneticPr fontId="22" type="noConversion"/>
  <conditionalFormatting sqref="C26:C1048576 C1:C24">
    <cfRule type="duplicateValues" dxfId="159" priority="19"/>
  </conditionalFormatting>
  <conditionalFormatting sqref="Z6:Z53">
    <cfRule type="cellIs" dxfId="158" priority="11" operator="lessThan">
      <formula>1</formula>
    </cfRule>
  </conditionalFormatting>
  <conditionalFormatting sqref="AD48:AE53 AD6:AD47">
    <cfRule type="cellIs" dxfId="157" priority="10" operator="lessThan">
      <formula>1</formula>
    </cfRule>
  </conditionalFormatting>
  <conditionalFormatting sqref="R6:R53">
    <cfRule type="cellIs" dxfId="156" priority="9" operator="lessThan">
      <formula>1</formula>
    </cfRule>
  </conditionalFormatting>
  <conditionalFormatting sqref="U6:Y53 J6:Q53 S6:S53 AF53:AI53 AF6:AI24 AA6:AC53 AI26:AI46 AF26:AH52 AF25 AK6:AR53">
    <cfRule type="cellIs" dxfId="155" priority="13" operator="lessThan">
      <formula>1</formula>
    </cfRule>
  </conditionalFormatting>
  <conditionalFormatting sqref="T6:T53">
    <cfRule type="cellIs" dxfId="154" priority="12" operator="lessThan">
      <formula>1</formula>
    </cfRule>
  </conditionalFormatting>
  <conditionalFormatting sqref="AJ6:AJ24 AJ26:AJ53">
    <cfRule type="cellIs" dxfId="153" priority="8" operator="lessThan">
      <formula>1</formula>
    </cfRule>
  </conditionalFormatting>
  <conditionalFormatting sqref="AI47:AI52">
    <cfRule type="cellIs" dxfId="152" priority="5" operator="lessThan">
      <formula>1</formula>
    </cfRule>
  </conditionalFormatting>
  <conditionalFormatting sqref="AE6:AE47">
    <cfRule type="cellIs" dxfId="151" priority="3" operator="lessThan">
      <formula>1</formula>
    </cfRule>
  </conditionalFormatting>
  <conditionalFormatting sqref="C25">
    <cfRule type="duplicateValues" dxfId="150" priority="2"/>
  </conditionalFormatting>
  <conditionalFormatting sqref="AG25:AJ25">
    <cfRule type="cellIs" dxfId="149"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045A-1628-4013-84F6-354C02ADED99}">
  <sheetPr codeName="Sheet11">
    <tabColor rgb="FFFCE4D6"/>
    <pageSetUpPr fitToPage="1"/>
  </sheetPr>
  <dimension ref="A1:CD74"/>
  <sheetViews>
    <sheetView topLeftCell="A10" zoomScaleNormal="100" zoomScaleSheetLayoutView="90" workbookViewId="0">
      <pane xSplit="9" topLeftCell="J1" activePane="topRight" state="frozen"/>
      <selection activeCell="P54" sqref="P54"/>
      <selection pane="topRight" activeCell="B48" sqref="A48:XFD48"/>
    </sheetView>
  </sheetViews>
  <sheetFormatPr defaultColWidth="26.85546875" defaultRowHeight="12.75" x14ac:dyDescent="0.2"/>
  <cols>
    <col min="1" max="1" width="5.42578125" style="42" bestFit="1" customWidth="1"/>
    <col min="2" max="2" width="20.5703125" style="6" customWidth="1"/>
    <col min="3" max="3" width="26.140625" style="6" bestFit="1" customWidth="1"/>
    <col min="4" max="4" width="17.28515625" style="6" bestFit="1" customWidth="1"/>
    <col min="5" max="5" width="14.140625" style="42" bestFit="1" customWidth="1"/>
    <col min="6" max="6" width="6.28515625" style="7" bestFit="1" customWidth="1"/>
    <col min="7" max="7" width="9" style="7" bestFit="1" customWidth="1"/>
    <col min="8" max="8" width="9" style="5" bestFit="1" customWidth="1"/>
    <col min="9" max="9" width="11.140625" style="2" bestFit="1" customWidth="1"/>
    <col min="10" max="11" width="11.140625" style="52" bestFit="1" customWidth="1"/>
    <col min="12" max="13" width="11" style="52" bestFit="1" customWidth="1"/>
    <col min="14" max="14" width="19.140625" style="52" bestFit="1" customWidth="1"/>
    <col min="15" max="15" width="11" style="52" bestFit="1" customWidth="1"/>
    <col min="16" max="17" width="11.42578125" style="52" bestFit="1" customWidth="1"/>
    <col min="18" max="19" width="16.28515625" style="52" bestFit="1" customWidth="1"/>
    <col min="20" max="20" width="14.5703125" style="52" bestFit="1" customWidth="1"/>
    <col min="21" max="21" width="11.42578125" style="52" bestFit="1" customWidth="1"/>
    <col min="22" max="22" width="11" style="52" bestFit="1" customWidth="1"/>
    <col min="23" max="24" width="10.7109375" style="52" bestFit="1" customWidth="1"/>
    <col min="25" max="25" width="14.5703125" style="52" bestFit="1" customWidth="1"/>
    <col min="26" max="26" width="16.42578125" style="52" bestFit="1" customWidth="1"/>
    <col min="27" max="27" width="16.28515625" style="52" bestFit="1" customWidth="1"/>
    <col min="28" max="30" width="11.5703125" style="52" bestFit="1" customWidth="1"/>
    <col min="31" max="31" width="11.5703125" style="52" customWidth="1"/>
    <col min="32" max="32" width="11.5703125" style="52" bestFit="1" customWidth="1"/>
    <col min="33" max="34" width="10.7109375" style="52" bestFit="1" customWidth="1"/>
    <col min="35" max="36" width="10.7109375" style="52" customWidth="1"/>
    <col min="37" max="37" width="14.5703125" style="56" bestFit="1" customWidth="1"/>
    <col min="38" max="38" width="12" style="56" bestFit="1" customWidth="1"/>
    <col min="39" max="39" width="10.7109375" style="52" bestFit="1" customWidth="1"/>
    <col min="40" max="40" width="11" style="56" bestFit="1" customWidth="1"/>
    <col min="41" max="41" width="10.7109375" style="56" bestFit="1" customWidth="1"/>
    <col min="42" max="42" width="11.140625" style="56" bestFit="1" customWidth="1"/>
    <col min="43" max="44" width="11" style="56" bestFit="1" customWidth="1"/>
    <col min="45" max="45" width="22.42578125" style="54" bestFit="1" customWidth="1"/>
    <col min="46" max="16384" width="26.85546875" style="42"/>
  </cols>
  <sheetData>
    <row r="1" spans="1:82" s="9" customFormat="1" ht="12.75" customHeight="1" x14ac:dyDescent="0.2">
      <c r="A1" s="924" t="s">
        <v>183</v>
      </c>
      <c r="B1" s="928" t="s">
        <v>0</v>
      </c>
      <c r="C1" s="881" t="s">
        <v>52</v>
      </c>
      <c r="D1" s="881" t="s">
        <v>2</v>
      </c>
      <c r="E1" s="881" t="s">
        <v>3</v>
      </c>
      <c r="F1" s="882" t="s">
        <v>4</v>
      </c>
      <c r="G1" s="928" t="s">
        <v>284</v>
      </c>
      <c r="H1" s="881" t="s">
        <v>6</v>
      </c>
      <c r="I1" s="931" t="s">
        <v>182</v>
      </c>
      <c r="J1" s="926" t="s">
        <v>440</v>
      </c>
      <c r="K1" s="919" t="s">
        <v>272</v>
      </c>
      <c r="L1" s="919" t="s">
        <v>453</v>
      </c>
      <c r="M1" s="919" t="s">
        <v>272</v>
      </c>
      <c r="N1" s="919" t="s">
        <v>449</v>
      </c>
      <c r="O1" s="919" t="s">
        <v>443</v>
      </c>
      <c r="P1" s="919" t="s">
        <v>272</v>
      </c>
      <c r="Q1" s="919" t="s">
        <v>451</v>
      </c>
      <c r="R1" s="919" t="s">
        <v>793</v>
      </c>
      <c r="S1" s="919" t="s">
        <v>435</v>
      </c>
      <c r="T1" s="919" t="s">
        <v>960</v>
      </c>
      <c r="U1" s="919" t="s">
        <v>272</v>
      </c>
      <c r="V1" s="919" t="s">
        <v>443</v>
      </c>
      <c r="W1" s="919" t="s">
        <v>440</v>
      </c>
      <c r="X1" s="919" t="s">
        <v>435</v>
      </c>
      <c r="Y1" s="919" t="s">
        <v>450</v>
      </c>
      <c r="Z1" s="919" t="s">
        <v>793</v>
      </c>
      <c r="AA1" s="919" t="s">
        <v>451</v>
      </c>
      <c r="AB1" s="919" t="s">
        <v>438</v>
      </c>
      <c r="AC1" s="919" t="s">
        <v>445</v>
      </c>
      <c r="AD1" s="919" t="s">
        <v>970</v>
      </c>
      <c r="AE1" s="919" t="s">
        <v>1140</v>
      </c>
      <c r="AF1" s="919" t="s">
        <v>440</v>
      </c>
      <c r="AG1" s="919" t="s">
        <v>435</v>
      </c>
      <c r="AH1" s="919" t="s">
        <v>233</v>
      </c>
      <c r="AI1" s="919" t="s">
        <v>1142</v>
      </c>
      <c r="AJ1" s="919" t="s">
        <v>1189</v>
      </c>
      <c r="AK1" s="919" t="s">
        <v>1226</v>
      </c>
      <c r="AL1" s="919" t="s">
        <v>451</v>
      </c>
      <c r="AM1" s="919" t="s">
        <v>443</v>
      </c>
      <c r="AN1" s="919" t="s">
        <v>1229</v>
      </c>
      <c r="AO1" s="919" t="s">
        <v>447</v>
      </c>
      <c r="AP1" s="919" t="s">
        <v>442</v>
      </c>
      <c r="AQ1" s="933" t="s">
        <v>445</v>
      </c>
      <c r="AR1" s="935" t="s">
        <v>1143</v>
      </c>
      <c r="AS1" s="76"/>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1:82" s="9" customFormat="1" ht="12.75" customHeight="1" x14ac:dyDescent="0.2">
      <c r="A2" s="924"/>
      <c r="B2" s="929"/>
      <c r="C2" s="880"/>
      <c r="D2" s="880"/>
      <c r="E2" s="880"/>
      <c r="F2" s="883"/>
      <c r="G2" s="929"/>
      <c r="H2" s="880"/>
      <c r="I2" s="930"/>
      <c r="J2" s="927"/>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34"/>
      <c r="AR2" s="936"/>
      <c r="AS2" s="76"/>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1:82" s="9" customFormat="1" ht="12.75" customHeight="1" x14ac:dyDescent="0.2">
      <c r="A3" s="924"/>
      <c r="B3" s="929" t="s">
        <v>7</v>
      </c>
      <c r="C3" s="880" t="s">
        <v>8</v>
      </c>
      <c r="D3" s="880" t="s">
        <v>13</v>
      </c>
      <c r="E3" s="880" t="s">
        <v>9</v>
      </c>
      <c r="F3" s="883"/>
      <c r="G3" s="929" t="s">
        <v>283</v>
      </c>
      <c r="H3" s="880" t="s">
        <v>11</v>
      </c>
      <c r="I3" s="930" t="s">
        <v>181</v>
      </c>
      <c r="J3" s="925" t="s">
        <v>210</v>
      </c>
      <c r="K3" s="921" t="s">
        <v>211</v>
      </c>
      <c r="L3" s="921" t="s">
        <v>212</v>
      </c>
      <c r="M3" s="921" t="s">
        <v>213</v>
      </c>
      <c r="N3" s="921" t="s">
        <v>213</v>
      </c>
      <c r="O3" s="921" t="s">
        <v>214</v>
      </c>
      <c r="P3" s="932" t="s">
        <v>995</v>
      </c>
      <c r="Q3" s="921" t="s">
        <v>215</v>
      </c>
      <c r="R3" s="921">
        <v>44262</v>
      </c>
      <c r="S3" s="921" t="s">
        <v>217</v>
      </c>
      <c r="T3" s="921" t="s">
        <v>217</v>
      </c>
      <c r="U3" s="921" t="s">
        <v>218</v>
      </c>
      <c r="V3" s="921" t="s">
        <v>219</v>
      </c>
      <c r="W3" s="921" t="s">
        <v>220</v>
      </c>
      <c r="X3" s="921" t="s">
        <v>221</v>
      </c>
      <c r="Y3" s="921" t="s">
        <v>221</v>
      </c>
      <c r="Z3" s="921" t="s">
        <v>221</v>
      </c>
      <c r="AA3" s="921" t="s">
        <v>222</v>
      </c>
      <c r="AB3" s="921" t="s">
        <v>223</v>
      </c>
      <c r="AC3" s="921" t="s">
        <v>224</v>
      </c>
      <c r="AD3" s="921" t="s">
        <v>224</v>
      </c>
      <c r="AE3" s="921">
        <v>44353</v>
      </c>
      <c r="AF3" s="921" t="s">
        <v>225</v>
      </c>
      <c r="AG3" s="921" t="s">
        <v>226</v>
      </c>
      <c r="AH3" s="921" t="s">
        <v>226</v>
      </c>
      <c r="AI3" s="921">
        <v>44374</v>
      </c>
      <c r="AJ3" s="921" t="s">
        <v>1137</v>
      </c>
      <c r="AK3" s="921" t="s">
        <v>227</v>
      </c>
      <c r="AL3" s="921" t="s">
        <v>228</v>
      </c>
      <c r="AM3" s="921" t="s">
        <v>228</v>
      </c>
      <c r="AN3" s="921" t="s">
        <v>229</v>
      </c>
      <c r="AO3" s="921" t="s">
        <v>230</v>
      </c>
      <c r="AP3" s="921">
        <v>44437</v>
      </c>
      <c r="AQ3" s="921">
        <v>44458</v>
      </c>
      <c r="AR3" s="921">
        <v>44479</v>
      </c>
      <c r="AS3" s="76"/>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row>
    <row r="4" spans="1:82" s="10" customFormat="1" ht="12.75" customHeight="1" x14ac:dyDescent="0.2">
      <c r="A4" s="924"/>
      <c r="B4" s="929" t="s">
        <v>7</v>
      </c>
      <c r="C4" s="880" t="s">
        <v>8</v>
      </c>
      <c r="D4" s="880" t="s">
        <v>13</v>
      </c>
      <c r="E4" s="880" t="s">
        <v>9</v>
      </c>
      <c r="F4" s="883"/>
      <c r="G4" s="929"/>
      <c r="H4" s="880"/>
      <c r="I4" s="930"/>
      <c r="J4" s="925"/>
      <c r="K4" s="921"/>
      <c r="L4" s="921"/>
      <c r="M4" s="921"/>
      <c r="N4" s="921"/>
      <c r="O4" s="921"/>
      <c r="P4" s="932"/>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7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s="10" customFormat="1" ht="13.5" thickBot="1" x14ac:dyDescent="0.25">
      <c r="A5" s="924"/>
      <c r="B5" s="46"/>
      <c r="C5" s="43"/>
      <c r="D5" s="43"/>
      <c r="E5" s="43"/>
      <c r="F5" s="44"/>
      <c r="G5" s="266" t="s">
        <v>283</v>
      </c>
      <c r="H5" s="267" t="s">
        <v>11</v>
      </c>
      <c r="I5" s="268" t="s">
        <v>12</v>
      </c>
      <c r="J5" s="469" t="s">
        <v>50</v>
      </c>
      <c r="K5" s="470" t="s">
        <v>50</v>
      </c>
      <c r="L5" s="470" t="s">
        <v>50</v>
      </c>
      <c r="M5" s="470" t="s">
        <v>50</v>
      </c>
      <c r="N5" s="470" t="s">
        <v>50</v>
      </c>
      <c r="O5" s="470" t="s">
        <v>50</v>
      </c>
      <c r="P5" s="470" t="s">
        <v>50</v>
      </c>
      <c r="Q5" s="470" t="s">
        <v>50</v>
      </c>
      <c r="R5" s="470" t="s">
        <v>50</v>
      </c>
      <c r="S5" s="470" t="s">
        <v>50</v>
      </c>
      <c r="T5" s="470" t="s">
        <v>50</v>
      </c>
      <c r="U5" s="470" t="s">
        <v>50</v>
      </c>
      <c r="V5" s="470" t="s">
        <v>50</v>
      </c>
      <c r="W5" s="470" t="s">
        <v>50</v>
      </c>
      <c r="X5" s="470" t="s">
        <v>50</v>
      </c>
      <c r="Y5" s="470" t="s">
        <v>50</v>
      </c>
      <c r="Z5" s="470" t="s">
        <v>50</v>
      </c>
      <c r="AA5" s="470" t="s">
        <v>50</v>
      </c>
      <c r="AB5" s="470" t="s">
        <v>50</v>
      </c>
      <c r="AC5" s="470" t="s">
        <v>50</v>
      </c>
      <c r="AD5" s="470" t="s">
        <v>50</v>
      </c>
      <c r="AE5" s="470" t="s">
        <v>50</v>
      </c>
      <c r="AF5" s="470" t="s">
        <v>50</v>
      </c>
      <c r="AG5" s="470" t="s">
        <v>50</v>
      </c>
      <c r="AH5" s="658" t="s">
        <v>50</v>
      </c>
      <c r="AI5" s="471" t="s">
        <v>50</v>
      </c>
      <c r="AJ5" s="471" t="s">
        <v>50</v>
      </c>
      <c r="AK5" s="471" t="s">
        <v>50</v>
      </c>
      <c r="AL5" s="471" t="s">
        <v>50</v>
      </c>
      <c r="AM5" s="471" t="s">
        <v>50</v>
      </c>
      <c r="AN5" s="471" t="s">
        <v>50</v>
      </c>
      <c r="AO5" s="471" t="s">
        <v>50</v>
      </c>
      <c r="AP5" s="471" t="s">
        <v>50</v>
      </c>
      <c r="AQ5" s="512" t="s">
        <v>50</v>
      </c>
      <c r="AR5" s="516" t="s">
        <v>50</v>
      </c>
      <c r="AS5" s="7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s="1" customFormat="1" x14ac:dyDescent="0.2">
      <c r="A6" s="924"/>
      <c r="B6" s="802" t="s">
        <v>30</v>
      </c>
      <c r="C6" s="803" t="s">
        <v>155</v>
      </c>
      <c r="D6" s="803" t="s">
        <v>101</v>
      </c>
      <c r="E6" s="804">
        <v>44316</v>
      </c>
      <c r="F6" s="805">
        <v>13</v>
      </c>
      <c r="G6" s="830">
        <f t="shared" ref="G6:G38" si="0">COUNTIF(J6:AS6,"&gt;0")</f>
        <v>11</v>
      </c>
      <c r="H6" s="831">
        <f t="shared" ref="H6:H38" si="1">SUM(J6:AS6)</f>
        <v>78</v>
      </c>
      <c r="I6" s="832">
        <f t="shared" ref="I6:I11" si="2">RANK(H6,$H$6:$H$69)</f>
        <v>1</v>
      </c>
      <c r="J6" s="222">
        <f>_xlfn.IFNA(VLOOKUP(CONCATENATE($J$5,$B6,$C6),'20BUN'!$A$6:$N$94,14,FALSE),0)</f>
        <v>7</v>
      </c>
      <c r="K6" s="223">
        <f>_xlfn.IFNA(VLOOKUP(CONCATENATE($K$5,$B6,$C6),'20BUS'!$A$6:$N$107,14,FALSE),0)</f>
        <v>7</v>
      </c>
      <c r="L6" s="223">
        <f>_xlfn.IFNA(VLOOKUP(CONCATENATE($L$5,$B6,$C6),'MUR1'!$A$6:$N$135,14,FALSE),0)</f>
        <v>0</v>
      </c>
      <c r="M6" s="223">
        <f>_xlfn.IFNA(VLOOKUP(CONCATENATE($M$5,$B6,$C6),'BUS1'!$A$6:$N$95,14,FALSE),0)</f>
        <v>8</v>
      </c>
      <c r="N6" s="223">
        <f>_xlfn.IFNA(VLOOKUP(CONCATENATE($N$5,$B6,$C6),'WP1'!$A$6:$N$131,14,FALSE),0)</f>
        <v>0</v>
      </c>
      <c r="O6" s="223">
        <f>_xlfn.IFNA(VLOOKUP(CONCATENATE($O$5,$B6,$C6),'BAL1'!$A$6:$N$95,14,FALSE),0)</f>
        <v>0</v>
      </c>
      <c r="P6" s="223">
        <f>_xlfn.IFNA(VLOOKUP(CONCATENATE($P$5,$B6,$C6),'BUS2'!$A$6:$N$133,14,FALSE),0)</f>
        <v>9</v>
      </c>
      <c r="Q6" s="223">
        <f>_xlfn.IFNA(VLOOKUP(CONCATENATE($Q$5,$B6,$C6),'WAL1'!$A$6:$N$135,14,FALSE),0)</f>
        <v>0</v>
      </c>
      <c r="R6" s="223">
        <f>_xlfn.IFNA(VLOOKUP(CONCATENATE($S$5,$B6,$C6),'MR1'!$A$6:$N$130,14,FALSE),0)</f>
        <v>4</v>
      </c>
      <c r="S6" s="223">
        <f>_xlfn.IFNA(VLOOKUP(CONCATENATE($S$5,$B6,$C6),'OG1'!$A$6:$N$132,14,FALSE),0)</f>
        <v>0</v>
      </c>
      <c r="T6" s="223">
        <f>_xlfn.IFNA(VLOOKUP(CONCATENATE($T$5,$B6,$C6),DARL!$A$6:$N$56,14,FALSE),0)</f>
        <v>0</v>
      </c>
      <c r="U6" s="223">
        <f>_xlfn.IFNA(VLOOKUP(CONCATENATE($U$5,$B6,$C6),'BUS3'!$A$6:$N$135,14,FALSE),0)</f>
        <v>0</v>
      </c>
      <c r="V6" s="223">
        <f>_xlfn.IFNA(VLOOKUP(CONCATENATE($V$5,$B6,$C6),'BAL2'!$A$6:$N$135,14,FALSE),0)</f>
        <v>0</v>
      </c>
      <c r="W6" s="223">
        <f>_xlfn.IFNA(VLOOKUP(CONCATENATE($W$5,$B6,$C6),'BUN1'!$A$6:$N$135,14,FALSE),0)</f>
        <v>6</v>
      </c>
      <c r="X6" s="223">
        <f>_xlfn.IFNA(VLOOKUP(CONCATENATE($X$5,$B6,$C6),'OG2'!$A$6:$N$133,14,FALSE),0)</f>
        <v>0</v>
      </c>
      <c r="Y6" s="223">
        <f>_xlfn.IFNA(VLOOKUP(CONCATENATE($Y$5,$B6,$C6),'SM1'!$A$6:$N$133,14,FALSE),0)</f>
        <v>0</v>
      </c>
      <c r="Z6" s="223">
        <f>_xlfn.IFNA(VLOOKUP(CONCATENATE($Z$5,$B6,$C6),'MR2'!$A$6:$N$124,14,FALSE),0)</f>
        <v>0</v>
      </c>
      <c r="AA6" s="223">
        <f>_xlfn.IFNA(VLOOKUP(CONCATENATE($AA$5,$B6,$C6),'WAL2'!$A$6:$N$135,14,FALSE),0)</f>
        <v>0</v>
      </c>
      <c r="AB6" s="223">
        <f>_xlfn.IFNA(VLOOKUP(CONCATENATE($AB$5,$B6,$C6),DARD1!$A$6:$N$134,14,FALSE),0)</f>
        <v>8</v>
      </c>
      <c r="AC6" s="223">
        <f>_xlfn.IFNA(VLOOKUP(CONCATENATE($AC$5,$B6,$C6),'LF1'!$A$6:$N$135,14,FALSE),0)</f>
        <v>6</v>
      </c>
      <c r="AD6" s="223">
        <f>_xlfn.IFNA(VLOOKUP(CONCATENATE($AD$5,$B6,$C6),DARL2!$A$6:$N$135,14,FALSE),0)</f>
        <v>0</v>
      </c>
      <c r="AE6" s="85">
        <f>_xlfn.IFNA(VLOOKUP(CONCATENATE($AE$5,$B6,$C6),FEST!$A$6:$N$131,14,FALSE),0)</f>
        <v>0</v>
      </c>
      <c r="AF6" s="223">
        <f>_xlfn.IFNA(VLOOKUP(CONCATENATE($AF$5,$B6,$C6),'BUN2'!$A$6:$N$131,14,FALSE),0)</f>
        <v>8</v>
      </c>
      <c r="AG6" s="223">
        <f>_xlfn.IFNA(VLOOKUP(CONCATENATE($AG$5,$B6,$C6),'OG3'!$A$6:$N$135,14,FALSE),0)</f>
        <v>0</v>
      </c>
      <c r="AH6" s="657">
        <f>_xlfn.IFNA(VLOOKUP(CONCATENATE($AH$5,$B6,$C6),SER!$A$6:$N$135,14,FALSE),0)</f>
        <v>0</v>
      </c>
      <c r="AI6" s="224">
        <f>_xlfn.IFNA(VLOOKUP(CONCATENATE($AH$5,$B6,$C6),KR!$A$6:$N$135,14,FALSE),0)</f>
        <v>0</v>
      </c>
      <c r="AJ6" s="224">
        <f>_xlfn.IFNA(VLOOKUP(CONCATENATE($AJ$5,$B6,$C6),DARL2!$A$6:$N$135,14,FALSE),0)</f>
        <v>0</v>
      </c>
      <c r="AK6" s="224">
        <f>_xlfn.IFNA(VLOOKUP(CONCATENATE($AK$5,$B6,$C6),DARD2!$A$6:$N$135,14,FALSE),0)</f>
        <v>7</v>
      </c>
      <c r="AL6" s="224">
        <f>_xlfn.IFNA(VLOOKUP(CONCATENATE($AL$5,$B6,$C6),'WAL3'!$A$6:$N$77,14,FALSE),0)</f>
        <v>0</v>
      </c>
      <c r="AM6" s="224">
        <f>_xlfn.IFNA(VLOOKUP(CONCATENATE($AM$5,$B6,$C6),'BAL3'!$A$6:$N$135,14,FALSE),0)</f>
        <v>0</v>
      </c>
      <c r="AN6" s="224">
        <f>_xlfn.IFNA(VLOOKUP(CONCATENATE($AN$5,$B6,$C6),'BUN3'!$A$6:$N$135,14,FALSE),0)</f>
        <v>0</v>
      </c>
      <c r="AO6" s="224">
        <f>_xlfn.IFNA(VLOOKUP(CONCATENATE($AO$5,$B6,$C6),SC!$A$6:$N$135,14,FALSE),0)</f>
        <v>0</v>
      </c>
      <c r="AP6" s="224">
        <f>_xlfn.IFNA(VLOOKUP(CONCATENATE($AP$5,$B6,$C6),'KAL1'!$A$6:$N$135,14,FALSE),0)</f>
        <v>0</v>
      </c>
      <c r="AQ6" s="513"/>
      <c r="AR6" s="225">
        <f>_xlfn.IFNA(VLOOKUP(CONCATENATE($AR$5,$B6,$C6),'MR3'!$A$6:$N$135,14,FALSE),0)</f>
        <v>8</v>
      </c>
      <c r="AS6" s="76"/>
    </row>
    <row r="7" spans="1:82" s="1" customFormat="1" x14ac:dyDescent="0.2">
      <c r="A7" s="924"/>
      <c r="B7" s="809" t="s">
        <v>121</v>
      </c>
      <c r="C7" s="816" t="s">
        <v>122</v>
      </c>
      <c r="D7" s="816" t="s">
        <v>118</v>
      </c>
      <c r="E7" s="817">
        <v>44235</v>
      </c>
      <c r="F7" s="818">
        <v>13</v>
      </c>
      <c r="G7" s="833">
        <f t="shared" si="0"/>
        <v>9</v>
      </c>
      <c r="H7" s="834">
        <f t="shared" si="1"/>
        <v>68</v>
      </c>
      <c r="I7" s="835">
        <f t="shared" si="2"/>
        <v>2</v>
      </c>
      <c r="J7" s="227">
        <f>_xlfn.IFNA(VLOOKUP(CONCATENATE($J$5,$B7,$C7),'20BUN'!$A$6:$N$94,14,FALSE),0)</f>
        <v>0</v>
      </c>
      <c r="K7" s="85">
        <f>_xlfn.IFNA(VLOOKUP(CONCATENATE($K$5,$B7,$C7),'20BUS'!$A$6:$N$107,14,FALSE),0)</f>
        <v>0</v>
      </c>
      <c r="L7" s="85">
        <f>_xlfn.IFNA(VLOOKUP(CONCATENATE($L$5,$B7,$C7),'MUR1'!$A$6:$N$135,14,FALSE),0)</f>
        <v>0</v>
      </c>
      <c r="M7" s="85">
        <f>_xlfn.IFNA(VLOOKUP(CONCATENATE($M$5,$B7,$C7),'BUS1'!$A$6:$N$95,14,FALSE),0)</f>
        <v>0</v>
      </c>
      <c r="N7" s="85">
        <f>_xlfn.IFNA(VLOOKUP(CONCATENATE($N$5,$B7,$C7),'WP1'!$A$6:$N$131,14,FALSE),0)</f>
        <v>0</v>
      </c>
      <c r="O7" s="85">
        <f>_xlfn.IFNA(VLOOKUP(CONCATENATE($O$5,$B7,$C7),'BAL1'!$A$6:$N$95,14,FALSE),0)</f>
        <v>7</v>
      </c>
      <c r="P7" s="85">
        <f>_xlfn.IFNA(VLOOKUP(CONCATENATE($P$5,$B7,$C7),'BUS2'!$A$6:$N$133,14,FALSE),0)</f>
        <v>0</v>
      </c>
      <c r="Q7" s="85">
        <f>_xlfn.IFNA(VLOOKUP(CONCATENATE($Q$5,$B7,$C7),'WAL1'!$A$6:$N$135,14,FALSE),0)</f>
        <v>0</v>
      </c>
      <c r="R7" s="85">
        <f>_xlfn.IFNA(VLOOKUP(CONCATENATE($S$5,$B7,$C7),'MR1'!$A$6:$N$130,14,FALSE),0)</f>
        <v>0</v>
      </c>
      <c r="S7" s="85">
        <f>_xlfn.IFNA(VLOOKUP(CONCATENATE($S$5,$B7,$C7),'OG1'!$A$6:$N$132,14,FALSE),0)</f>
        <v>5</v>
      </c>
      <c r="T7" s="85">
        <f>_xlfn.IFNA(VLOOKUP(CONCATENATE($T$5,$B7,$C7),DARL!$A$6:$N$56,14,FALSE),0)</f>
        <v>0</v>
      </c>
      <c r="U7" s="85">
        <f>_xlfn.IFNA(VLOOKUP(CONCATENATE($U$5,$B7,$C7),'BUS3'!$A$6:$N$135,14,FALSE),0)</f>
        <v>0</v>
      </c>
      <c r="V7" s="85">
        <f>_xlfn.IFNA(VLOOKUP(CONCATENATE($V$5,$B7,$C7),'BAL2'!$A$6:$N$135,14,FALSE),0)</f>
        <v>7</v>
      </c>
      <c r="W7" s="85">
        <f>_xlfn.IFNA(VLOOKUP(CONCATENATE($W$5,$B7,$C7),'BUN1'!$A$6:$N$135,14,FALSE),0)</f>
        <v>0</v>
      </c>
      <c r="X7" s="85">
        <f>_xlfn.IFNA(VLOOKUP(CONCATENATE($X$5,$B7,$C7),'OG2'!$A$6:$N$133,14,FALSE),0)</f>
        <v>0</v>
      </c>
      <c r="Y7" s="85">
        <f>_xlfn.IFNA(VLOOKUP(CONCATENATE($Y$5,$B7,$C7),'SM1'!$A$6:$N$133,14,FALSE),0)</f>
        <v>7</v>
      </c>
      <c r="Z7" s="85">
        <f>_xlfn.IFNA(VLOOKUP(CONCATENATE($Z$5,$B7,$C7),'MR2'!$A$6:$N$124,14,FALSE),0)</f>
        <v>0</v>
      </c>
      <c r="AA7" s="85">
        <f>_xlfn.IFNA(VLOOKUP(CONCATENATE($AA$5,$B7,$C7),'WAL2'!$A$6:$N$135,14,FALSE),0)</f>
        <v>0</v>
      </c>
      <c r="AB7" s="85">
        <f>_xlfn.IFNA(VLOOKUP(CONCATENATE($AB$5,$B7,$C7),DARD1!$A$6:$N$134,14,FALSE),0)</f>
        <v>0</v>
      </c>
      <c r="AC7" s="85">
        <f>_xlfn.IFNA(VLOOKUP(CONCATENATE($AC$5,$B7,$C7),'LF1'!$A$6:$N$135,14,FALSE),0)</f>
        <v>0</v>
      </c>
      <c r="AD7" s="85">
        <f>_xlfn.IFNA(VLOOKUP(CONCATENATE($AD$5,$B7,$C7),DARL2!$A$6:$N$135,14,FALSE),0)</f>
        <v>7</v>
      </c>
      <c r="AE7" s="85">
        <f>_xlfn.IFNA(VLOOKUP(CONCATENATE($AE$5,$B7,$C7),FEST!$A$6:$N$131,14,FALSE),0)</f>
        <v>0</v>
      </c>
      <c r="AF7" s="85">
        <f>_xlfn.IFNA(VLOOKUP(CONCATENATE($AF$5,$B7,$C7),'BUN2'!$A$6:$N$131,14,FALSE),0)</f>
        <v>0</v>
      </c>
      <c r="AG7" s="85">
        <f>_xlfn.IFNA(VLOOKUP(CONCATENATE($AG$5,$B7,$C7),'OG3'!$A$6:$N$135,14,FALSE),0)</f>
        <v>0</v>
      </c>
      <c r="AH7" s="86">
        <f>_xlfn.IFNA(VLOOKUP(CONCATENATE($AH$5,$B7,$C7),SER!$A$6:$N$135,14,FALSE),0)</f>
        <v>7</v>
      </c>
      <c r="AI7" s="86">
        <f>_xlfn.IFNA(VLOOKUP(CONCATENATE($AH$5,$B7,$C7),KR!$A$6:$N$135,14,FALSE),0)</f>
        <v>0</v>
      </c>
      <c r="AJ7" s="86">
        <f>_xlfn.IFNA(VLOOKUP(CONCATENATE($AJ$5,$B7,$C7),DARL2!$A$6:$N$135,14,FALSE),0)</f>
        <v>7</v>
      </c>
      <c r="AK7" s="86">
        <f>_xlfn.IFNA(VLOOKUP(CONCATENATE($AK$5,$B7,$C7),DARD2!$A$6:$N$135,14,FALSE),0)</f>
        <v>0</v>
      </c>
      <c r="AL7" s="86">
        <f>_xlfn.IFNA(VLOOKUP(CONCATENATE($AL$5,$B7,$C7),'WAL3'!$A$6:$N$77,14,FALSE),0)</f>
        <v>0</v>
      </c>
      <c r="AM7" s="86">
        <f>_xlfn.IFNA(VLOOKUP(CONCATENATE($AM$5,$B7,$C7),'BAL3'!$A$6:$N$135,14,FALSE),0)</f>
        <v>7</v>
      </c>
      <c r="AN7" s="86">
        <f>_xlfn.IFNA(VLOOKUP(CONCATENATE($AN$5,$B7,$C7),'BUN3'!$A$6:$N$135,14,FALSE),0)</f>
        <v>0</v>
      </c>
      <c r="AO7" s="86">
        <f>_xlfn.IFNA(VLOOKUP(CONCATENATE($AO$5,$B7,$C7),SC!$A$6:$N$135,14,FALSE),0)</f>
        <v>14</v>
      </c>
      <c r="AP7" s="86">
        <f>_xlfn.IFNA(VLOOKUP(CONCATENATE($AP$5,$B7,$C7),'KAL1'!$A$6:$N$135,14,FALSE),0)</f>
        <v>0</v>
      </c>
      <c r="AQ7" s="514"/>
      <c r="AR7" s="618">
        <f>_xlfn.IFNA(VLOOKUP(CONCATENATE($AR$5,$B7,$C7),'MR3'!$A$6:$N$135,14,FALSE),0)</f>
        <v>0</v>
      </c>
      <c r="AS7" s="76"/>
    </row>
    <row r="8" spans="1:82" s="1" customFormat="1" x14ac:dyDescent="0.2">
      <c r="A8" s="924"/>
      <c r="B8" s="809" t="s">
        <v>113</v>
      </c>
      <c r="C8" s="816" t="s">
        <v>114</v>
      </c>
      <c r="D8" s="816" t="s">
        <v>123</v>
      </c>
      <c r="E8" s="817">
        <v>44223</v>
      </c>
      <c r="F8" s="818">
        <v>12</v>
      </c>
      <c r="G8" s="833">
        <f t="shared" si="0"/>
        <v>8</v>
      </c>
      <c r="H8" s="834">
        <f t="shared" si="1"/>
        <v>44</v>
      </c>
      <c r="I8" s="835">
        <f t="shared" si="2"/>
        <v>3</v>
      </c>
      <c r="J8" s="227">
        <f>_xlfn.IFNA(VLOOKUP(CONCATENATE($J$5,$B8,$C8),'20BUN'!$A$6:$N$94,14,FALSE),0)</f>
        <v>0</v>
      </c>
      <c r="K8" s="85">
        <f>_xlfn.IFNA(VLOOKUP(CONCATENATE($K$5,$B8,$C8),'20BUS'!$A$6:$N$107,14,FALSE),0)</f>
        <v>0</v>
      </c>
      <c r="L8" s="85">
        <f>_xlfn.IFNA(VLOOKUP(CONCATENATE($L$5,$B8,$C8),'MUR1'!$A$6:$N$135,14,FALSE),0)</f>
        <v>0</v>
      </c>
      <c r="M8" s="85">
        <f>_xlfn.IFNA(VLOOKUP(CONCATENATE($M$5,$B8,$C8),'BUS1'!$A$6:$N$95,14,FALSE),0)</f>
        <v>4</v>
      </c>
      <c r="N8" s="85">
        <f>_xlfn.IFNA(VLOOKUP(CONCATENATE($N$5,$B8,$C8),'WP1'!$A$6:$N$131,14,FALSE),0)</f>
        <v>0</v>
      </c>
      <c r="O8" s="85">
        <f>_xlfn.IFNA(VLOOKUP(CONCATENATE($O$5,$B8,$C8),'BAL1'!$A$6:$N$95,14,FALSE),0)</f>
        <v>0</v>
      </c>
      <c r="P8" s="85">
        <f>_xlfn.IFNA(VLOOKUP(CONCATENATE($P$5,$B8,$C8),'BUS2'!$A$6:$N$133,14,FALSE),0)</f>
        <v>7</v>
      </c>
      <c r="Q8" s="85">
        <f>_xlfn.IFNA(VLOOKUP(CONCATENATE($Q$5,$B8,$C8),'WAL1'!$A$6:$N$135,14,FALSE),0)</f>
        <v>0</v>
      </c>
      <c r="R8" s="85">
        <f>_xlfn.IFNA(VLOOKUP(CONCATENATE($S$5,$B8,$C8),'MR1'!$A$6:$N$130,14,FALSE),0)</f>
        <v>7</v>
      </c>
      <c r="S8" s="85">
        <f>_xlfn.IFNA(VLOOKUP(CONCATENATE($S$5,$B8,$C8),'OG1'!$A$6:$N$132,14,FALSE),0)</f>
        <v>0</v>
      </c>
      <c r="T8" s="85">
        <f>_xlfn.IFNA(VLOOKUP(CONCATENATE($T$5,$B8,$C8),DARL!$A$6:$N$56,14,FALSE),0)</f>
        <v>0</v>
      </c>
      <c r="U8" s="85">
        <f>_xlfn.IFNA(VLOOKUP(CONCATENATE($U$5,$B8,$C8),'BUS3'!$A$6:$N$135,14,FALSE),0)</f>
        <v>7</v>
      </c>
      <c r="V8" s="85">
        <f>_xlfn.IFNA(VLOOKUP(CONCATENATE($V$5,$B8,$C8),'BAL2'!$A$6:$N$135,14,FALSE),0)</f>
        <v>0</v>
      </c>
      <c r="W8" s="85">
        <f>_xlfn.IFNA(VLOOKUP(CONCATENATE($W$5,$B8,$C8),'BUN1'!$A$6:$N$135,14,FALSE),0)</f>
        <v>0</v>
      </c>
      <c r="X8" s="85">
        <f>_xlfn.IFNA(VLOOKUP(CONCATENATE($X$5,$B8,$C8),'OG2'!$A$6:$N$133,14,FALSE),0)</f>
        <v>0</v>
      </c>
      <c r="Y8" s="85">
        <f>_xlfn.IFNA(VLOOKUP(CONCATENATE($Y$5,$B8,$C8),'SM1'!$A$6:$N$133,14,FALSE),0)</f>
        <v>0</v>
      </c>
      <c r="Z8" s="85">
        <f>_xlfn.IFNA(VLOOKUP(CONCATENATE($Z$5,$B8,$C8),'MR2'!$A$6:$N$124,14,FALSE),0)</f>
        <v>0</v>
      </c>
      <c r="AA8" s="85">
        <f>_xlfn.IFNA(VLOOKUP(CONCATENATE($AA$5,$B8,$C8),'WAL2'!$A$6:$N$135,14,FALSE),0)</f>
        <v>0</v>
      </c>
      <c r="AB8" s="85">
        <f>_xlfn.IFNA(VLOOKUP(CONCATENATE($AB$5,$B8,$C8),DARD1!$A$6:$N$134,14,FALSE),0)</f>
        <v>5</v>
      </c>
      <c r="AC8" s="85">
        <f>_xlfn.IFNA(VLOOKUP(CONCATENATE($AC$5,$B8,$C8),'LF1'!$A$6:$N$135,14,FALSE),0)</f>
        <v>0</v>
      </c>
      <c r="AD8" s="85">
        <f>_xlfn.IFNA(VLOOKUP(CONCATENATE($AD$5,$B8,$C8),DARL2!$A$6:$N$135,14,FALSE),0)</f>
        <v>0</v>
      </c>
      <c r="AE8" s="85">
        <f>_xlfn.IFNA(VLOOKUP(CONCATENATE($AE$5,$B8,$C8),FEST!$A$6:$N$131,14,FALSE),0)</f>
        <v>0</v>
      </c>
      <c r="AF8" s="85">
        <f>_xlfn.IFNA(VLOOKUP(CONCATENATE($AF$5,$B8,$C8),'BUN2'!$A$6:$N$131,14,FALSE),0)</f>
        <v>0</v>
      </c>
      <c r="AG8" s="85">
        <f>_xlfn.IFNA(VLOOKUP(CONCATENATE($AG$5,$B8,$C8),'OG3'!$A$6:$N$135,14,FALSE),0)</f>
        <v>0</v>
      </c>
      <c r="AH8" s="86">
        <f>_xlfn.IFNA(VLOOKUP(CONCATENATE($AH$5,$B8,$C8),SER!$A$6:$N$135,14,FALSE),0)</f>
        <v>0</v>
      </c>
      <c r="AI8" s="86">
        <f>_xlfn.IFNA(VLOOKUP(CONCATENATE($AH$5,$B8,$C8),KR!$A$6:$N$135,14,FALSE),0)</f>
        <v>0</v>
      </c>
      <c r="AJ8" s="86">
        <f>_xlfn.IFNA(VLOOKUP(CONCATENATE($AJ$5,$B8,$C8),DARL2!$A$6:$N$135,14,FALSE),0)</f>
        <v>0</v>
      </c>
      <c r="AK8" s="86">
        <f>_xlfn.IFNA(VLOOKUP(CONCATENATE($AK$5,$B8,$C8),DARD2!$A$6:$N$135,14,FALSE),0)</f>
        <v>0</v>
      </c>
      <c r="AL8" s="86">
        <f>_xlfn.IFNA(VLOOKUP(CONCATENATE($AL$5,$B8,$C8),'WAL3'!$A$6:$N$77,14,FALSE),0)</f>
        <v>0</v>
      </c>
      <c r="AM8" s="86">
        <f>_xlfn.IFNA(VLOOKUP(CONCATENATE($AM$5,$B8,$C8),'BAL3'!$A$6:$N$135,14,FALSE),0)</f>
        <v>0</v>
      </c>
      <c r="AN8" s="86">
        <f>_xlfn.IFNA(VLOOKUP(CONCATENATE($AN$5,$B8,$C8),'BUN3'!$A$6:$N$135,14,FALSE),0)</f>
        <v>6</v>
      </c>
      <c r="AO8" s="86">
        <f>_xlfn.IFNA(VLOOKUP(CONCATENATE($AO$5,$B8,$C8),SC!$A$6:$N$135,14,FALSE),0)</f>
        <v>2</v>
      </c>
      <c r="AP8" s="86">
        <f>_xlfn.IFNA(VLOOKUP(CONCATENATE($AP$5,$B8,$C8),'KAL1'!$A$6:$N$135,14,FALSE),0)</f>
        <v>0</v>
      </c>
      <c r="AQ8" s="514"/>
      <c r="AR8" s="87">
        <f>_xlfn.IFNA(VLOOKUP(CONCATENATE($AR$5,$B8,$C8),'MR3'!$A$6:$N$135,14,FALSE),0)</f>
        <v>6</v>
      </c>
      <c r="AS8" s="76"/>
    </row>
    <row r="9" spans="1:82" s="1" customFormat="1" x14ac:dyDescent="0.2">
      <c r="A9" s="924"/>
      <c r="B9" s="809" t="s">
        <v>248</v>
      </c>
      <c r="C9" s="816" t="s">
        <v>249</v>
      </c>
      <c r="D9" s="816" t="s">
        <v>250</v>
      </c>
      <c r="E9" s="817">
        <v>44219</v>
      </c>
      <c r="F9" s="818">
        <v>13</v>
      </c>
      <c r="G9" s="833">
        <f t="shared" si="0"/>
        <v>5</v>
      </c>
      <c r="H9" s="834">
        <f t="shared" si="1"/>
        <v>35</v>
      </c>
      <c r="I9" s="835">
        <f t="shared" si="2"/>
        <v>4</v>
      </c>
      <c r="J9" s="227">
        <f>_xlfn.IFNA(VLOOKUP(CONCATENATE($J$5,$B9,$C9),'20BUN'!$A$6:$N$94,14,FALSE),0)</f>
        <v>0</v>
      </c>
      <c r="K9" s="85">
        <f>_xlfn.IFNA(VLOOKUP(CONCATENATE($K$5,$B9,$C9),'20BUS'!$A$6:$N$107,14,FALSE),0)</f>
        <v>0</v>
      </c>
      <c r="L9" s="85">
        <f>_xlfn.IFNA(VLOOKUP(CONCATENATE($L$5,$B9,$C9),'MUR1'!$A$6:$N$135,14,FALSE),0)</f>
        <v>0</v>
      </c>
      <c r="M9" s="85">
        <f>_xlfn.IFNA(VLOOKUP(CONCATENATE($M$5,$B9,$C9),'BUS1'!$A$6:$N$95,14,FALSE),0)</f>
        <v>6</v>
      </c>
      <c r="N9" s="85">
        <f>_xlfn.IFNA(VLOOKUP(CONCATENATE($N$5,$B9,$C9),'WP1'!$A$6:$N$131,14,FALSE),0)</f>
        <v>0</v>
      </c>
      <c r="O9" s="85">
        <f>_xlfn.IFNA(VLOOKUP(CONCATENATE($O$5,$B9,$C9),'BAL1'!$A$6:$N$95,14,FALSE),0)</f>
        <v>0</v>
      </c>
      <c r="P9" s="85">
        <f>_xlfn.IFNA(VLOOKUP(CONCATENATE($P$5,$B9,$C9),'BUS2'!$A$6:$N$133,14,FALSE),0)</f>
        <v>0</v>
      </c>
      <c r="Q9" s="85">
        <f>_xlfn.IFNA(VLOOKUP(CONCATENATE($Q$5,$B9,$C9),'WAL1'!$A$6:$N$135,14,FALSE),0)</f>
        <v>0</v>
      </c>
      <c r="R9" s="85">
        <f>_xlfn.IFNA(VLOOKUP(CONCATENATE($S$5,$B9,$C9),'MR1'!$A$6:$N$130,14,FALSE),0)</f>
        <v>0</v>
      </c>
      <c r="S9" s="85">
        <f>_xlfn.IFNA(VLOOKUP(CONCATENATE($S$5,$B9,$C9),'OG1'!$A$6:$N$132,14,FALSE),0)</f>
        <v>0</v>
      </c>
      <c r="T9" s="85">
        <f>_xlfn.IFNA(VLOOKUP(CONCATENATE($T$5,$B9,$C9),DARL!$A$6:$N$56,14,FALSE),0)</f>
        <v>0</v>
      </c>
      <c r="U9" s="85">
        <f>_xlfn.IFNA(VLOOKUP(CONCATENATE($U$5,$B9,$C9),'BUS3'!$A$6:$N$135,14,FALSE),0)</f>
        <v>0</v>
      </c>
      <c r="V9" s="85">
        <f>_xlfn.IFNA(VLOOKUP(CONCATENATE($V$5,$B9,$C9),'BAL2'!$A$6:$N$135,14,FALSE),0)</f>
        <v>0</v>
      </c>
      <c r="W9" s="85">
        <f>_xlfn.IFNA(VLOOKUP(CONCATENATE($W$5,$B9,$C9),'BUN1'!$A$6:$N$135,14,FALSE),0)</f>
        <v>8</v>
      </c>
      <c r="X9" s="85">
        <f>_xlfn.IFNA(VLOOKUP(CONCATENATE($X$5,$B9,$C9),'OG2'!$A$6:$N$133,14,FALSE),0)</f>
        <v>0</v>
      </c>
      <c r="Y9" s="85">
        <f>_xlfn.IFNA(VLOOKUP(CONCATENATE($Y$5,$B9,$C9),'SM1'!$A$6:$N$133,14,FALSE),0)</f>
        <v>0</v>
      </c>
      <c r="Z9" s="85">
        <f>_xlfn.IFNA(VLOOKUP(CONCATENATE($Z$5,$B9,$C9),'MR2'!$A$6:$N$124,14,FALSE),0)</f>
        <v>0</v>
      </c>
      <c r="AA9" s="85">
        <f>_xlfn.IFNA(VLOOKUP(CONCATENATE($AA$5,$B9,$C9),'WAL2'!$A$6:$N$135,14,FALSE),0)</f>
        <v>0</v>
      </c>
      <c r="AB9" s="85">
        <f>_xlfn.IFNA(VLOOKUP(CONCATENATE($AB$5,$B9,$C9),DARD1!$A$6:$N$134,14,FALSE),0)</f>
        <v>0</v>
      </c>
      <c r="AC9" s="85">
        <f>_xlfn.IFNA(VLOOKUP(CONCATENATE($AC$5,$B9,$C9),'LF1'!$A$6:$N$135,14,FALSE),0)</f>
        <v>0</v>
      </c>
      <c r="AD9" s="85">
        <f>_xlfn.IFNA(VLOOKUP(CONCATENATE($AD$5,$B9,$C9),DARL2!$A$6:$N$135,14,FALSE),0)</f>
        <v>0</v>
      </c>
      <c r="AE9" s="85">
        <f>_xlfn.IFNA(VLOOKUP(CONCATENATE($AE$5,$B9,$C9),FEST!$A$6:$N$131,14,FALSE),0)</f>
        <v>0</v>
      </c>
      <c r="AF9" s="85">
        <f>_xlfn.IFNA(VLOOKUP(CONCATENATE($AF$5,$B9,$C9),'BUN2'!$A$6:$N$131,14,FALSE),0)</f>
        <v>4</v>
      </c>
      <c r="AG9" s="85">
        <f>_xlfn.IFNA(VLOOKUP(CONCATENATE($AG$5,$B9,$C9),'OG3'!$A$6:$N$135,14,FALSE),0)</f>
        <v>0</v>
      </c>
      <c r="AH9" s="86">
        <f>_xlfn.IFNA(VLOOKUP(CONCATENATE($AH$5,$B9,$C9),SER!$A$6:$N$135,14,FALSE),0)</f>
        <v>0</v>
      </c>
      <c r="AI9" s="86">
        <f>_xlfn.IFNA(VLOOKUP(CONCATENATE($AH$5,$B9,$C9),KR!$A$6:$N$135,14,FALSE),0)</f>
        <v>0</v>
      </c>
      <c r="AJ9" s="86">
        <f>_xlfn.IFNA(VLOOKUP(CONCATENATE($AJ$5,$B9,$C9),DARL2!$A$6:$N$135,14,FALSE),0)</f>
        <v>0</v>
      </c>
      <c r="AK9" s="86">
        <f>_xlfn.IFNA(VLOOKUP(CONCATENATE($AK$5,$B9,$C9),DARD2!$A$6:$N$135,14,FALSE),0)</f>
        <v>0</v>
      </c>
      <c r="AL9" s="86">
        <f>_xlfn.IFNA(VLOOKUP(CONCATENATE($AL$5,$B9,$C9),'WAL3'!$A$6:$N$77,14,FALSE),0)</f>
        <v>0</v>
      </c>
      <c r="AM9" s="86">
        <f>_xlfn.IFNA(VLOOKUP(CONCATENATE($AM$5,$B9,$C9),'BAL3'!$A$6:$N$135,14,FALSE),0)</f>
        <v>0</v>
      </c>
      <c r="AN9" s="86">
        <f>_xlfn.IFNA(VLOOKUP(CONCATENATE($AN$5,$B9,$C9),'BUN3'!$A$6:$N$135,14,FALSE),0)</f>
        <v>8</v>
      </c>
      <c r="AO9" s="86">
        <f>_xlfn.IFNA(VLOOKUP(CONCATENATE($AO$5,$B9,$C9),SC!$A$6:$N$135,14,FALSE),0)</f>
        <v>0</v>
      </c>
      <c r="AP9" s="86">
        <f>_xlfn.IFNA(VLOOKUP(CONCATENATE($AP$5,$B9,$C9),'KAL1'!$A$6:$N$135,14,FALSE),0)</f>
        <v>0</v>
      </c>
      <c r="AQ9" s="514"/>
      <c r="AR9" s="87">
        <f>_xlfn.IFNA(VLOOKUP(CONCATENATE($AR$5,$B9,$C9),'MR3'!$A$6:$N$135,14,FALSE),0)</f>
        <v>9</v>
      </c>
      <c r="AS9" s="76"/>
    </row>
    <row r="10" spans="1:82" x14ac:dyDescent="0.2">
      <c r="A10" s="924"/>
      <c r="B10" s="809" t="s">
        <v>608</v>
      </c>
      <c r="C10" s="816" t="s">
        <v>633</v>
      </c>
      <c r="D10" s="816" t="s">
        <v>1303</v>
      </c>
      <c r="E10" s="817">
        <v>44291</v>
      </c>
      <c r="F10" s="818">
        <v>12</v>
      </c>
      <c r="G10" s="833">
        <f t="shared" si="0"/>
        <v>6</v>
      </c>
      <c r="H10" s="834">
        <f t="shared" si="1"/>
        <v>28</v>
      </c>
      <c r="I10" s="835">
        <f t="shared" si="2"/>
        <v>5</v>
      </c>
      <c r="J10" s="227">
        <f>_xlfn.IFNA(VLOOKUP(CONCATENATE($J$5,$B10,$C10),'20BUN'!$A$6:$N$94,14,FALSE),0)</f>
        <v>0</v>
      </c>
      <c r="K10" s="85">
        <f>_xlfn.IFNA(VLOOKUP(CONCATENATE($K$5,$B10,$C10),'20BUS'!$A$6:$N$107,14,FALSE),0)</f>
        <v>0</v>
      </c>
      <c r="L10" s="85">
        <f>_xlfn.IFNA(VLOOKUP(CONCATENATE($L$5,$B10,$C10),'MUR1'!$A$6:$N$135,14,FALSE),0)</f>
        <v>0</v>
      </c>
      <c r="M10" s="85">
        <f>_xlfn.IFNA(VLOOKUP(CONCATENATE($M$5,$B10,$C10),'BUS1'!$A$6:$N$95,14,FALSE),0)</f>
        <v>0</v>
      </c>
      <c r="N10" s="85">
        <f>_xlfn.IFNA(VLOOKUP(CONCATENATE($N$5,$B10,$C10),'WP1'!$A$6:$N$131,14,FALSE),0)</f>
        <v>0</v>
      </c>
      <c r="O10" s="85">
        <f>_xlfn.IFNA(VLOOKUP(CONCATENATE($O$5,$B10,$C10),'BAL1'!$A$6:$N$95,14,FALSE),0)</f>
        <v>0</v>
      </c>
      <c r="P10" s="85">
        <f>_xlfn.IFNA(VLOOKUP(CONCATENATE($P$5,$B10,$C10),'BUS2'!$A$6:$N$133,14,FALSE),0)</f>
        <v>0</v>
      </c>
      <c r="Q10" s="85">
        <f>_xlfn.IFNA(VLOOKUP(CONCATENATE($Q$5,$B10,$C10),'WAL1'!$A$6:$N$135,14,FALSE),0)</f>
        <v>0</v>
      </c>
      <c r="R10" s="85">
        <f>_xlfn.IFNA(VLOOKUP(CONCATENATE($S$5,$B10,$C10),'MR1'!$A$6:$N$130,14,FALSE),0)</f>
        <v>0</v>
      </c>
      <c r="S10" s="85">
        <f>_xlfn.IFNA(VLOOKUP(CONCATENATE($S$5,$B10,$C10),'OG1'!$A$6:$N$132,14,FALSE),0)</f>
        <v>2</v>
      </c>
      <c r="T10" s="85">
        <f>_xlfn.IFNA(VLOOKUP(CONCATENATE($T$5,$B10,$C10),DARL!$A$6:$N$56,14,FALSE),0)</f>
        <v>0</v>
      </c>
      <c r="U10" s="85">
        <f>_xlfn.IFNA(VLOOKUP(CONCATENATE($U$5,$B10,$C10),'BUS3'!$A$6:$N$135,14,FALSE),0)</f>
        <v>0</v>
      </c>
      <c r="V10" s="85">
        <f>_xlfn.IFNA(VLOOKUP(CONCATENATE($V$5,$B10,$C10),'BAL2'!$A$6:$N$135,14,FALSE),0)</f>
        <v>0</v>
      </c>
      <c r="W10" s="85">
        <f>_xlfn.IFNA(VLOOKUP(CONCATENATE($W$5,$B10,$C10),'BUN1'!$A$6:$N$135,14,FALSE),0)</f>
        <v>0</v>
      </c>
      <c r="X10" s="85">
        <f>_xlfn.IFNA(VLOOKUP(CONCATENATE($X$5,$B10,$C10),'OG2'!$A$6:$N$133,14,FALSE),0)</f>
        <v>6</v>
      </c>
      <c r="Y10" s="85">
        <f>_xlfn.IFNA(VLOOKUP(CONCATENATE($Y$5,$B10,$C10),'SM1'!$A$6:$N$133,14,FALSE),0)</f>
        <v>0</v>
      </c>
      <c r="Z10" s="85">
        <f>_xlfn.IFNA(VLOOKUP(CONCATENATE($Z$5,$B10,$C10),'MR2'!$A$6:$N$124,14,FALSE),0)</f>
        <v>0</v>
      </c>
      <c r="AA10" s="85">
        <f>_xlfn.IFNA(VLOOKUP(CONCATENATE($AA$5,$B10,$C10),'WAL2'!$A$6:$N$135,14,FALSE),0)</f>
        <v>7</v>
      </c>
      <c r="AB10" s="85">
        <f>_xlfn.IFNA(VLOOKUP(CONCATENATE($AB$5,$B10,$C10),DARD1!$A$6:$N$134,14,FALSE),0)</f>
        <v>0</v>
      </c>
      <c r="AC10" s="85">
        <f>_xlfn.IFNA(VLOOKUP(CONCATENATE($AC$5,$B10,$C10),'LF1'!$A$6:$N$135,14,FALSE),0)</f>
        <v>0</v>
      </c>
      <c r="AD10" s="85">
        <f>_xlfn.IFNA(VLOOKUP(CONCATENATE($AD$5,$B10,$C10),DARL2!$A$6:$N$135,14,FALSE),0)</f>
        <v>0</v>
      </c>
      <c r="AE10" s="85">
        <f>_xlfn.IFNA(VLOOKUP(CONCATENATE($AE$5,$B10,$C10),FEST!$A$6:$N$131,14,FALSE),0)</f>
        <v>0</v>
      </c>
      <c r="AF10" s="85">
        <f>_xlfn.IFNA(VLOOKUP(CONCATENATE($AF$5,$B10,$C10),'BUN2'!$A$6:$N$131,14,FALSE),0)</f>
        <v>0</v>
      </c>
      <c r="AG10" s="85">
        <f>_xlfn.IFNA(VLOOKUP(CONCATENATE($AG$5,$B10,$C10),'OG3'!$A$6:$N$135,14,FALSE),0)</f>
        <v>5</v>
      </c>
      <c r="AH10" s="86">
        <f>_xlfn.IFNA(VLOOKUP(CONCATENATE($AH$5,$B10,$C10),SER!$A$6:$N$135,14,FALSE),0)</f>
        <v>0</v>
      </c>
      <c r="AI10" s="86">
        <f>_xlfn.IFNA(VLOOKUP(CONCATENATE($AH$5,$B10,$C10),KR!$A$6:$N$135,14,FALSE),0)</f>
        <v>0</v>
      </c>
      <c r="AJ10" s="86">
        <f>_xlfn.IFNA(VLOOKUP(CONCATENATE($AJ$5,$B10,$C10),DARL2!$A$6:$N$135,14,FALSE),0)</f>
        <v>0</v>
      </c>
      <c r="AK10" s="86">
        <f>_xlfn.IFNA(VLOOKUP(CONCATENATE($AK$5,$B10,$C10),DARD2!$A$6:$N$135,14,FALSE),0)</f>
        <v>0</v>
      </c>
      <c r="AL10" s="86">
        <f>_xlfn.IFNA(VLOOKUP(CONCATENATE($AL$5,$B10,$C10),'WAL3'!$A$6:$N$77,14,FALSE),0)</f>
        <v>6</v>
      </c>
      <c r="AM10" s="86">
        <f>_xlfn.IFNA(VLOOKUP(CONCATENATE($AM$5,$B10,$C10),'BAL3'!$A$6:$N$135,14,FALSE),0)</f>
        <v>0</v>
      </c>
      <c r="AN10" s="86">
        <f>_xlfn.IFNA(VLOOKUP(CONCATENATE($AN$5,$B10,$C10),'BUN3'!$A$6:$N$135,14,FALSE),0)</f>
        <v>0</v>
      </c>
      <c r="AO10" s="86">
        <f>_xlfn.IFNA(VLOOKUP(CONCATENATE($AO$5,$B10,$C10),SC!$A$6:$N$135,14,FALSE),0)</f>
        <v>2</v>
      </c>
      <c r="AP10" s="86">
        <f>_xlfn.IFNA(VLOOKUP(CONCATENATE($AP$5,$B10,$C10),'KAL1'!$A$6:$N$135,14,FALSE),0)</f>
        <v>0</v>
      </c>
      <c r="AQ10" s="514"/>
      <c r="AR10" s="87">
        <f>_xlfn.IFNA(VLOOKUP(CONCATENATE($AR$5,$B10,$C10),'MR3'!$A$6:$N$135,14,FALSE),0)</f>
        <v>0</v>
      </c>
      <c r="AS10" s="76"/>
    </row>
    <row r="11" spans="1:82" x14ac:dyDescent="0.2">
      <c r="A11" s="924"/>
      <c r="B11" s="809" t="s">
        <v>671</v>
      </c>
      <c r="C11" s="816" t="s">
        <v>672</v>
      </c>
      <c r="D11" s="816" t="s">
        <v>101</v>
      </c>
      <c r="E11" s="817">
        <v>44276</v>
      </c>
      <c r="F11" s="818">
        <v>13</v>
      </c>
      <c r="G11" s="833">
        <f t="shared" si="0"/>
        <v>4</v>
      </c>
      <c r="H11" s="834">
        <f t="shared" si="1"/>
        <v>23</v>
      </c>
      <c r="I11" s="835">
        <f t="shared" si="2"/>
        <v>6</v>
      </c>
      <c r="J11" s="227">
        <f>_xlfn.IFNA(VLOOKUP(CONCATENATE($J$5,$B11,$C11),'20BUN'!$A$6:$N$94,14,FALSE),0)</f>
        <v>0</v>
      </c>
      <c r="K11" s="85">
        <f>_xlfn.IFNA(VLOOKUP(CONCATENATE($K$5,$B11,$C11),'20BUS'!$A$6:$N$107,14,FALSE),0)</f>
        <v>0</v>
      </c>
      <c r="L11" s="85">
        <f>_xlfn.IFNA(VLOOKUP(CONCATENATE($L$5,$B11,$C11),'MUR1'!$A$6:$N$135,14,FALSE),0)</f>
        <v>0</v>
      </c>
      <c r="M11" s="85">
        <f>_xlfn.IFNA(VLOOKUP(CONCATENATE($M$5,$B11,$C11),'BUS1'!$A$6:$N$95,14,FALSE),0)</f>
        <v>0</v>
      </c>
      <c r="N11" s="85">
        <f>_xlfn.IFNA(VLOOKUP(CONCATENATE($N$5,$B11,$C11),'WP1'!$A$6:$N$131,14,FALSE),0)</f>
        <v>0</v>
      </c>
      <c r="O11" s="85">
        <f>_xlfn.IFNA(VLOOKUP(CONCATENATE($O$5,$B11,$C11),'BAL1'!$A$6:$N$95,14,FALSE),0)</f>
        <v>0</v>
      </c>
      <c r="P11" s="85">
        <f>_xlfn.IFNA(VLOOKUP(CONCATENATE($P$5,$B11,$C11),'BUS2'!$A$6:$N$133,14,FALSE),0)</f>
        <v>0</v>
      </c>
      <c r="Q11" s="85">
        <f>_xlfn.IFNA(VLOOKUP(CONCATENATE($Q$5,$B11,$C11),'WAL1'!$A$6:$N$135,14,FALSE),0)</f>
        <v>0</v>
      </c>
      <c r="R11" s="85">
        <f>_xlfn.IFNA(VLOOKUP(CONCATENATE($S$5,$B11,$C11),'MR1'!$A$6:$N$130,14,FALSE),0)</f>
        <v>0</v>
      </c>
      <c r="S11" s="85">
        <f>_xlfn.IFNA(VLOOKUP(CONCATENATE($S$5,$B11,$C11),'OG1'!$A$6:$N$132,14,FALSE),0)</f>
        <v>0</v>
      </c>
      <c r="T11" s="85">
        <f>_xlfn.IFNA(VLOOKUP(CONCATENATE($T$5,$B11,$C11),DARL!$A$6:$N$56,14,FALSE),0)</f>
        <v>0</v>
      </c>
      <c r="U11" s="85">
        <f>_xlfn.IFNA(VLOOKUP(CONCATENATE($U$5,$B11,$C11),'BUS3'!$A$6:$N$135,14,FALSE),0)</f>
        <v>9</v>
      </c>
      <c r="V11" s="85">
        <f>_xlfn.IFNA(VLOOKUP(CONCATENATE($V$5,$B11,$C11),'BAL2'!$A$6:$N$135,14,FALSE),0)</f>
        <v>0</v>
      </c>
      <c r="W11" s="85">
        <f>_xlfn.IFNA(VLOOKUP(CONCATENATE($W$5,$B11,$C11),'BUN1'!$A$6:$N$135,14,FALSE),0)</f>
        <v>5</v>
      </c>
      <c r="X11" s="85">
        <f>_xlfn.IFNA(VLOOKUP(CONCATENATE($X$5,$B11,$C11),'OG2'!$A$6:$N$133,14,FALSE),0)</f>
        <v>0</v>
      </c>
      <c r="Y11" s="85">
        <f>_xlfn.IFNA(VLOOKUP(CONCATENATE($Y$5,$B11,$C11),'SM1'!$A$6:$N$133,14,FALSE),0)</f>
        <v>0</v>
      </c>
      <c r="Z11" s="85">
        <f>_xlfn.IFNA(VLOOKUP(CONCATENATE($Z$5,$B11,$C11),'MR2'!$A$6:$N$124,14,FALSE),0)</f>
        <v>0</v>
      </c>
      <c r="AA11" s="85">
        <f>_xlfn.IFNA(VLOOKUP(CONCATENATE($AA$5,$B11,$C11),'WAL2'!$A$6:$N$135,14,FALSE),0)</f>
        <v>0</v>
      </c>
      <c r="AB11" s="85">
        <f>_xlfn.IFNA(VLOOKUP(CONCATENATE($AB$5,$B11,$C11),DARD1!$A$6:$N$134,14,FALSE),0)</f>
        <v>0</v>
      </c>
      <c r="AC11" s="85">
        <f>_xlfn.IFNA(VLOOKUP(CONCATENATE($AC$5,$B11,$C11),'LF1'!$A$6:$N$135,14,FALSE),0)</f>
        <v>0</v>
      </c>
      <c r="AD11" s="85">
        <f>_xlfn.IFNA(VLOOKUP(CONCATENATE($AD$5,$B11,$C11),DARL2!$A$6:$N$135,14,FALSE),0)</f>
        <v>0</v>
      </c>
      <c r="AE11" s="85">
        <f>_xlfn.IFNA(VLOOKUP(CONCATENATE($AE$5,$B11,$C11),FEST!$A$6:$N$131,14,FALSE),0)</f>
        <v>0</v>
      </c>
      <c r="AF11" s="85">
        <f>_xlfn.IFNA(VLOOKUP(CONCATENATE($AF$5,$B11,$C11),'BUN2'!$A$6:$N$131,14,FALSE),0)</f>
        <v>0</v>
      </c>
      <c r="AG11" s="85">
        <f>_xlfn.IFNA(VLOOKUP(CONCATENATE($AG$5,$B11,$C11),'OG3'!$A$6:$N$135,14,FALSE),0)</f>
        <v>0</v>
      </c>
      <c r="AH11" s="86">
        <f>_xlfn.IFNA(VLOOKUP(CONCATENATE($AH$5,$B11,$C11),SER!$A$6:$N$135,14,FALSE),0)</f>
        <v>0</v>
      </c>
      <c r="AI11" s="86">
        <f>_xlfn.IFNA(VLOOKUP(CONCATENATE($AH$5,$B11,$C11),KR!$A$6:$N$135,14,FALSE),0)</f>
        <v>0</v>
      </c>
      <c r="AJ11" s="86">
        <f>_xlfn.IFNA(VLOOKUP(CONCATENATE($AJ$5,$B11,$C11),DARL2!$A$6:$N$135,14,FALSE),0)</f>
        <v>0</v>
      </c>
      <c r="AK11" s="86">
        <f>_xlfn.IFNA(VLOOKUP(CONCATENATE($AK$5,$B11,$C11),DARD2!$A$6:$N$135,14,FALSE),0)</f>
        <v>0</v>
      </c>
      <c r="AL11" s="86">
        <f>_xlfn.IFNA(VLOOKUP(CONCATENATE($AL$5,$B11,$C11),'WAL3'!$A$6:$N$77,14,FALSE),0)</f>
        <v>0</v>
      </c>
      <c r="AM11" s="86">
        <f>_xlfn.IFNA(VLOOKUP(CONCATENATE($AM$5,$B11,$C11),'BAL3'!$A$6:$N$135,14,FALSE),0)</f>
        <v>0</v>
      </c>
      <c r="AN11" s="86">
        <f>_xlfn.IFNA(VLOOKUP(CONCATENATE($AN$5,$B11,$C11),'BUN3'!$A$6:$N$135,14,FALSE),0)</f>
        <v>7</v>
      </c>
      <c r="AO11" s="86">
        <f>_xlfn.IFNA(VLOOKUP(CONCATENATE($AO$5,$B11,$C11),SC!$A$6:$N$135,14,FALSE),0)</f>
        <v>2</v>
      </c>
      <c r="AP11" s="86">
        <f>_xlfn.IFNA(VLOOKUP(CONCATENATE($AP$5,$B11,$C11),'KAL1'!$A$6:$N$135,14,FALSE),0)</f>
        <v>0</v>
      </c>
      <c r="AQ11" s="514"/>
      <c r="AR11" s="87">
        <f>_xlfn.IFNA(VLOOKUP(CONCATENATE($AR$5,$B11,$C11),'MR3'!$A$6:$N$135,14,FALSE),0)</f>
        <v>0</v>
      </c>
      <c r="AS11" s="82"/>
    </row>
    <row r="12" spans="1:82" x14ac:dyDescent="0.2">
      <c r="A12" s="924"/>
      <c r="B12" s="809"/>
      <c r="C12" s="816"/>
      <c r="D12" s="816"/>
      <c r="E12" s="817"/>
      <c r="F12" s="818"/>
      <c r="G12" s="833"/>
      <c r="H12" s="834"/>
      <c r="I12" s="835"/>
      <c r="J12" s="227"/>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6"/>
      <c r="AJ12" s="86"/>
      <c r="AK12" s="86"/>
      <c r="AL12" s="86"/>
      <c r="AM12" s="86"/>
      <c r="AN12" s="86"/>
      <c r="AO12" s="86"/>
      <c r="AP12" s="86"/>
      <c r="AQ12" s="514"/>
      <c r="AR12" s="87"/>
      <c r="AS12" s="82"/>
    </row>
    <row r="13" spans="1:82" x14ac:dyDescent="0.2">
      <c r="A13" s="924"/>
      <c r="B13" s="111" t="s">
        <v>156</v>
      </c>
      <c r="C13" s="27" t="s">
        <v>53</v>
      </c>
      <c r="D13" s="27" t="s">
        <v>54</v>
      </c>
      <c r="E13" s="28">
        <v>44218</v>
      </c>
      <c r="F13" s="29">
        <v>12</v>
      </c>
      <c r="G13" s="227">
        <f t="shared" si="0"/>
        <v>4</v>
      </c>
      <c r="H13" s="85">
        <f t="shared" si="1"/>
        <v>21</v>
      </c>
      <c r="I13" s="174">
        <f t="shared" ref="I13:I53" si="3">RANK(H13,$H$6:$H$69)</f>
        <v>7</v>
      </c>
      <c r="J13" s="227">
        <f>_xlfn.IFNA(VLOOKUP(CONCATENATE($J$5,$B13,$C13),'20BUN'!$A$6:$N$94,14,FALSE),0)</f>
        <v>0</v>
      </c>
      <c r="K13" s="85">
        <f>_xlfn.IFNA(VLOOKUP(CONCATENATE($K$5,$B13,$C13),'20BUS'!$A$6:$N$107,14,FALSE),0)</f>
        <v>0</v>
      </c>
      <c r="L13" s="85">
        <f>_xlfn.IFNA(VLOOKUP(CONCATENATE($L$5,$B13,$C13),'MUR1'!$A$6:$N$135,14,FALSE),0)</f>
        <v>5</v>
      </c>
      <c r="M13" s="85">
        <f>_xlfn.IFNA(VLOOKUP(CONCATENATE($M$5,$B13,$C13),'BUS1'!$A$6:$N$95,14,FALSE),0)</f>
        <v>0</v>
      </c>
      <c r="N13" s="85">
        <f>_xlfn.IFNA(VLOOKUP(CONCATENATE($N$5,$B13,$C13),'WP1'!$A$6:$N$131,14,FALSE),0)</f>
        <v>0</v>
      </c>
      <c r="O13" s="85">
        <f>_xlfn.IFNA(VLOOKUP(CONCATENATE($O$5,$B13,$C13),'BAL1'!$A$6:$N$95,14,FALSE),0)</f>
        <v>0</v>
      </c>
      <c r="P13" s="85">
        <f>_xlfn.IFNA(VLOOKUP(CONCATENATE($P$5,$B13,$C13),'BUS2'!$A$6:$N$133,14,FALSE),0)</f>
        <v>0</v>
      </c>
      <c r="Q13" s="85">
        <f>_xlfn.IFNA(VLOOKUP(CONCATENATE($Q$5,$B13,$C13),'WAL1'!$A$6:$N$135,14,FALSE),0)</f>
        <v>0</v>
      </c>
      <c r="R13" s="85">
        <f>_xlfn.IFNA(VLOOKUP(CONCATENATE($S$5,$B13,$C13),'MR1'!$A$6:$N$130,14,FALSE),0)</f>
        <v>0</v>
      </c>
      <c r="S13" s="85">
        <f>_xlfn.IFNA(VLOOKUP(CONCATENATE($S$5,$B13,$C13),'OG1'!$A$6:$N$132,14,FALSE),0)</f>
        <v>0</v>
      </c>
      <c r="T13" s="85">
        <f>_xlfn.IFNA(VLOOKUP(CONCATENATE($T$5,$B13,$C13),DARL!$A$6:$N$56,14,FALSE),0)</f>
        <v>0</v>
      </c>
      <c r="U13" s="85">
        <f>_xlfn.IFNA(VLOOKUP(CONCATENATE($U$5,$B13,$C13),'BUS3'!$A$6:$N$135,14,FALSE),0)</f>
        <v>0</v>
      </c>
      <c r="V13" s="85">
        <f>_xlfn.IFNA(VLOOKUP(CONCATENATE($V$5,$B13,$C13),'BAL2'!$A$6:$N$135,14,FALSE),0)</f>
        <v>0</v>
      </c>
      <c r="W13" s="85">
        <f>_xlfn.IFNA(VLOOKUP(CONCATENATE($W$5,$B13,$C13),'BUN1'!$A$6:$N$135,14,FALSE),0)</f>
        <v>0</v>
      </c>
      <c r="X13" s="85">
        <f>_xlfn.IFNA(VLOOKUP(CONCATENATE($X$5,$B13,$C13),'OG2'!$A$6:$N$133,14,FALSE),0)</f>
        <v>0</v>
      </c>
      <c r="Y13" s="85">
        <f>_xlfn.IFNA(VLOOKUP(CONCATENATE($Y$5,$B13,$C13),'SM1'!$A$6:$N$133,14,FALSE),0)</f>
        <v>0</v>
      </c>
      <c r="Z13" s="85">
        <f>_xlfn.IFNA(VLOOKUP(CONCATENATE($Z$5,$B13,$C13),'MR2'!$A$6:$N$124,14,FALSE),0)</f>
        <v>0</v>
      </c>
      <c r="AA13" s="85">
        <f>_xlfn.IFNA(VLOOKUP(CONCATENATE($AA$5,$B13,$C13),'WAL2'!$A$6:$N$135,14,FALSE),0)</f>
        <v>0</v>
      </c>
      <c r="AB13" s="85">
        <f>_xlfn.IFNA(VLOOKUP(CONCATENATE($AB$5,$B13,$C13),DARD1!$A$6:$N$134,14,FALSE),0)</f>
        <v>0</v>
      </c>
      <c r="AC13" s="85">
        <f>_xlfn.IFNA(VLOOKUP(CONCATENATE($AC$5,$B13,$C13),'LF1'!$A$6:$N$135,14,FALSE),0)</f>
        <v>8</v>
      </c>
      <c r="AD13" s="85">
        <f>_xlfn.IFNA(VLOOKUP(CONCATENATE($AD$5,$B13,$C13),DARL2!$A$6:$N$135,14,FALSE),0)</f>
        <v>0</v>
      </c>
      <c r="AE13" s="85">
        <f>_xlfn.IFNA(VLOOKUP(CONCATENATE($AE$5,$B13,$C13),FEST!$A$6:$N$131,14,FALSE),0)</f>
        <v>0</v>
      </c>
      <c r="AF13" s="85">
        <f>_xlfn.IFNA(VLOOKUP(CONCATENATE($AF$5,$B13,$C13),'BUN2'!$A$6:$N$131,14,FALSE),0)</f>
        <v>0</v>
      </c>
      <c r="AG13" s="85">
        <f>_xlfn.IFNA(VLOOKUP(CONCATENATE($AG$5,$B13,$C13),'OG3'!$A$6:$N$135,14,FALSE),0)</f>
        <v>0</v>
      </c>
      <c r="AH13" s="86">
        <f>_xlfn.IFNA(VLOOKUP(CONCATENATE($AH$5,$B13,$C13),SER!$A$6:$N$135,14,FALSE),0)</f>
        <v>6</v>
      </c>
      <c r="AI13" s="86">
        <f>_xlfn.IFNA(VLOOKUP(CONCATENATE($AH$5,$B13,$C13),KR!$A$6:$N$135,14,FALSE),0)</f>
        <v>0</v>
      </c>
      <c r="AJ13" s="86">
        <f>_xlfn.IFNA(VLOOKUP(CONCATENATE($AJ$5,$B13,$C13),DARL2!$A$6:$N$135,14,FALSE),0)</f>
        <v>0</v>
      </c>
      <c r="AK13" s="86">
        <f>_xlfn.IFNA(VLOOKUP(CONCATENATE($AK$5,$B13,$C13),DARD2!$A$6:$N$135,14,FALSE),0)</f>
        <v>0</v>
      </c>
      <c r="AL13" s="86">
        <f>_xlfn.IFNA(VLOOKUP(CONCATENATE($AL$5,$B13,$C13),'WAL3'!$A$6:$N$77,14,FALSE),0)</f>
        <v>0</v>
      </c>
      <c r="AM13" s="86">
        <f>_xlfn.IFNA(VLOOKUP(CONCATENATE($AM$5,$B13,$C13),'BAL3'!$A$6:$N$135,14,FALSE),0)</f>
        <v>0</v>
      </c>
      <c r="AN13" s="86">
        <f>_xlfn.IFNA(VLOOKUP(CONCATENATE($AN$5,$B13,$C13),'BUN3'!$A$6:$N$135,14,FALSE),0)</f>
        <v>0</v>
      </c>
      <c r="AO13" s="86">
        <f>_xlfn.IFNA(VLOOKUP(CONCATENATE($AO$5,$B13,$C13),SC!$A$6:$N$135,14,FALSE),0)</f>
        <v>2</v>
      </c>
      <c r="AP13" s="86">
        <f>_xlfn.IFNA(VLOOKUP(CONCATENATE($AP$5,$B13,$C13),'KAL1'!$A$6:$N$135,14,FALSE),0)</f>
        <v>0</v>
      </c>
      <c r="AQ13" s="514"/>
      <c r="AR13" s="87">
        <f>_xlfn.IFNA(VLOOKUP(CONCATENATE($AR$5,$B13,$C13),'MR3'!$A$6:$N$135,14,FALSE),0)</f>
        <v>0</v>
      </c>
      <c r="AS13" s="82"/>
    </row>
    <row r="14" spans="1:82" x14ac:dyDescent="0.2">
      <c r="A14" s="924"/>
      <c r="B14" s="111" t="s">
        <v>33</v>
      </c>
      <c r="C14" s="27" t="s">
        <v>34</v>
      </c>
      <c r="D14" s="27" t="s">
        <v>80</v>
      </c>
      <c r="E14" s="28">
        <v>44262</v>
      </c>
      <c r="F14" s="29">
        <v>12</v>
      </c>
      <c r="G14" s="227">
        <f t="shared" si="0"/>
        <v>2</v>
      </c>
      <c r="H14" s="85">
        <f t="shared" si="1"/>
        <v>17</v>
      </c>
      <c r="I14" s="174">
        <f t="shared" si="3"/>
        <v>8</v>
      </c>
      <c r="J14" s="227">
        <f>_xlfn.IFNA(VLOOKUP(CONCATENATE($J$5,$B14,$C14),'20BUN'!$A$6:$N$94,14,FALSE),0)</f>
        <v>0</v>
      </c>
      <c r="K14" s="85">
        <f>_xlfn.IFNA(VLOOKUP(CONCATENATE($K$5,$B14,$C14),'20BUS'!$A$6:$N$107,14,FALSE),0)</f>
        <v>0</v>
      </c>
      <c r="L14" s="85">
        <f>_xlfn.IFNA(VLOOKUP(CONCATENATE($L$5,$B14,$C14),'MUR1'!$A$6:$N$135,14,FALSE),0)</f>
        <v>0</v>
      </c>
      <c r="M14" s="85">
        <f>_xlfn.IFNA(VLOOKUP(CONCATENATE($M$5,$B14,$C14),'BUS1'!$A$6:$N$95,14,FALSE),0)</f>
        <v>0</v>
      </c>
      <c r="N14" s="85">
        <f>_xlfn.IFNA(VLOOKUP(CONCATENATE($N$5,$B14,$C14),'WP1'!$A$6:$N$131,14,FALSE),0)</f>
        <v>0</v>
      </c>
      <c r="O14" s="85">
        <f>_xlfn.IFNA(VLOOKUP(CONCATENATE($O$5,$B14,$C14),'BAL1'!$A$6:$N$95,14,FALSE),0)</f>
        <v>0</v>
      </c>
      <c r="P14" s="85">
        <f>_xlfn.IFNA(VLOOKUP(CONCATENATE($P$5,$B14,$C14),'BUS2'!$A$6:$N$133,14,FALSE),0)</f>
        <v>0</v>
      </c>
      <c r="Q14" s="85">
        <f>_xlfn.IFNA(VLOOKUP(CONCATENATE($Q$5,$B14,$C14),'WAL1'!$A$6:$N$135,14,FALSE),0)</f>
        <v>0</v>
      </c>
      <c r="R14" s="85">
        <f>_xlfn.IFNA(VLOOKUP(CONCATENATE($S$5,$B14,$C14),'MR1'!$A$6:$N$130,14,FALSE),0)</f>
        <v>0</v>
      </c>
      <c r="S14" s="85">
        <f>_xlfn.IFNA(VLOOKUP(CONCATENATE($S$5,$B14,$C14),'OG1'!$A$6:$N$132,14,FALSE),0)</f>
        <v>0</v>
      </c>
      <c r="T14" s="85">
        <f>_xlfn.IFNA(VLOOKUP(CONCATENATE($T$5,$B14,$C14),DARL!$A$6:$N$56,14,FALSE),0)</f>
        <v>0</v>
      </c>
      <c r="U14" s="85">
        <f>_xlfn.IFNA(VLOOKUP(CONCATENATE($U$5,$B14,$C14),'BUS3'!$A$6:$N$135,14,FALSE),0)</f>
        <v>0</v>
      </c>
      <c r="V14" s="85">
        <f>_xlfn.IFNA(VLOOKUP(CONCATENATE($V$5,$B14,$C14),'BAL2'!$A$6:$N$135,14,FALSE),0)</f>
        <v>0</v>
      </c>
      <c r="W14" s="85">
        <f>_xlfn.IFNA(VLOOKUP(CONCATENATE($W$5,$B14,$C14),'BUN1'!$A$6:$N$135,14,FALSE),0)</f>
        <v>0</v>
      </c>
      <c r="X14" s="85">
        <f>_xlfn.IFNA(VLOOKUP(CONCATENATE($X$5,$B14,$C14),'OG2'!$A$6:$N$133,14,FALSE),0)</f>
        <v>7</v>
      </c>
      <c r="Y14" s="85">
        <f>_xlfn.IFNA(VLOOKUP(CONCATENATE($Y$5,$B14,$C14),'SM1'!$A$6:$N$133,14,FALSE),0)</f>
        <v>0</v>
      </c>
      <c r="Z14" s="85">
        <f>_xlfn.IFNA(VLOOKUP(CONCATENATE($Z$5,$B14,$C14),'MR2'!$A$6:$N$124,14,FALSE),0)</f>
        <v>0</v>
      </c>
      <c r="AA14" s="85">
        <f>_xlfn.IFNA(VLOOKUP(CONCATENATE($AA$5,$B14,$C14),'WAL2'!$A$6:$N$135,14,FALSE),0)</f>
        <v>0</v>
      </c>
      <c r="AB14" s="85">
        <f>_xlfn.IFNA(VLOOKUP(CONCATENATE($AB$5,$B14,$C14),DARD1!$A$6:$N$134,14,FALSE),0)</f>
        <v>0</v>
      </c>
      <c r="AC14" s="85">
        <f>_xlfn.IFNA(VLOOKUP(CONCATENATE($AC$5,$B14,$C14),'LF1'!$A$6:$N$135,14,FALSE),0)</f>
        <v>0</v>
      </c>
      <c r="AD14" s="85">
        <f>_xlfn.IFNA(VLOOKUP(CONCATENATE($AD$5,$B14,$C14),DARL2!$A$6:$N$135,14,FALSE),0)</f>
        <v>0</v>
      </c>
      <c r="AE14" s="85">
        <f>_xlfn.IFNA(VLOOKUP(CONCATENATE($AE$5,$B14,$C14),FEST!$A$6:$N$131,14,FALSE),0)</f>
        <v>0</v>
      </c>
      <c r="AF14" s="85">
        <f>_xlfn.IFNA(VLOOKUP(CONCATENATE($AF$5,$B14,$C14),'BUN2'!$A$6:$N$131,14,FALSE),0)</f>
        <v>0</v>
      </c>
      <c r="AG14" s="85">
        <f>_xlfn.IFNA(VLOOKUP(CONCATENATE($AG$5,$B14,$C14),'OG3'!$A$6:$N$135,14,FALSE),0)</f>
        <v>0</v>
      </c>
      <c r="AH14" s="86">
        <f>_xlfn.IFNA(VLOOKUP(CONCATENATE($AH$5,$B14,$C14),SER!$A$6:$N$135,14,FALSE),0)</f>
        <v>0</v>
      </c>
      <c r="AI14" s="86">
        <f>_xlfn.IFNA(VLOOKUP(CONCATENATE($AH$5,$B14,$C14),KR!$A$6:$N$135,14,FALSE),0)</f>
        <v>0</v>
      </c>
      <c r="AJ14" s="86">
        <f>_xlfn.IFNA(VLOOKUP(CONCATENATE($AJ$5,$B14,$C14),DARL2!$A$6:$N$135,14,FALSE),0)</f>
        <v>0</v>
      </c>
      <c r="AK14" s="86">
        <f>_xlfn.IFNA(VLOOKUP(CONCATENATE($AK$5,$B14,$C14),DARD2!$A$6:$N$135,14,FALSE),0)</f>
        <v>0</v>
      </c>
      <c r="AL14" s="86">
        <f>_xlfn.IFNA(VLOOKUP(CONCATENATE($AL$5,$B14,$C14),'WAL3'!$A$6:$N$77,14,FALSE),0)</f>
        <v>0</v>
      </c>
      <c r="AM14" s="86">
        <f>_xlfn.IFNA(VLOOKUP(CONCATENATE($AM$5,$B14,$C14),'BAL3'!$A$6:$N$135,14,FALSE),0)</f>
        <v>0</v>
      </c>
      <c r="AN14" s="86">
        <f>_xlfn.IFNA(VLOOKUP(CONCATENATE($AN$5,$B14,$C14),'BUN3'!$A$6:$N$135,14,FALSE),0)</f>
        <v>0</v>
      </c>
      <c r="AO14" s="86">
        <f>_xlfn.IFNA(VLOOKUP(CONCATENATE($AO$5,$B14,$C14),SC!$A$6:$N$135,14,FALSE),0)</f>
        <v>10</v>
      </c>
      <c r="AP14" s="86">
        <f>_xlfn.IFNA(VLOOKUP(CONCATENATE($AP$5,$B14,$C14),'KAL1'!$A$6:$N$135,14,FALSE),0)</f>
        <v>0</v>
      </c>
      <c r="AQ14" s="514"/>
      <c r="AR14" s="87">
        <f>_xlfn.IFNA(VLOOKUP(CONCATENATE($AR$5,$B14,$C14),'MR3'!$A$6:$N$135,14,FALSE),0)</f>
        <v>0</v>
      </c>
      <c r="AS14" s="76"/>
    </row>
    <row r="15" spans="1:82" x14ac:dyDescent="0.2">
      <c r="A15" s="924"/>
      <c r="B15" s="111" t="s">
        <v>140</v>
      </c>
      <c r="C15" s="27" t="s">
        <v>151</v>
      </c>
      <c r="D15" s="27" t="s">
        <v>438</v>
      </c>
      <c r="E15" s="28">
        <v>44239</v>
      </c>
      <c r="F15" s="29">
        <v>13</v>
      </c>
      <c r="G15" s="227">
        <f t="shared" si="0"/>
        <v>2</v>
      </c>
      <c r="H15" s="85">
        <f t="shared" si="1"/>
        <v>16</v>
      </c>
      <c r="I15" s="174">
        <f t="shared" si="3"/>
        <v>9</v>
      </c>
      <c r="J15" s="227">
        <f>_xlfn.IFNA(VLOOKUP(CONCATENATE($J$5,$B15,$C15),'20BUN'!$A$6:$N$94,14,FALSE),0)</f>
        <v>8</v>
      </c>
      <c r="K15" s="85">
        <f>_xlfn.IFNA(VLOOKUP(CONCATENATE($K$5,$B15,$C15),'20BUS'!$A$6:$N$107,14,FALSE),0)</f>
        <v>0</v>
      </c>
      <c r="L15" s="85">
        <f>_xlfn.IFNA(VLOOKUP(CONCATENATE($L$5,$B15,$C15),'MUR1'!$A$6:$N$135,14,FALSE),0)</f>
        <v>0</v>
      </c>
      <c r="M15" s="85">
        <f>_xlfn.IFNA(VLOOKUP(CONCATENATE($M$5,$B15,$C15),'BUS1'!$A$6:$N$95,14,FALSE),0)</f>
        <v>0</v>
      </c>
      <c r="N15" s="85">
        <f>_xlfn.IFNA(VLOOKUP(CONCATENATE($N$5,$B15,$C15),'WP1'!$A$6:$N$131,14,FALSE),0)</f>
        <v>0</v>
      </c>
      <c r="O15" s="85">
        <f>_xlfn.IFNA(VLOOKUP(CONCATENATE($O$5,$B15,$C15),'BAL1'!$A$6:$N$95,14,FALSE),0)</f>
        <v>0</v>
      </c>
      <c r="P15" s="85">
        <f>_xlfn.IFNA(VLOOKUP(CONCATENATE($P$5,$B15,$C15),'BUS2'!$A$6:$N$133,14,FALSE),0)</f>
        <v>0</v>
      </c>
      <c r="Q15" s="85">
        <f>_xlfn.IFNA(VLOOKUP(CONCATENATE($Q$5,$B15,$C15),'WAL1'!$A$6:$N$135,14,FALSE),0)</f>
        <v>0</v>
      </c>
      <c r="R15" s="85">
        <f>_xlfn.IFNA(VLOOKUP(CONCATENATE($S$5,$B15,$C15),'MR1'!$A$6:$N$130,14,FALSE),0)</f>
        <v>8</v>
      </c>
      <c r="S15" s="85">
        <f>_xlfn.IFNA(VLOOKUP(CONCATENATE($S$5,$B15,$C15),'OG1'!$A$6:$N$132,14,FALSE),0)</f>
        <v>0</v>
      </c>
      <c r="T15" s="85">
        <f>_xlfn.IFNA(VLOOKUP(CONCATENATE($T$5,$B15,$C15),DARL!$A$6:$N$56,14,FALSE),0)</f>
        <v>0</v>
      </c>
      <c r="U15" s="85">
        <f>_xlfn.IFNA(VLOOKUP(CONCATENATE($U$5,$B15,$C15),'BUS3'!$A$6:$N$135,14,FALSE),0)</f>
        <v>0</v>
      </c>
      <c r="V15" s="85">
        <f>_xlfn.IFNA(VLOOKUP(CONCATENATE($V$5,$B15,$C15),'BAL2'!$A$6:$N$135,14,FALSE),0)</f>
        <v>0</v>
      </c>
      <c r="W15" s="85">
        <f>_xlfn.IFNA(VLOOKUP(CONCATENATE($W$5,$B15,$C15),'BUN1'!$A$6:$N$135,14,FALSE),0)</f>
        <v>0</v>
      </c>
      <c r="X15" s="85">
        <f>_xlfn.IFNA(VLOOKUP(CONCATENATE($X$5,$B15,$C15),'OG2'!$A$6:$N$133,14,FALSE),0)</f>
        <v>0</v>
      </c>
      <c r="Y15" s="85">
        <f>_xlfn.IFNA(VLOOKUP(CONCATENATE($Y$5,$B15,$C15),'SM1'!$A$6:$N$133,14,FALSE),0)</f>
        <v>0</v>
      </c>
      <c r="Z15" s="85">
        <f>_xlfn.IFNA(VLOOKUP(CONCATENATE($Z$5,$B15,$C15),'MR2'!$A$6:$N$124,14,FALSE),0)</f>
        <v>0</v>
      </c>
      <c r="AA15" s="85">
        <f>_xlfn.IFNA(VLOOKUP(CONCATENATE($AA$5,$B15,$C15),'WAL2'!$A$6:$N$135,14,FALSE),0)</f>
        <v>0</v>
      </c>
      <c r="AB15" s="85">
        <f>_xlfn.IFNA(VLOOKUP(CONCATENATE($AB$5,$B15,$C15),DARD1!$A$6:$N$134,14,FALSE),0)</f>
        <v>0</v>
      </c>
      <c r="AC15" s="85">
        <f>_xlfn.IFNA(VLOOKUP(CONCATENATE($AC$5,$B15,$C15),'LF1'!$A$6:$N$135,14,FALSE),0)</f>
        <v>0</v>
      </c>
      <c r="AD15" s="85">
        <f>_xlfn.IFNA(VLOOKUP(CONCATENATE($AD$5,$B15,$C15),DARL2!$A$6:$N$135,14,FALSE),0)</f>
        <v>0</v>
      </c>
      <c r="AE15" s="85">
        <f>_xlfn.IFNA(VLOOKUP(CONCATENATE($AE$5,$B15,$C15),FEST!$A$6:$N$131,14,FALSE),0)</f>
        <v>0</v>
      </c>
      <c r="AF15" s="85">
        <f>_xlfn.IFNA(VLOOKUP(CONCATENATE($AF$5,$B15,$C15),'BUN2'!$A$6:$N$131,14,FALSE),0)</f>
        <v>0</v>
      </c>
      <c r="AG15" s="85">
        <f>_xlfn.IFNA(VLOOKUP(CONCATENATE($AG$5,$B15,$C15),'OG3'!$A$6:$N$135,14,FALSE),0)</f>
        <v>0</v>
      </c>
      <c r="AH15" s="86">
        <f>_xlfn.IFNA(VLOOKUP(CONCATENATE($AH$5,$B15,$C15),SER!$A$6:$N$135,14,FALSE),0)</f>
        <v>0</v>
      </c>
      <c r="AI15" s="86">
        <f>_xlfn.IFNA(VLOOKUP(CONCATENATE($AH$5,$B15,$C15),KR!$A$6:$N$135,14,FALSE),0)</f>
        <v>0</v>
      </c>
      <c r="AJ15" s="86">
        <f>_xlfn.IFNA(VLOOKUP(CONCATENATE($AJ$5,$B15,$C15),DARL2!$A$6:$N$135,14,FALSE),0)</f>
        <v>0</v>
      </c>
      <c r="AK15" s="86">
        <f>_xlfn.IFNA(VLOOKUP(CONCATENATE($AK$5,$B15,$C15),DARD2!$A$6:$N$135,14,FALSE),0)</f>
        <v>0</v>
      </c>
      <c r="AL15" s="86">
        <f>_xlfn.IFNA(VLOOKUP(CONCATENATE($AL$5,$B15,$C15),'WAL3'!$A$6:$N$77,14,FALSE),0)</f>
        <v>0</v>
      </c>
      <c r="AM15" s="86">
        <f>_xlfn.IFNA(VLOOKUP(CONCATENATE($AM$5,$B15,$C15),'BAL3'!$A$6:$N$135,14,FALSE),0)</f>
        <v>0</v>
      </c>
      <c r="AN15" s="86">
        <f>_xlfn.IFNA(VLOOKUP(CONCATENATE($AN$5,$B15,$C15),'BUN3'!$A$6:$N$135,14,FALSE),0)</f>
        <v>0</v>
      </c>
      <c r="AO15" s="86">
        <f>_xlfn.IFNA(VLOOKUP(CONCATENATE($AO$5,$B15,$C15),SC!$A$6:$N$135,14,FALSE),0)</f>
        <v>0</v>
      </c>
      <c r="AP15" s="86">
        <f>_xlfn.IFNA(VLOOKUP(CONCATENATE($AP$5,$B15,$C15),'KAL1'!$A$6:$N$135,14,FALSE),0)</f>
        <v>0</v>
      </c>
      <c r="AQ15" s="514"/>
      <c r="AR15" s="87">
        <f>_xlfn.IFNA(VLOOKUP(CONCATENATE($AR$5,$B15,$C15),'MR3'!$A$6:$N$135,14,FALSE),0)</f>
        <v>0</v>
      </c>
      <c r="AS15" s="76"/>
    </row>
    <row r="16" spans="1:82" x14ac:dyDescent="0.2">
      <c r="A16" s="924"/>
      <c r="B16" s="111" t="s">
        <v>322</v>
      </c>
      <c r="C16" s="27" t="s">
        <v>323</v>
      </c>
      <c r="D16" s="27" t="s">
        <v>81</v>
      </c>
      <c r="E16" s="28">
        <v>44310</v>
      </c>
      <c r="F16" s="29">
        <v>10</v>
      </c>
      <c r="G16" s="227">
        <f t="shared" si="0"/>
        <v>4</v>
      </c>
      <c r="H16" s="85">
        <f t="shared" si="1"/>
        <v>16</v>
      </c>
      <c r="I16" s="174">
        <f t="shared" si="3"/>
        <v>9</v>
      </c>
      <c r="J16" s="227">
        <f>_xlfn.IFNA(VLOOKUP(CONCATENATE($J$5,$B16,$C16),'20BUN'!$A$6:$N$94,14,FALSE),0)</f>
        <v>0</v>
      </c>
      <c r="K16" s="85">
        <f>_xlfn.IFNA(VLOOKUP(CONCATENATE($K$5,$B16,$C16),'20BUS'!$A$6:$N$107,14,FALSE),0)</f>
        <v>0</v>
      </c>
      <c r="L16" s="85">
        <f>_xlfn.IFNA(VLOOKUP(CONCATENATE($L$5,$B16,$C16),'MUR1'!$A$6:$N$135,14,FALSE),0)</f>
        <v>0</v>
      </c>
      <c r="M16" s="85">
        <f>_xlfn.IFNA(VLOOKUP(CONCATENATE($M$5,$B16,$C16),'BUS1'!$A$6:$N$95,14,FALSE),0)</f>
        <v>0</v>
      </c>
      <c r="N16" s="85">
        <f>_xlfn.IFNA(VLOOKUP(CONCATENATE($N$5,$B16,$C16),'WP1'!$A$6:$N$131,14,FALSE),0)</f>
        <v>0</v>
      </c>
      <c r="O16" s="85">
        <f>_xlfn.IFNA(VLOOKUP(CONCATENATE($O$5,$B16,$C16),'BAL1'!$A$6:$N$95,14,FALSE),0)</f>
        <v>6</v>
      </c>
      <c r="P16" s="85">
        <f>_xlfn.IFNA(VLOOKUP(CONCATENATE($P$5,$B16,$C16),'BUS2'!$A$6:$N$133,14,FALSE),0)</f>
        <v>0</v>
      </c>
      <c r="Q16" s="85">
        <f>_xlfn.IFNA(VLOOKUP(CONCATENATE($Q$5,$B16,$C16),'WAL1'!$A$6:$N$135,14,FALSE),0)</f>
        <v>0</v>
      </c>
      <c r="R16" s="85">
        <f>_xlfn.IFNA(VLOOKUP(CONCATENATE($S$5,$B16,$C16),'MR1'!$A$6:$N$130,14,FALSE),0)</f>
        <v>0</v>
      </c>
      <c r="S16" s="85">
        <f>_xlfn.IFNA(VLOOKUP(CONCATENATE($S$5,$B16,$C16),'OG1'!$A$6:$N$132,14,FALSE),0)</f>
        <v>0</v>
      </c>
      <c r="T16" s="85">
        <f>_xlfn.IFNA(VLOOKUP(CONCATENATE($T$5,$B16,$C16),DARL!$A$6:$N$56,14,FALSE),0)</f>
        <v>0</v>
      </c>
      <c r="U16" s="85">
        <f>_xlfn.IFNA(VLOOKUP(CONCATENATE($U$5,$B16,$C16),'BUS3'!$A$6:$N$135,14,FALSE),0)</f>
        <v>0</v>
      </c>
      <c r="V16" s="85">
        <f>_xlfn.IFNA(VLOOKUP(CONCATENATE($V$5,$B16,$C16),'BAL2'!$A$6:$N$135,14,FALSE),0)</f>
        <v>0</v>
      </c>
      <c r="W16" s="85">
        <f>_xlfn.IFNA(VLOOKUP(CONCATENATE($W$5,$B16,$C16),'BUN1'!$A$6:$N$135,14,FALSE),0)</f>
        <v>0</v>
      </c>
      <c r="X16" s="85">
        <f>_xlfn.IFNA(VLOOKUP(CONCATENATE($X$5,$B16,$C16),'OG2'!$A$6:$N$133,14,FALSE),0)</f>
        <v>0</v>
      </c>
      <c r="Y16" s="85">
        <f>_xlfn.IFNA(VLOOKUP(CONCATENATE($Y$5,$B16,$C16),'SM1'!$A$6:$N$133,14,FALSE),0)</f>
        <v>0</v>
      </c>
      <c r="Z16" s="85">
        <f>_xlfn.IFNA(VLOOKUP(CONCATENATE($Z$5,$B16,$C16),'MR2'!$A$6:$N$124,14,FALSE),0)</f>
        <v>0</v>
      </c>
      <c r="AA16" s="85">
        <f>_xlfn.IFNA(VLOOKUP(CONCATENATE($AA$5,$B16,$C16),'WAL2'!$A$6:$N$135,14,FALSE),0)</f>
        <v>0</v>
      </c>
      <c r="AB16" s="85">
        <f>_xlfn.IFNA(VLOOKUP(CONCATENATE($AB$5,$B16,$C16),DARD1!$A$6:$N$134,14,FALSE),0)</f>
        <v>0</v>
      </c>
      <c r="AC16" s="85">
        <f>_xlfn.IFNA(VLOOKUP(CONCATENATE($AC$5,$B16,$C16),'LF1'!$A$6:$N$135,14,FALSE),0)</f>
        <v>0</v>
      </c>
      <c r="AD16" s="85">
        <f>_xlfn.IFNA(VLOOKUP(CONCATENATE($AD$5,$B16,$C16),DARL2!$A$6:$N$135,14,FALSE),0)</f>
        <v>0</v>
      </c>
      <c r="AE16" s="85">
        <f>_xlfn.IFNA(VLOOKUP(CONCATENATE($AE$5,$B16,$C16),FEST!$A$6:$N$131,14,FALSE),0)</f>
        <v>2</v>
      </c>
      <c r="AF16" s="85">
        <f>_xlfn.IFNA(VLOOKUP(CONCATENATE($AF$5,$B16,$C16),'BUN2'!$A$6:$N$131,14,FALSE),0)</f>
        <v>0</v>
      </c>
      <c r="AG16" s="85">
        <f>_xlfn.IFNA(VLOOKUP(CONCATENATE($AG$5,$B16,$C16),'OG3'!$A$6:$N$135,14,FALSE),0)</f>
        <v>0</v>
      </c>
      <c r="AH16" s="86">
        <f>_xlfn.IFNA(VLOOKUP(CONCATENATE($AH$5,$B16,$C16),SER!$A$6:$N$135,14,FALSE),0)</f>
        <v>0</v>
      </c>
      <c r="AI16" s="86">
        <f>_xlfn.IFNA(VLOOKUP(CONCATENATE($AH$5,$B16,$C16),KR!$A$6:$N$135,14,FALSE),0)</f>
        <v>0</v>
      </c>
      <c r="AJ16" s="86">
        <f>_xlfn.IFNA(VLOOKUP(CONCATENATE($AJ$5,$B16,$C16),DARL2!$A$6:$N$135,14,FALSE),0)</f>
        <v>0</v>
      </c>
      <c r="AK16" s="86">
        <f>_xlfn.IFNA(VLOOKUP(CONCATENATE($AK$5,$B16,$C16),DARD2!$A$6:$N$135,14,FALSE),0)</f>
        <v>0</v>
      </c>
      <c r="AL16" s="86">
        <f>_xlfn.IFNA(VLOOKUP(CONCATENATE($AL$5,$B16,$C16),'WAL3'!$A$6:$N$77,14,FALSE),0)</f>
        <v>0</v>
      </c>
      <c r="AM16" s="86">
        <f>_xlfn.IFNA(VLOOKUP(CONCATENATE($AM$5,$B16,$C16),'BAL3'!$A$6:$N$135,14,FALSE),0)</f>
        <v>6</v>
      </c>
      <c r="AN16" s="86">
        <f>_xlfn.IFNA(VLOOKUP(CONCATENATE($AN$5,$B16,$C16),'BUN3'!$A$6:$N$135,14,FALSE),0)</f>
        <v>0</v>
      </c>
      <c r="AO16" s="86">
        <f>_xlfn.IFNA(VLOOKUP(CONCATENATE($AO$5,$B16,$C16),SC!$A$6:$N$135,14,FALSE),0)</f>
        <v>2</v>
      </c>
      <c r="AP16" s="86">
        <f>_xlfn.IFNA(VLOOKUP(CONCATENATE($AP$5,$B16,$C16),'KAL1'!$A$6:$N$135,14,FALSE),0)</f>
        <v>0</v>
      </c>
      <c r="AQ16" s="514"/>
      <c r="AR16" s="87">
        <f>_xlfn.IFNA(VLOOKUP(CONCATENATE($AR$5,$B16,$C16),'MR3'!$A$6:$N$135,14,FALSE),0)</f>
        <v>0</v>
      </c>
      <c r="AS16" s="76"/>
    </row>
    <row r="17" spans="1:45" x14ac:dyDescent="0.2">
      <c r="A17" s="924"/>
      <c r="B17" s="111" t="s">
        <v>93</v>
      </c>
      <c r="C17" s="27" t="s">
        <v>95</v>
      </c>
      <c r="D17" s="27" t="s">
        <v>161</v>
      </c>
      <c r="E17" s="28">
        <v>44218</v>
      </c>
      <c r="F17" s="29">
        <v>12</v>
      </c>
      <c r="G17" s="227">
        <f t="shared" si="0"/>
        <v>2</v>
      </c>
      <c r="H17" s="85">
        <f t="shared" si="1"/>
        <v>13</v>
      </c>
      <c r="I17" s="174">
        <f t="shared" si="3"/>
        <v>11</v>
      </c>
      <c r="J17" s="227">
        <f>_xlfn.IFNA(VLOOKUP(CONCATENATE($J$5,$B17,$C17),'20BUN'!$A$6:$N$94,14,FALSE),0)</f>
        <v>0</v>
      </c>
      <c r="K17" s="85">
        <f>_xlfn.IFNA(VLOOKUP(CONCATENATE($K$5,$B17,$C17),'20BUS'!$A$6:$N$107,14,FALSE),0)</f>
        <v>0</v>
      </c>
      <c r="L17" s="85">
        <f>_xlfn.IFNA(VLOOKUP(CONCATENATE($L$5,$B17,$C17),'MUR1'!$A$6:$N$135,14,FALSE),0)</f>
        <v>0</v>
      </c>
      <c r="M17" s="85">
        <f>_xlfn.IFNA(VLOOKUP(CONCATENATE($M$5,$B17,$C17),'BUS1'!$A$6:$N$95,14,FALSE),0)</f>
        <v>0</v>
      </c>
      <c r="N17" s="85">
        <f>_xlfn.IFNA(VLOOKUP(CONCATENATE($N$5,$B17,$C17),'WP1'!$A$6:$N$131,14,FALSE),0)</f>
        <v>7</v>
      </c>
      <c r="O17" s="85">
        <f>_xlfn.IFNA(VLOOKUP(CONCATENATE($O$5,$B17,$C17),'BAL1'!$A$6:$N$95,14,FALSE),0)</f>
        <v>0</v>
      </c>
      <c r="P17" s="85">
        <f>_xlfn.IFNA(VLOOKUP(CONCATENATE($P$5,$B17,$C17),'BUS2'!$A$6:$N$133,14,FALSE),0)</f>
        <v>0</v>
      </c>
      <c r="Q17" s="85">
        <f>_xlfn.IFNA(VLOOKUP(CONCATENATE($Q$5,$B17,$C17),'WAL1'!$A$6:$N$135,14,FALSE),0)</f>
        <v>0</v>
      </c>
      <c r="R17" s="85">
        <f>_xlfn.IFNA(VLOOKUP(CONCATENATE($S$5,$B17,$C17),'MR1'!$A$6:$N$130,14,FALSE),0)</f>
        <v>0</v>
      </c>
      <c r="S17" s="85">
        <f>_xlfn.IFNA(VLOOKUP(CONCATENATE($S$5,$B17,$C17),'OG1'!$A$6:$N$132,14,FALSE),0)</f>
        <v>0</v>
      </c>
      <c r="T17" s="85">
        <f>_xlfn.IFNA(VLOOKUP(CONCATENATE($T$5,$B17,$C17),DARL!$A$6:$N$56,14,FALSE),0)</f>
        <v>0</v>
      </c>
      <c r="U17" s="85">
        <f>_xlfn.IFNA(VLOOKUP(CONCATENATE($U$5,$B17,$C17),'BUS3'!$A$6:$N$135,14,FALSE),0)</f>
        <v>0</v>
      </c>
      <c r="V17" s="85">
        <f>_xlfn.IFNA(VLOOKUP(CONCATENATE($V$5,$B17,$C17),'BAL2'!$A$6:$N$135,14,FALSE),0)</f>
        <v>0</v>
      </c>
      <c r="W17" s="85">
        <f>_xlfn.IFNA(VLOOKUP(CONCATENATE($W$5,$B17,$C17),'BUN1'!$A$6:$N$135,14,FALSE),0)</f>
        <v>0</v>
      </c>
      <c r="X17" s="85">
        <f>_xlfn.IFNA(VLOOKUP(CONCATENATE($X$5,$B17,$C17),'OG2'!$A$6:$N$133,14,FALSE),0)</f>
        <v>0</v>
      </c>
      <c r="Y17" s="85">
        <f>_xlfn.IFNA(VLOOKUP(CONCATENATE($Y$5,$B17,$C17),'SM1'!$A$6:$N$133,14,FALSE),0)</f>
        <v>0</v>
      </c>
      <c r="Z17" s="85">
        <f>_xlfn.IFNA(VLOOKUP(CONCATENATE($Z$5,$B17,$C17),'MR2'!$A$6:$N$124,14,FALSE),0)</f>
        <v>0</v>
      </c>
      <c r="AA17" s="85">
        <f>_xlfn.IFNA(VLOOKUP(CONCATENATE($AA$5,$B17,$C17),'WAL2'!$A$6:$N$135,14,FALSE),0)</f>
        <v>0</v>
      </c>
      <c r="AB17" s="85">
        <f>_xlfn.IFNA(VLOOKUP(CONCATENATE($AB$5,$B17,$C17),DARD1!$A$6:$N$134,14,FALSE),0)</f>
        <v>0</v>
      </c>
      <c r="AC17" s="85">
        <f>_xlfn.IFNA(VLOOKUP(CONCATENATE($AC$5,$B17,$C17),'LF1'!$A$6:$N$135,14,FALSE),0)</f>
        <v>0</v>
      </c>
      <c r="AD17" s="85">
        <f>_xlfn.IFNA(VLOOKUP(CONCATENATE($AD$5,$B17,$C17),DARL2!$A$6:$N$135,14,FALSE),0)</f>
        <v>0</v>
      </c>
      <c r="AE17" s="85">
        <f>_xlfn.IFNA(VLOOKUP(CONCATENATE($AE$5,$B17,$C17),FEST!$A$6:$N$131,14,FALSE),0)</f>
        <v>0</v>
      </c>
      <c r="AF17" s="85">
        <f>_xlfn.IFNA(VLOOKUP(CONCATENATE($AF$5,$B17,$C17),'BUN2'!$A$6:$N$131,14,FALSE),0)</f>
        <v>0</v>
      </c>
      <c r="AG17" s="85">
        <f>_xlfn.IFNA(VLOOKUP(CONCATENATE($AG$5,$B17,$C17),'OG3'!$A$6:$N$135,14,FALSE),0)</f>
        <v>0</v>
      </c>
      <c r="AH17" s="86">
        <f>_xlfn.IFNA(VLOOKUP(CONCATENATE($AH$5,$B17,$C17),SER!$A$6:$N$135,14,FALSE),0)</f>
        <v>0</v>
      </c>
      <c r="AI17" s="86">
        <f>_xlfn.IFNA(VLOOKUP(CONCATENATE($AH$5,$B17,$C17),KR!$A$6:$N$135,14,FALSE),0)</f>
        <v>0</v>
      </c>
      <c r="AJ17" s="86">
        <f>_xlfn.IFNA(VLOOKUP(CONCATENATE($AJ$5,$B17,$C17),DARL2!$A$6:$N$135,14,FALSE),0)</f>
        <v>0</v>
      </c>
      <c r="AK17" s="86">
        <f>_xlfn.IFNA(VLOOKUP(CONCATENATE($AK$5,$B17,$C17),DARD2!$A$6:$N$135,14,FALSE),0)</f>
        <v>0</v>
      </c>
      <c r="AL17" s="86">
        <f>_xlfn.IFNA(VLOOKUP(CONCATENATE($AL$5,$B17,$C17),'WAL3'!$A$6:$N$77,14,FALSE),0)</f>
        <v>0</v>
      </c>
      <c r="AM17" s="86">
        <f>_xlfn.IFNA(VLOOKUP(CONCATENATE($AM$5,$B17,$C17),'BAL3'!$A$6:$N$135,14,FALSE),0)</f>
        <v>0</v>
      </c>
      <c r="AN17" s="86">
        <f>_xlfn.IFNA(VLOOKUP(CONCATENATE($AN$5,$B17,$C17),'BUN3'!$A$6:$N$135,14,FALSE),0)</f>
        <v>0</v>
      </c>
      <c r="AO17" s="86">
        <f>_xlfn.IFNA(VLOOKUP(CONCATENATE($AO$5,$B17,$C17),SC!$A$6:$N$135,14,FALSE),0)</f>
        <v>6</v>
      </c>
      <c r="AP17" s="86">
        <f>_xlfn.IFNA(VLOOKUP(CONCATENATE($AP$5,$B17,$C17),'KAL1'!$A$6:$N$135,14,FALSE),0)</f>
        <v>0</v>
      </c>
      <c r="AQ17" s="514"/>
      <c r="AR17" s="87">
        <f>_xlfn.IFNA(VLOOKUP(CONCATENATE($AR$5,$B17,$C17),'MR3'!$A$6:$N$135,14,FALSE),0)</f>
        <v>0</v>
      </c>
      <c r="AS17" s="82"/>
    </row>
    <row r="18" spans="1:45" x14ac:dyDescent="0.2">
      <c r="A18" s="924"/>
      <c r="B18" s="111" t="s">
        <v>58</v>
      </c>
      <c r="C18" s="27" t="s">
        <v>129</v>
      </c>
      <c r="D18" s="27" t="s">
        <v>54</v>
      </c>
      <c r="E18" s="28">
        <v>44218</v>
      </c>
      <c r="F18" s="29">
        <v>11</v>
      </c>
      <c r="G18" s="227">
        <f t="shared" si="0"/>
        <v>3</v>
      </c>
      <c r="H18" s="85">
        <f t="shared" si="1"/>
        <v>12</v>
      </c>
      <c r="I18" s="174">
        <f t="shared" si="3"/>
        <v>12</v>
      </c>
      <c r="J18" s="227">
        <f>_xlfn.IFNA(VLOOKUP(CONCATENATE($J$5,$B18,$C18),'20BUN'!$A$6:$N$94,14,FALSE),0)</f>
        <v>0</v>
      </c>
      <c r="K18" s="85">
        <f>_xlfn.IFNA(VLOOKUP(CONCATENATE($K$5,$B18,$C18),'20BUS'!$A$6:$N$107,14,FALSE),0)</f>
        <v>0</v>
      </c>
      <c r="L18" s="85">
        <f>_xlfn.IFNA(VLOOKUP(CONCATENATE($L$5,$B18,$C18),'MUR1'!$A$6:$N$135,14,FALSE),0)</f>
        <v>0</v>
      </c>
      <c r="M18" s="85">
        <f>_xlfn.IFNA(VLOOKUP(CONCATENATE($M$5,$B18,$C18),'BUS1'!$A$6:$N$95,14,FALSE),0)</f>
        <v>0</v>
      </c>
      <c r="N18" s="85">
        <f>_xlfn.IFNA(VLOOKUP(CONCATENATE($N$5,$B18,$C18),'WP1'!$A$6:$N$131,14,FALSE),0)</f>
        <v>0</v>
      </c>
      <c r="O18" s="85">
        <f>_xlfn.IFNA(VLOOKUP(CONCATENATE($O$5,$B18,$C18),'BAL1'!$A$6:$N$95,14,FALSE),0)</f>
        <v>0</v>
      </c>
      <c r="P18" s="85">
        <f>_xlfn.IFNA(VLOOKUP(CONCATENATE($P$5,$B18,$C18),'BUS2'!$A$6:$N$133,14,FALSE),0)</f>
        <v>0</v>
      </c>
      <c r="Q18" s="85">
        <f>_xlfn.IFNA(VLOOKUP(CONCATENATE($Q$5,$B18,$C18),'WAL1'!$A$6:$N$135,14,FALSE),0)</f>
        <v>7</v>
      </c>
      <c r="R18" s="85">
        <f>_xlfn.IFNA(VLOOKUP(CONCATENATE($S$5,$B18,$C18),'MR1'!$A$6:$N$130,14,FALSE),0)</f>
        <v>0</v>
      </c>
      <c r="S18" s="85">
        <f>_xlfn.IFNA(VLOOKUP(CONCATENATE($S$5,$B18,$C18),'OG1'!$A$6:$N$132,14,FALSE),0)</f>
        <v>0</v>
      </c>
      <c r="T18" s="85">
        <f>_xlfn.IFNA(VLOOKUP(CONCATENATE($T$5,$B18,$C18),DARL!$A$6:$N$56,14,FALSE),0)</f>
        <v>0</v>
      </c>
      <c r="U18" s="85">
        <f>_xlfn.IFNA(VLOOKUP(CONCATENATE($U$5,$B18,$C18),'BUS3'!$A$6:$N$135,14,FALSE),0)</f>
        <v>0</v>
      </c>
      <c r="V18" s="85">
        <f>_xlfn.IFNA(VLOOKUP(CONCATENATE($V$5,$B18,$C18),'BAL2'!$A$6:$N$135,14,FALSE),0)</f>
        <v>0</v>
      </c>
      <c r="W18" s="85">
        <f>_xlfn.IFNA(VLOOKUP(CONCATENATE($W$5,$B18,$C18),'BUN1'!$A$6:$N$135,14,FALSE),0)</f>
        <v>0</v>
      </c>
      <c r="X18" s="85">
        <f>_xlfn.IFNA(VLOOKUP(CONCATENATE($X$5,$B18,$C18),'OG2'!$A$6:$N$133,14,FALSE),0)</f>
        <v>0</v>
      </c>
      <c r="Y18" s="85">
        <f>_xlfn.IFNA(VLOOKUP(CONCATENATE($Y$5,$B18,$C18),'SM1'!$A$6:$N$133,14,FALSE),0)</f>
        <v>0</v>
      </c>
      <c r="Z18" s="85">
        <f>_xlfn.IFNA(VLOOKUP(CONCATENATE($Z$5,$B18,$C18),'MR2'!$A$6:$N$124,14,FALSE),0)</f>
        <v>0</v>
      </c>
      <c r="AA18" s="85">
        <f>_xlfn.IFNA(VLOOKUP(CONCATENATE($AA$5,$B18,$C18),'WAL2'!$A$6:$N$135,14,FALSE),0)</f>
        <v>4</v>
      </c>
      <c r="AB18" s="85">
        <f>_xlfn.IFNA(VLOOKUP(CONCATENATE($AB$5,$B18,$C18),DARD1!$A$6:$N$134,14,FALSE),0)</f>
        <v>0</v>
      </c>
      <c r="AC18" s="85">
        <f>_xlfn.IFNA(VLOOKUP(CONCATENATE($AC$5,$B18,$C18),'LF1'!$A$6:$N$135,14,FALSE),0)</f>
        <v>0</v>
      </c>
      <c r="AD18" s="85">
        <f>_xlfn.IFNA(VLOOKUP(CONCATENATE($AD$5,$B18,$C18),DARL2!$A$6:$N$135,14,FALSE),0)</f>
        <v>0</v>
      </c>
      <c r="AE18" s="85">
        <f>_xlfn.IFNA(VLOOKUP(CONCATENATE($AE$5,$B18,$C18),FEST!$A$6:$N$131,14,FALSE),0)</f>
        <v>0</v>
      </c>
      <c r="AF18" s="85">
        <f>_xlfn.IFNA(VLOOKUP(CONCATENATE($AF$5,$B18,$C18),'BUN2'!$A$6:$N$131,14,FALSE),0)</f>
        <v>0</v>
      </c>
      <c r="AG18" s="85">
        <f>_xlfn.IFNA(VLOOKUP(CONCATENATE($AG$5,$B18,$C18),'OG3'!$A$6:$N$135,14,FALSE),0)</f>
        <v>0</v>
      </c>
      <c r="AH18" s="86">
        <f>_xlfn.IFNA(VLOOKUP(CONCATENATE($AH$5,$B18,$C18),SER!$A$6:$N$135,14,FALSE),0)</f>
        <v>0</v>
      </c>
      <c r="AI18" s="86">
        <f>_xlfn.IFNA(VLOOKUP(CONCATENATE($AH$5,$B18,$C18),KR!$A$6:$N$135,14,FALSE),0)</f>
        <v>0</v>
      </c>
      <c r="AJ18" s="86">
        <f>_xlfn.IFNA(VLOOKUP(CONCATENATE($AJ$5,$B18,$C18),DARL2!$A$6:$N$135,14,FALSE),0)</f>
        <v>0</v>
      </c>
      <c r="AK18" s="86">
        <f>_xlfn.IFNA(VLOOKUP(CONCATENATE($AK$5,$B18,$C18),DARD2!$A$6:$N$135,14,FALSE),0)</f>
        <v>0</v>
      </c>
      <c r="AL18" s="86">
        <f>_xlfn.IFNA(VLOOKUP(CONCATENATE($AL$5,$B18,$C18),'WAL3'!$A$6:$N$77,14,FALSE),0)</f>
        <v>1</v>
      </c>
      <c r="AM18" s="86">
        <f>_xlfn.IFNA(VLOOKUP(CONCATENATE($AM$5,$B18,$C18),'BAL3'!$A$6:$N$135,14,FALSE),0)</f>
        <v>0</v>
      </c>
      <c r="AN18" s="86">
        <f>_xlfn.IFNA(VLOOKUP(CONCATENATE($AN$5,$B18,$C18),'BUN3'!$A$6:$N$135,14,FALSE),0)</f>
        <v>0</v>
      </c>
      <c r="AO18" s="86">
        <f>_xlfn.IFNA(VLOOKUP(CONCATENATE($AO$5,$B18,$C18),SC!$A$6:$N$135,14,FALSE),0)</f>
        <v>0</v>
      </c>
      <c r="AP18" s="86">
        <f>_xlfn.IFNA(VLOOKUP(CONCATENATE($AP$5,$B18,$C18),'KAL1'!$A$6:$N$135,14,FALSE),0)</f>
        <v>0</v>
      </c>
      <c r="AQ18" s="514"/>
      <c r="AR18" s="87">
        <f>_xlfn.IFNA(VLOOKUP(CONCATENATE($AR$5,$B18,$C18),'MR3'!$A$6:$N$135,14,FALSE),0)</f>
        <v>0</v>
      </c>
      <c r="AS18" s="82"/>
    </row>
    <row r="19" spans="1:45" x14ac:dyDescent="0.2">
      <c r="A19" s="924"/>
      <c r="B19" s="111" t="s">
        <v>935</v>
      </c>
      <c r="C19" s="27" t="s">
        <v>941</v>
      </c>
      <c r="D19" s="27" t="s">
        <v>968</v>
      </c>
      <c r="E19" s="28">
        <v>44357</v>
      </c>
      <c r="F19" s="29">
        <v>11</v>
      </c>
      <c r="G19" s="227">
        <f t="shared" si="0"/>
        <v>2</v>
      </c>
      <c r="H19" s="85">
        <f t="shared" si="1"/>
        <v>12</v>
      </c>
      <c r="I19" s="174">
        <f t="shared" si="3"/>
        <v>12</v>
      </c>
      <c r="J19" s="227">
        <f>_xlfn.IFNA(VLOOKUP(CONCATENATE($J$5,$B19,$C19),'20BUN'!$A$6:$N$94,14,FALSE),0)</f>
        <v>0</v>
      </c>
      <c r="K19" s="85">
        <f>_xlfn.IFNA(VLOOKUP(CONCATENATE($K$5,$B19,$C19),'20BUS'!$A$6:$N$107,14,FALSE),0)</f>
        <v>0</v>
      </c>
      <c r="L19" s="85">
        <f>_xlfn.IFNA(VLOOKUP(CONCATENATE($L$5,$B19,$C19),'MUR1'!$A$6:$N$135,14,FALSE),0)</f>
        <v>0</v>
      </c>
      <c r="M19" s="85">
        <f>_xlfn.IFNA(VLOOKUP(CONCATENATE($M$5,$B19,$C19),'BUS1'!$A$6:$N$95,14,FALSE),0)</f>
        <v>0</v>
      </c>
      <c r="N19" s="85">
        <f>_xlfn.IFNA(VLOOKUP(CONCATENATE($N$5,$B19,$C19),'WP1'!$A$6:$N$131,14,FALSE),0)</f>
        <v>0</v>
      </c>
      <c r="O19" s="85">
        <f>_xlfn.IFNA(VLOOKUP(CONCATENATE($O$5,$B19,$C19),'BAL1'!$A$6:$N$95,14,FALSE),0)</f>
        <v>0</v>
      </c>
      <c r="P19" s="85">
        <f>_xlfn.IFNA(VLOOKUP(CONCATENATE($P$5,$B19,$C19),'BUS2'!$A$6:$N$133,14,FALSE),0)</f>
        <v>0</v>
      </c>
      <c r="Q19" s="85">
        <f>_xlfn.IFNA(VLOOKUP(CONCATENATE($Q$5,$B19,$C19),'WAL1'!$A$6:$N$135,14,FALSE),0)</f>
        <v>0</v>
      </c>
      <c r="R19" s="85">
        <f>_xlfn.IFNA(VLOOKUP(CONCATENATE($S$5,$B19,$C19),'MR1'!$A$6:$N$130,14,FALSE),0)</f>
        <v>0</v>
      </c>
      <c r="S19" s="85">
        <f>_xlfn.IFNA(VLOOKUP(CONCATENATE($S$5,$B19,$C19),'OG1'!$A$6:$N$132,14,FALSE),0)</f>
        <v>0</v>
      </c>
      <c r="T19" s="85">
        <f>_xlfn.IFNA(VLOOKUP(CONCATENATE($T$5,$B19,$C19),DARL!$A$6:$N$56,14,FALSE),0)</f>
        <v>0</v>
      </c>
      <c r="U19" s="85">
        <f>_xlfn.IFNA(VLOOKUP(CONCATENATE($U$5,$B19,$C19),'BUS3'!$A$6:$N$135,14,FALSE),0)</f>
        <v>0</v>
      </c>
      <c r="V19" s="85">
        <f>_xlfn.IFNA(VLOOKUP(CONCATENATE($V$5,$B19,$C19),'BAL2'!$A$6:$N$135,14,FALSE),0)</f>
        <v>0</v>
      </c>
      <c r="W19" s="85">
        <f>_xlfn.IFNA(VLOOKUP(CONCATENATE($W$5,$B19,$C19),'BUN1'!$A$6:$N$135,14,FALSE),0)</f>
        <v>0</v>
      </c>
      <c r="X19" s="85">
        <f>_xlfn.IFNA(VLOOKUP(CONCATENATE($X$5,$B19,$C19),'OG2'!$A$6:$N$133,14,FALSE),0)</f>
        <v>0</v>
      </c>
      <c r="Y19" s="85">
        <f>_xlfn.IFNA(VLOOKUP(CONCATENATE($Y$5,$B19,$C19),'SM1'!$A$6:$N$133,14,FALSE),0)</f>
        <v>0</v>
      </c>
      <c r="Z19" s="85">
        <f>_xlfn.IFNA(VLOOKUP(CONCATENATE($Z$5,$B19,$C19),'MR2'!$A$6:$N$124,14,FALSE),0)</f>
        <v>0</v>
      </c>
      <c r="AA19" s="85">
        <f>_xlfn.IFNA(VLOOKUP(CONCATENATE($AA$5,$B19,$C19),'WAL2'!$A$6:$N$135,14,FALSE),0)</f>
        <v>0</v>
      </c>
      <c r="AB19" s="85">
        <f>_xlfn.IFNA(VLOOKUP(CONCATENATE($AB$5,$B19,$C19),DARD1!$A$6:$N$134,14,FALSE),0)</f>
        <v>0</v>
      </c>
      <c r="AC19" s="85">
        <f>_xlfn.IFNA(VLOOKUP(CONCATENATE($AC$5,$B19,$C19),'LF1'!$A$6:$N$135,14,FALSE),0)</f>
        <v>0</v>
      </c>
      <c r="AD19" s="85">
        <f>_xlfn.IFNA(VLOOKUP(CONCATENATE($AD$5,$B19,$C19),DARL2!$A$6:$N$135,14,FALSE),0)</f>
        <v>6</v>
      </c>
      <c r="AE19" s="85">
        <f>_xlfn.IFNA(VLOOKUP(CONCATENATE($AE$5,$B19,$C19),FEST!$A$6:$N$131,14,FALSE),0)</f>
        <v>0</v>
      </c>
      <c r="AF19" s="85">
        <f>_xlfn.IFNA(VLOOKUP(CONCATENATE($AF$5,$B19,$C19),'BUN2'!$A$6:$N$131,14,FALSE),0)</f>
        <v>0</v>
      </c>
      <c r="AG19" s="85">
        <f>_xlfn.IFNA(VLOOKUP(CONCATENATE($AG$5,$B19,$C19),'OG3'!$A$6:$N$135,14,FALSE),0)</f>
        <v>0</v>
      </c>
      <c r="AH19" s="86">
        <f>_xlfn.IFNA(VLOOKUP(CONCATENATE($AH$5,$B19,$C19),SER!$A$6:$N$135,14,FALSE),0)</f>
        <v>0</v>
      </c>
      <c r="AI19" s="86">
        <f>_xlfn.IFNA(VLOOKUP(CONCATENATE($AH$5,$B19,$C19),KR!$A$6:$N$135,14,FALSE),0)</f>
        <v>0</v>
      </c>
      <c r="AJ19" s="86">
        <f>_xlfn.IFNA(VLOOKUP(CONCATENATE($AJ$5,$B19,$C19),DARL2!$A$6:$N$135,14,FALSE),0)</f>
        <v>6</v>
      </c>
      <c r="AK19" s="86">
        <f>_xlfn.IFNA(VLOOKUP(CONCATENATE($AK$5,$B19,$C19),DARD2!$A$6:$N$135,14,FALSE),0)</f>
        <v>0</v>
      </c>
      <c r="AL19" s="86">
        <f>_xlfn.IFNA(VLOOKUP(CONCATENATE($AL$5,$B19,$C19),'WAL3'!$A$6:$N$77,14,FALSE),0)</f>
        <v>0</v>
      </c>
      <c r="AM19" s="86">
        <f>_xlfn.IFNA(VLOOKUP(CONCATENATE($AM$5,$B19,$C19),'BAL3'!$A$6:$N$135,14,FALSE),0)</f>
        <v>0</v>
      </c>
      <c r="AN19" s="86">
        <f>_xlfn.IFNA(VLOOKUP(CONCATENATE($AN$5,$B19,$C19),'BUN3'!$A$6:$N$135,14,FALSE),0)</f>
        <v>0</v>
      </c>
      <c r="AO19" s="86">
        <f>_xlfn.IFNA(VLOOKUP(CONCATENATE($AO$5,$B19,$C19),SC!$A$6:$N$135,14,FALSE),0)</f>
        <v>0</v>
      </c>
      <c r="AP19" s="86">
        <f>_xlfn.IFNA(VLOOKUP(CONCATENATE($AP$5,$B19,$C19),'KAL1'!$A$6:$N$135,14,FALSE),0)</f>
        <v>0</v>
      </c>
      <c r="AQ19" s="514"/>
      <c r="AR19" s="87">
        <f>_xlfn.IFNA(VLOOKUP(CONCATENATE($AR$5,$B19,$C19),'MR3'!$A$6:$N$135,14,FALSE),0)</f>
        <v>0</v>
      </c>
      <c r="AS19" s="76"/>
    </row>
    <row r="20" spans="1:45" x14ac:dyDescent="0.2">
      <c r="A20" s="924"/>
      <c r="B20" s="111" t="s">
        <v>37</v>
      </c>
      <c r="C20" s="27" t="s">
        <v>38</v>
      </c>
      <c r="D20" s="27" t="s">
        <v>164</v>
      </c>
      <c r="E20" s="28">
        <v>44220</v>
      </c>
      <c r="F20" s="29">
        <v>11</v>
      </c>
      <c r="G20" s="227">
        <f t="shared" si="0"/>
        <v>4</v>
      </c>
      <c r="H20" s="85">
        <f t="shared" si="1"/>
        <v>11</v>
      </c>
      <c r="I20" s="174">
        <f t="shared" si="3"/>
        <v>14</v>
      </c>
      <c r="J20" s="227">
        <f>_xlfn.IFNA(VLOOKUP(CONCATENATE($J$5,$B20,$C20),'20BUN'!$A$6:$N$94,14,FALSE),0)</f>
        <v>0</v>
      </c>
      <c r="K20" s="85">
        <f>_xlfn.IFNA(VLOOKUP(CONCATENATE($K$5,$B20,$C20),'20BUS'!$A$6:$N$107,14,FALSE),0)</f>
        <v>0</v>
      </c>
      <c r="L20" s="85">
        <f>_xlfn.IFNA(VLOOKUP(CONCATENATE($L$5,$B20,$C20),'MUR1'!$A$6:$N$135,14,FALSE),0)</f>
        <v>0</v>
      </c>
      <c r="M20" s="85">
        <f>_xlfn.IFNA(VLOOKUP(CONCATENATE($M$5,$B20,$C20),'BUS1'!$A$6:$N$95,14,FALSE),0)</f>
        <v>0</v>
      </c>
      <c r="N20" s="85">
        <f>_xlfn.IFNA(VLOOKUP(CONCATENATE($N$5,$B20,$C20),'WP1'!$A$6:$N$131,14,FALSE),0)</f>
        <v>0</v>
      </c>
      <c r="O20" s="85">
        <f>_xlfn.IFNA(VLOOKUP(CONCATENATE($O$5,$B20,$C20),'BAL1'!$A$6:$N$95,14,FALSE),0)</f>
        <v>0</v>
      </c>
      <c r="P20" s="85">
        <f>_xlfn.IFNA(VLOOKUP(CONCATENATE($P$5,$B20,$C20),'BUS2'!$A$6:$N$133,14,FALSE),0)</f>
        <v>0</v>
      </c>
      <c r="Q20" s="85">
        <f>_xlfn.IFNA(VLOOKUP(CONCATENATE($Q$5,$B20,$C20),'WAL1'!$A$6:$N$135,14,FALSE),0)</f>
        <v>0</v>
      </c>
      <c r="R20" s="85">
        <f>_xlfn.IFNA(VLOOKUP(CONCATENATE($S$5,$B20,$C20),'MR1'!$A$6:$N$130,14,FALSE),0)</f>
        <v>0</v>
      </c>
      <c r="S20" s="85">
        <f>_xlfn.IFNA(VLOOKUP(CONCATENATE($S$5,$B20,$C20),'OG1'!$A$6:$N$132,14,FALSE),0)</f>
        <v>1</v>
      </c>
      <c r="T20" s="85">
        <f>_xlfn.IFNA(VLOOKUP(CONCATENATE($T$5,$B20,$C20),DARL!$A$6:$N$56,14,FALSE),0)</f>
        <v>0</v>
      </c>
      <c r="U20" s="85">
        <f>_xlfn.IFNA(VLOOKUP(CONCATENATE($U$5,$B20,$C20),'BUS3'!$A$6:$N$135,14,FALSE),0)</f>
        <v>0</v>
      </c>
      <c r="V20" s="85">
        <f>_xlfn.IFNA(VLOOKUP(CONCATENATE($V$5,$B20,$C20),'BAL2'!$A$6:$N$135,14,FALSE),0)</f>
        <v>0</v>
      </c>
      <c r="W20" s="85">
        <f>_xlfn.IFNA(VLOOKUP(CONCATENATE($W$5,$B20,$C20),'BUN1'!$A$6:$N$135,14,FALSE),0)</f>
        <v>0</v>
      </c>
      <c r="X20" s="85">
        <f>_xlfn.IFNA(VLOOKUP(CONCATENATE($X$5,$B20,$C20),'OG2'!$A$6:$N$133,14,FALSE),0)</f>
        <v>4</v>
      </c>
      <c r="Y20" s="85">
        <f>_xlfn.IFNA(VLOOKUP(CONCATENATE($Y$5,$B20,$C20),'SM1'!$A$6:$N$133,14,FALSE),0)</f>
        <v>0</v>
      </c>
      <c r="Z20" s="85">
        <f>_xlfn.IFNA(VLOOKUP(CONCATENATE($Z$5,$B20,$C20),'MR2'!$A$6:$N$124,14,FALSE),0)</f>
        <v>0</v>
      </c>
      <c r="AA20" s="85">
        <f>_xlfn.IFNA(VLOOKUP(CONCATENATE($AA$5,$B20,$C20),'WAL2'!$A$6:$N$135,14,FALSE),0)</f>
        <v>0</v>
      </c>
      <c r="AB20" s="85">
        <f>_xlfn.IFNA(VLOOKUP(CONCATENATE($AB$5,$B20,$C20),DARD1!$A$6:$N$134,14,FALSE),0)</f>
        <v>0</v>
      </c>
      <c r="AC20" s="85">
        <f>_xlfn.IFNA(VLOOKUP(CONCATENATE($AC$5,$B20,$C20),'LF1'!$A$6:$N$135,14,FALSE),0)</f>
        <v>0</v>
      </c>
      <c r="AD20" s="85">
        <f>_xlfn.IFNA(VLOOKUP(CONCATENATE($AD$5,$B20,$C20),DARL2!$A$6:$N$135,14,FALSE),0)</f>
        <v>0</v>
      </c>
      <c r="AE20" s="85">
        <f>_xlfn.IFNA(VLOOKUP(CONCATENATE($AE$5,$B20,$C20),FEST!$A$6:$N$131,14,FALSE),0)</f>
        <v>0</v>
      </c>
      <c r="AF20" s="85">
        <f>_xlfn.IFNA(VLOOKUP(CONCATENATE($AF$5,$B20,$C20),'BUN2'!$A$6:$N$131,14,FALSE),0)</f>
        <v>0</v>
      </c>
      <c r="AG20" s="85">
        <f>_xlfn.IFNA(VLOOKUP(CONCATENATE($AG$5,$B20,$C20),'OG3'!$A$6:$N$135,14,FALSE),0)</f>
        <v>4</v>
      </c>
      <c r="AH20" s="86">
        <f>_xlfn.IFNA(VLOOKUP(CONCATENATE($AH$5,$B20,$C20),SER!$A$6:$N$135,14,FALSE),0)</f>
        <v>0</v>
      </c>
      <c r="AI20" s="86">
        <f>_xlfn.IFNA(VLOOKUP(CONCATENATE($AH$5,$B20,$C20),KR!$A$6:$N$135,14,FALSE),0)</f>
        <v>0</v>
      </c>
      <c r="AJ20" s="86">
        <f>_xlfn.IFNA(VLOOKUP(CONCATENATE($AJ$5,$B20,$C20),DARL2!$A$6:$N$135,14,FALSE),0)</f>
        <v>0</v>
      </c>
      <c r="AK20" s="86">
        <f>_xlfn.IFNA(VLOOKUP(CONCATENATE($AK$5,$B20,$C20),DARD2!$A$6:$N$135,14,FALSE),0)</f>
        <v>0</v>
      </c>
      <c r="AL20" s="86">
        <f>_xlfn.IFNA(VLOOKUP(CONCATENATE($AL$5,$B20,$C20),'WAL3'!$A$6:$N$77,14,FALSE),0)</f>
        <v>0</v>
      </c>
      <c r="AM20" s="86">
        <f>_xlfn.IFNA(VLOOKUP(CONCATENATE($AM$5,$B20,$C20),'BAL3'!$A$6:$N$135,14,FALSE),0)</f>
        <v>0</v>
      </c>
      <c r="AN20" s="86">
        <f>_xlfn.IFNA(VLOOKUP(CONCATENATE($AN$5,$B20,$C20),'BUN3'!$A$6:$N$135,14,FALSE),0)</f>
        <v>0</v>
      </c>
      <c r="AO20" s="86">
        <f>_xlfn.IFNA(VLOOKUP(CONCATENATE($AO$5,$B20,$C20),SC!$A$6:$N$135,14,FALSE),0)</f>
        <v>2</v>
      </c>
      <c r="AP20" s="86">
        <f>_xlfn.IFNA(VLOOKUP(CONCATENATE($AP$5,$B20,$C20),'KAL1'!$A$6:$N$135,14,FALSE),0)</f>
        <v>0</v>
      </c>
      <c r="AQ20" s="514"/>
      <c r="AR20" s="87">
        <f>_xlfn.IFNA(VLOOKUP(CONCATENATE($AR$5,$B20,$C20),'MR3'!$A$6:$N$135,14,FALSE),0)</f>
        <v>0</v>
      </c>
      <c r="AS20" s="76"/>
    </row>
    <row r="21" spans="1:45" x14ac:dyDescent="0.2">
      <c r="A21" s="924"/>
      <c r="B21" s="819" t="s">
        <v>92</v>
      </c>
      <c r="C21" s="820" t="s">
        <v>94</v>
      </c>
      <c r="D21" s="27" t="s">
        <v>168</v>
      </c>
      <c r="E21" s="28">
        <v>44262</v>
      </c>
      <c r="F21" s="29">
        <v>13</v>
      </c>
      <c r="G21" s="227">
        <f t="shared" si="0"/>
        <v>1</v>
      </c>
      <c r="H21" s="85">
        <f t="shared" si="1"/>
        <v>9</v>
      </c>
      <c r="I21" s="174">
        <f t="shared" si="3"/>
        <v>15</v>
      </c>
      <c r="J21" s="227">
        <f>_xlfn.IFNA(VLOOKUP(CONCATENATE($J$5,$B21,$C21),'20BUN'!$A$6:$N$94,14,FALSE),0)</f>
        <v>0</v>
      </c>
      <c r="K21" s="85">
        <f>_xlfn.IFNA(VLOOKUP(CONCATENATE($K$5,$B21,$C21),'20BUS'!$A$6:$N$107,14,FALSE),0)</f>
        <v>0</v>
      </c>
      <c r="L21" s="85">
        <f>_xlfn.IFNA(VLOOKUP(CONCATENATE($L$5,$B21,$C21),'MUR1'!$A$6:$N$135,14,FALSE),0)</f>
        <v>0</v>
      </c>
      <c r="M21" s="85">
        <f>_xlfn.IFNA(VLOOKUP(CONCATENATE($M$5,$B21,$C21),'BUS1'!$A$6:$N$95,14,FALSE),0)</f>
        <v>0</v>
      </c>
      <c r="N21" s="85">
        <f>_xlfn.IFNA(VLOOKUP(CONCATENATE($N$5,$B21,$C21),'WP1'!$A$6:$N$131,14,FALSE),0)</f>
        <v>9</v>
      </c>
      <c r="O21" s="85">
        <f>_xlfn.IFNA(VLOOKUP(CONCATENATE($O$5,$B21,$C21),'BAL1'!$A$6:$N$95,14,FALSE),0)</f>
        <v>0</v>
      </c>
      <c r="P21" s="85">
        <f>_xlfn.IFNA(VLOOKUP(CONCATENATE($P$5,$B21,$C21),'BUS2'!$A$6:$N$133,14,FALSE),0)</f>
        <v>0</v>
      </c>
      <c r="Q21" s="85">
        <f>_xlfn.IFNA(VLOOKUP(CONCATENATE($Q$5,$B21,$C21),'WAL1'!$A$6:$N$135,14,FALSE),0)</f>
        <v>0</v>
      </c>
      <c r="R21" s="85">
        <f>_xlfn.IFNA(VLOOKUP(CONCATENATE($S$5,$B21,$C21),'MR1'!$A$6:$N$130,14,FALSE),0)</f>
        <v>0</v>
      </c>
      <c r="S21" s="85">
        <f>_xlfn.IFNA(VLOOKUP(CONCATENATE($S$5,$B21,$C21),'OG1'!$A$6:$N$132,14,FALSE),0)</f>
        <v>0</v>
      </c>
      <c r="T21" s="85">
        <f>_xlfn.IFNA(VLOOKUP(CONCATENATE($T$5,$B21,$C21),DARL!$A$6:$N$56,14,FALSE),0)</f>
        <v>0</v>
      </c>
      <c r="U21" s="85">
        <f>_xlfn.IFNA(VLOOKUP(CONCATENATE($U$5,$B21,$C21),'BUS3'!$A$6:$N$135,14,FALSE),0)</f>
        <v>0</v>
      </c>
      <c r="V21" s="85">
        <f>_xlfn.IFNA(VLOOKUP(CONCATENATE($V$5,$B21,$C21),'BAL2'!$A$6:$N$135,14,FALSE),0)</f>
        <v>0</v>
      </c>
      <c r="W21" s="85">
        <f>_xlfn.IFNA(VLOOKUP(CONCATENATE($W$5,$B21,$C21),'BUN1'!$A$6:$N$135,14,FALSE),0)</f>
        <v>0</v>
      </c>
      <c r="X21" s="85">
        <f>_xlfn.IFNA(VLOOKUP(CONCATENATE($X$5,$B21,$C21),'OG2'!$A$6:$N$133,14,FALSE),0)</f>
        <v>0</v>
      </c>
      <c r="Y21" s="85">
        <f>_xlfn.IFNA(VLOOKUP(CONCATENATE($Y$5,$B21,$C21),'SM1'!$A$6:$N$133,14,FALSE),0)</f>
        <v>0</v>
      </c>
      <c r="Z21" s="85">
        <f>_xlfn.IFNA(VLOOKUP(CONCATENATE($Z$5,$B21,$C21),'MR2'!$A$6:$N$124,14,FALSE),0)</f>
        <v>0</v>
      </c>
      <c r="AA21" s="85">
        <f>_xlfn.IFNA(VLOOKUP(CONCATENATE($AA$5,$B21,$C21),'WAL2'!$A$6:$N$135,14,FALSE),0)</f>
        <v>0</v>
      </c>
      <c r="AB21" s="85">
        <f>_xlfn.IFNA(VLOOKUP(CONCATENATE($AB$5,$B21,$C21),DARD1!$A$6:$N$134,14,FALSE),0)</f>
        <v>0</v>
      </c>
      <c r="AC21" s="85">
        <f>_xlfn.IFNA(VLOOKUP(CONCATENATE($AC$5,$B21,$C21),'LF1'!$A$6:$N$135,14,FALSE),0)</f>
        <v>0</v>
      </c>
      <c r="AD21" s="85">
        <f>_xlfn.IFNA(VLOOKUP(CONCATENATE($AD$5,$B21,$C21),DARL2!$A$6:$N$135,14,FALSE),0)</f>
        <v>0</v>
      </c>
      <c r="AE21" s="85">
        <f>_xlfn.IFNA(VLOOKUP(CONCATENATE($AE$5,$B21,$C21),FEST!$A$6:$N$131,14,FALSE),0)</f>
        <v>0</v>
      </c>
      <c r="AF21" s="85">
        <f>_xlfn.IFNA(VLOOKUP(CONCATENATE($AF$5,$B21,$C21),'BUN2'!$A$6:$N$131,14,FALSE),0)</f>
        <v>0</v>
      </c>
      <c r="AG21" s="85">
        <f>_xlfn.IFNA(VLOOKUP(CONCATENATE($AG$5,$B21,$C21),'OG3'!$A$6:$N$135,14,FALSE),0)</f>
        <v>0</v>
      </c>
      <c r="AH21" s="86">
        <f>_xlfn.IFNA(VLOOKUP(CONCATENATE($AH$5,$B21,$C21),SER!$A$6:$N$135,14,FALSE),0)</f>
        <v>0</v>
      </c>
      <c r="AI21" s="86">
        <f>_xlfn.IFNA(VLOOKUP(CONCATENATE($AH$5,$B21,$C21),KR!$A$6:$N$135,14,FALSE),0)</f>
        <v>0</v>
      </c>
      <c r="AJ21" s="86">
        <f>_xlfn.IFNA(VLOOKUP(CONCATENATE($AJ$5,$B21,$C21),DARL2!$A$6:$N$135,14,FALSE),0)</f>
        <v>0</v>
      </c>
      <c r="AK21" s="86">
        <f>_xlfn.IFNA(VLOOKUP(CONCATENATE($AK$5,$B21,$C21),DARD2!$A$6:$N$135,14,FALSE),0)</f>
        <v>0</v>
      </c>
      <c r="AL21" s="86">
        <f>_xlfn.IFNA(VLOOKUP(CONCATENATE($AL$5,$B21,$C21),'WAL3'!$A$6:$N$77,14,FALSE),0)</f>
        <v>0</v>
      </c>
      <c r="AM21" s="86">
        <f>_xlfn.IFNA(VLOOKUP(CONCATENATE($AM$5,$B21,$C21),'BAL3'!$A$6:$N$135,14,FALSE),0)</f>
        <v>0</v>
      </c>
      <c r="AN21" s="86">
        <f>_xlfn.IFNA(VLOOKUP(CONCATENATE($AN$5,$B21,$C21),'BUN3'!$A$6:$N$135,14,FALSE),0)</f>
        <v>0</v>
      </c>
      <c r="AO21" s="86">
        <f>_xlfn.IFNA(VLOOKUP(CONCATENATE($AO$5,$B21,$C21),SC!$A$6:$N$135,14,FALSE),0)</f>
        <v>0</v>
      </c>
      <c r="AP21" s="86">
        <f>_xlfn.IFNA(VLOOKUP(CONCATENATE($AP$5,$B21,$C21),'KAL1'!$A$6:$N$135,14,FALSE),0)</f>
        <v>0</v>
      </c>
      <c r="AQ21" s="514"/>
      <c r="AR21" s="87">
        <f>_xlfn.IFNA(VLOOKUP(CONCATENATE($AR$5,$B21,$C21),'MR3'!$A$6:$N$135,14,FALSE),0)</f>
        <v>0</v>
      </c>
      <c r="AS21" s="76"/>
    </row>
    <row r="22" spans="1:45" x14ac:dyDescent="0.2">
      <c r="A22" s="924"/>
      <c r="B22" s="819" t="s">
        <v>121</v>
      </c>
      <c r="C22" s="820" t="s">
        <v>749</v>
      </c>
      <c r="D22" s="27" t="s">
        <v>750</v>
      </c>
      <c r="E22" s="28">
        <v>44310</v>
      </c>
      <c r="F22" s="29">
        <v>13</v>
      </c>
      <c r="G22" s="227">
        <f t="shared" si="0"/>
        <v>1</v>
      </c>
      <c r="H22" s="85">
        <f t="shared" si="1"/>
        <v>6</v>
      </c>
      <c r="I22" s="174">
        <f t="shared" si="3"/>
        <v>16</v>
      </c>
      <c r="J22" s="227">
        <f>_xlfn.IFNA(VLOOKUP(CONCATENATE($J$5,$B22,$C22),'20BUN'!$A$6:$N$94,14,FALSE),0)</f>
        <v>0</v>
      </c>
      <c r="K22" s="85">
        <f>_xlfn.IFNA(VLOOKUP(CONCATENATE($K$5,$B22,$C22),'20BUS'!$A$6:$N$107,14,FALSE),0)</f>
        <v>0</v>
      </c>
      <c r="L22" s="85">
        <f>_xlfn.IFNA(VLOOKUP(CONCATENATE($L$5,$B22,$C22),'MUR1'!$A$6:$N$135,14,FALSE),0)</f>
        <v>0</v>
      </c>
      <c r="M22" s="85">
        <f>_xlfn.IFNA(VLOOKUP(CONCATENATE($M$5,$B22,$C22),'BUS1'!$A$6:$N$95,14,FALSE),0)</f>
        <v>0</v>
      </c>
      <c r="N22" s="85">
        <f>_xlfn.IFNA(VLOOKUP(CONCATENATE($N$5,$B22,$C22),'WP1'!$A$6:$N$131,14,FALSE),0)</f>
        <v>0</v>
      </c>
      <c r="O22" s="85">
        <f>_xlfn.IFNA(VLOOKUP(CONCATENATE($O$5,$B22,$C22),'BAL1'!$A$6:$N$95,14,FALSE),0)</f>
        <v>0</v>
      </c>
      <c r="P22" s="85">
        <f>_xlfn.IFNA(VLOOKUP(CONCATENATE($P$5,$B22,$C22),'BUS2'!$A$6:$N$133,14,FALSE),0)</f>
        <v>0</v>
      </c>
      <c r="Q22" s="85">
        <f>_xlfn.IFNA(VLOOKUP(CONCATENATE($Q$5,$B22,$C22),'WAL1'!$A$6:$N$135,14,FALSE),0)</f>
        <v>0</v>
      </c>
      <c r="R22" s="85">
        <f>_xlfn.IFNA(VLOOKUP(CONCATENATE($S$5,$B22,$C22),'MR1'!$A$6:$N$130,14,FALSE),0)</f>
        <v>0</v>
      </c>
      <c r="S22" s="85">
        <f>_xlfn.IFNA(VLOOKUP(CONCATENATE($S$5,$B22,$C22),'OG1'!$A$6:$N$132,14,FALSE),0)</f>
        <v>0</v>
      </c>
      <c r="T22" s="85">
        <f>_xlfn.IFNA(VLOOKUP(CONCATENATE($T$5,$B22,$C22),DARL!$A$6:$N$56,14,FALSE),0)</f>
        <v>0</v>
      </c>
      <c r="U22" s="85">
        <f>_xlfn.IFNA(VLOOKUP(CONCATENATE($U$5,$B22,$C22),'BUS3'!$A$6:$N$135,14,FALSE),0)</f>
        <v>0</v>
      </c>
      <c r="V22" s="85">
        <f>_xlfn.IFNA(VLOOKUP(CONCATENATE($V$5,$B22,$C22),'BAL2'!$A$6:$N$135,14,FALSE),0)</f>
        <v>0</v>
      </c>
      <c r="W22" s="85">
        <f>_xlfn.IFNA(VLOOKUP(CONCATENATE($W$5,$B22,$C22),'BUN1'!$A$6:$N$135,14,FALSE),0)</f>
        <v>0</v>
      </c>
      <c r="X22" s="85">
        <f>_xlfn.IFNA(VLOOKUP(CONCATENATE($X$5,$B22,$C22),'OG2'!$A$6:$N$133,14,FALSE),0)</f>
        <v>0</v>
      </c>
      <c r="Y22" s="85">
        <f>_xlfn.IFNA(VLOOKUP(CONCATENATE($Y$5,$B22,$C22),'SM1'!$A$6:$N$133,14,FALSE),0)</f>
        <v>6</v>
      </c>
      <c r="Z22" s="85">
        <f>_xlfn.IFNA(VLOOKUP(CONCATENATE($Z$5,$B22,$C22),'MR2'!$A$6:$N$124,14,FALSE),0)</f>
        <v>0</v>
      </c>
      <c r="AA22" s="85">
        <f>_xlfn.IFNA(VLOOKUP(CONCATENATE($AA$5,$B22,$C22),'WAL2'!$A$6:$N$135,14,FALSE),0)</f>
        <v>0</v>
      </c>
      <c r="AB22" s="85">
        <f>_xlfn.IFNA(VLOOKUP(CONCATENATE($AB$5,$B22,$C22),DARD1!$A$6:$N$134,14,FALSE),0)</f>
        <v>0</v>
      </c>
      <c r="AC22" s="85">
        <f>_xlfn.IFNA(VLOOKUP(CONCATENATE($AC$5,$B22,$C22),'LF1'!$A$6:$N$135,14,FALSE),0)</f>
        <v>0</v>
      </c>
      <c r="AD22" s="85">
        <f>_xlfn.IFNA(VLOOKUP(CONCATENATE($AD$5,$B22,$C22),DARL2!$A$6:$N$135,14,FALSE),0)</f>
        <v>0</v>
      </c>
      <c r="AE22" s="85">
        <f>_xlfn.IFNA(VLOOKUP(CONCATENATE($AE$5,$B22,$C22),FEST!$A$6:$N$131,14,FALSE),0)</f>
        <v>0</v>
      </c>
      <c r="AF22" s="85">
        <f>_xlfn.IFNA(VLOOKUP(CONCATENATE($AF$5,$B22,$C22),'BUN2'!$A$6:$N$131,14,FALSE),0)</f>
        <v>0</v>
      </c>
      <c r="AG22" s="85">
        <f>_xlfn.IFNA(VLOOKUP(CONCATENATE($AG$5,$B22,$C22),'OG3'!$A$6:$N$135,14,FALSE),0)</f>
        <v>0</v>
      </c>
      <c r="AH22" s="86">
        <f>_xlfn.IFNA(VLOOKUP(CONCATENATE($AH$5,$B22,$C22),SER!$A$6:$N$135,14,FALSE),0)</f>
        <v>0</v>
      </c>
      <c r="AI22" s="86">
        <f>_xlfn.IFNA(VLOOKUP(CONCATENATE($AH$5,$B22,$C22),KR!$A$6:$N$135,14,FALSE),0)</f>
        <v>0</v>
      </c>
      <c r="AJ22" s="86">
        <f>_xlfn.IFNA(VLOOKUP(CONCATENATE($AJ$5,$B22,$C22),DARL2!$A$6:$N$135,14,FALSE),0)</f>
        <v>0</v>
      </c>
      <c r="AK22" s="86">
        <f>_xlfn.IFNA(VLOOKUP(CONCATENATE($AK$5,$B22,$C22),DARD2!$A$6:$N$135,14,FALSE),0)</f>
        <v>0</v>
      </c>
      <c r="AL22" s="86">
        <f>_xlfn.IFNA(VLOOKUP(CONCATENATE($AL$5,$B22,$C22),'WAL3'!$A$6:$N$77,14,FALSE),0)</f>
        <v>0</v>
      </c>
      <c r="AM22" s="86">
        <f>_xlfn.IFNA(VLOOKUP(CONCATENATE($AM$5,$B22,$C22),'BAL3'!$A$6:$N$135,14,FALSE),0)</f>
        <v>0</v>
      </c>
      <c r="AN22" s="86">
        <f>_xlfn.IFNA(VLOOKUP(CONCATENATE($AN$5,$B22,$C22),'BUN3'!$A$6:$N$135,14,FALSE),0)</f>
        <v>0</v>
      </c>
      <c r="AO22" s="86">
        <f>_xlfn.IFNA(VLOOKUP(CONCATENATE($AO$5,$B22,$C22),SC!$A$6:$N$135,14,FALSE),0)</f>
        <v>0</v>
      </c>
      <c r="AP22" s="86">
        <f>_xlfn.IFNA(VLOOKUP(CONCATENATE($AP$5,$B22,$C22),'KAL1'!$A$6:$N$135,14,FALSE),0)</f>
        <v>0</v>
      </c>
      <c r="AQ22" s="514"/>
      <c r="AR22" s="87">
        <f>_xlfn.IFNA(VLOOKUP(CONCATENATE($AR$5,$B22,$C22),'MR3'!$A$6:$N$135,14,FALSE),0)</f>
        <v>0</v>
      </c>
      <c r="AS22" s="76"/>
    </row>
    <row r="23" spans="1:45" x14ac:dyDescent="0.2">
      <c r="A23" s="924"/>
      <c r="B23" s="819" t="s">
        <v>140</v>
      </c>
      <c r="C23" s="820" t="s">
        <v>150</v>
      </c>
      <c r="D23" s="27" t="s">
        <v>438</v>
      </c>
      <c r="E23" s="28">
        <v>44239</v>
      </c>
      <c r="F23" s="29">
        <v>13</v>
      </c>
      <c r="G23" s="227">
        <f t="shared" si="0"/>
        <v>1</v>
      </c>
      <c r="H23" s="85">
        <f t="shared" si="1"/>
        <v>6</v>
      </c>
      <c r="I23" s="174">
        <f t="shared" si="3"/>
        <v>16</v>
      </c>
      <c r="J23" s="227">
        <f>_xlfn.IFNA(VLOOKUP(CONCATENATE($J$5,$B23,$C23),'20BUN'!$A$6:$N$94,14,FALSE),0)</f>
        <v>0</v>
      </c>
      <c r="K23" s="85">
        <f>_xlfn.IFNA(VLOOKUP(CONCATENATE($K$5,$B23,$C23),'20BUS'!$A$6:$N$107,14,FALSE),0)</f>
        <v>0</v>
      </c>
      <c r="L23" s="85">
        <f>_xlfn.IFNA(VLOOKUP(CONCATENATE($L$5,$B23,$C23),'MUR1'!$A$6:$N$135,14,FALSE),0)</f>
        <v>0</v>
      </c>
      <c r="M23" s="85">
        <f>_xlfn.IFNA(VLOOKUP(CONCATENATE($M$5,$B23,$C23),'BUS1'!$A$6:$N$95,14,FALSE),0)</f>
        <v>0</v>
      </c>
      <c r="N23" s="85">
        <f>_xlfn.IFNA(VLOOKUP(CONCATENATE($N$5,$B23,$C23),'WP1'!$A$6:$N$131,14,FALSE),0)</f>
        <v>0</v>
      </c>
      <c r="O23" s="85">
        <f>_xlfn.IFNA(VLOOKUP(CONCATENATE($O$5,$B23,$C23),'BAL1'!$A$6:$N$95,14,FALSE),0)</f>
        <v>0</v>
      </c>
      <c r="P23" s="85">
        <f>_xlfn.IFNA(VLOOKUP(CONCATENATE($P$5,$B23,$C23),'BUS2'!$A$6:$N$133,14,FALSE),0)</f>
        <v>0</v>
      </c>
      <c r="Q23" s="85">
        <f>_xlfn.IFNA(VLOOKUP(CONCATENATE($Q$5,$B23,$C23),'WAL1'!$A$6:$N$135,14,FALSE),0)</f>
        <v>0</v>
      </c>
      <c r="R23" s="85">
        <f>_xlfn.IFNA(VLOOKUP(CONCATENATE($S$5,$B23,$C23),'MR1'!$A$6:$N$130,14,FALSE),0)</f>
        <v>6</v>
      </c>
      <c r="S23" s="85">
        <f>_xlfn.IFNA(VLOOKUP(CONCATENATE($S$5,$B23,$C23),'OG1'!$A$6:$N$132,14,FALSE),0)</f>
        <v>0</v>
      </c>
      <c r="T23" s="85">
        <f>_xlfn.IFNA(VLOOKUP(CONCATENATE($T$5,$B23,$C23),DARL!$A$6:$N$56,14,FALSE),0)</f>
        <v>0</v>
      </c>
      <c r="U23" s="85">
        <f>_xlfn.IFNA(VLOOKUP(CONCATENATE($U$5,$B23,$C23),'BUS3'!$A$6:$N$135,14,FALSE),0)</f>
        <v>0</v>
      </c>
      <c r="V23" s="85">
        <f>_xlfn.IFNA(VLOOKUP(CONCATENATE($V$5,$B23,$C23),'BAL2'!$A$6:$N$135,14,FALSE),0)</f>
        <v>0</v>
      </c>
      <c r="W23" s="85">
        <f>_xlfn.IFNA(VLOOKUP(CONCATENATE($W$5,$B23,$C23),'BUN1'!$A$6:$N$135,14,FALSE),0)</f>
        <v>0</v>
      </c>
      <c r="X23" s="85">
        <f>_xlfn.IFNA(VLOOKUP(CONCATENATE($X$5,$B23,$C23),'OG2'!$A$6:$N$133,14,FALSE),0)</f>
        <v>0</v>
      </c>
      <c r="Y23" s="85">
        <f>_xlfn.IFNA(VLOOKUP(CONCATENATE($Y$5,$B23,$C23),'SM1'!$A$6:$N$133,14,FALSE),0)</f>
        <v>0</v>
      </c>
      <c r="Z23" s="85">
        <f>_xlfn.IFNA(VLOOKUP(CONCATENATE($Z$5,$B23,$C23),'MR2'!$A$6:$N$124,14,FALSE),0)</f>
        <v>0</v>
      </c>
      <c r="AA23" s="85">
        <f>_xlfn.IFNA(VLOOKUP(CONCATENATE($AA$5,$B23,$C23),'WAL2'!$A$6:$N$135,14,FALSE),0)</f>
        <v>0</v>
      </c>
      <c r="AB23" s="85">
        <f>_xlfn.IFNA(VLOOKUP(CONCATENATE($AB$5,$B23,$C23),DARD1!$A$6:$N$134,14,FALSE),0)</f>
        <v>0</v>
      </c>
      <c r="AC23" s="85">
        <f>_xlfn.IFNA(VLOOKUP(CONCATENATE($AC$5,$B23,$C23),'LF1'!$A$6:$N$135,14,FALSE),0)</f>
        <v>0</v>
      </c>
      <c r="AD23" s="85">
        <f>_xlfn.IFNA(VLOOKUP(CONCATENATE($AD$5,$B23,$C23),DARL2!$A$6:$N$135,14,FALSE),0)</f>
        <v>0</v>
      </c>
      <c r="AE23" s="85">
        <f>_xlfn.IFNA(VLOOKUP(CONCATENATE($AE$5,$B23,$C23),FEST!$A$6:$N$131,14,FALSE),0)</f>
        <v>0</v>
      </c>
      <c r="AF23" s="85">
        <f>_xlfn.IFNA(VLOOKUP(CONCATENATE($AF$5,$B23,$C23),'BUN2'!$A$6:$N$131,14,FALSE),0)</f>
        <v>0</v>
      </c>
      <c r="AG23" s="85">
        <f>_xlfn.IFNA(VLOOKUP(CONCATENATE($AG$5,$B23,$C23),'OG3'!$A$6:$N$135,14,FALSE),0)</f>
        <v>0</v>
      </c>
      <c r="AH23" s="86">
        <f>_xlfn.IFNA(VLOOKUP(CONCATENATE($AH$5,$B23,$C23),SER!$A$6:$N$135,14,FALSE),0)</f>
        <v>0</v>
      </c>
      <c r="AI23" s="86">
        <f>_xlfn.IFNA(VLOOKUP(CONCATENATE($AH$5,$B23,$C23),KR!$A$6:$N$135,14,FALSE),0)</f>
        <v>0</v>
      </c>
      <c r="AJ23" s="86">
        <f>_xlfn.IFNA(VLOOKUP(CONCATENATE($AJ$5,$B23,$C23),DARL2!$A$6:$N$135,14,FALSE),0)</f>
        <v>0</v>
      </c>
      <c r="AK23" s="86">
        <f>_xlfn.IFNA(VLOOKUP(CONCATENATE($AK$5,$B23,$C23),DARD2!$A$6:$N$135,14,FALSE),0)</f>
        <v>0</v>
      </c>
      <c r="AL23" s="86">
        <f>_xlfn.IFNA(VLOOKUP(CONCATENATE($AL$5,$B23,$C23),'WAL3'!$A$6:$N$77,14,FALSE),0)</f>
        <v>0</v>
      </c>
      <c r="AM23" s="86">
        <f>_xlfn.IFNA(VLOOKUP(CONCATENATE($AM$5,$B23,$C23),'BAL3'!$A$6:$N$135,14,FALSE),0)</f>
        <v>0</v>
      </c>
      <c r="AN23" s="86">
        <f>_xlfn.IFNA(VLOOKUP(CONCATENATE($AN$5,$B23,$C23),'BUN3'!$A$6:$N$135,14,FALSE),0)</f>
        <v>0</v>
      </c>
      <c r="AO23" s="86">
        <f>_xlfn.IFNA(VLOOKUP(CONCATENATE($AO$5,$B23,$C23),SC!$A$6:$N$135,14,FALSE),0)</f>
        <v>0</v>
      </c>
      <c r="AP23" s="86">
        <f>_xlfn.IFNA(VLOOKUP(CONCATENATE($AP$5,$B23,$C23),'KAL1'!$A$6:$N$135,14,FALSE),0)</f>
        <v>0</v>
      </c>
      <c r="AQ23" s="514"/>
      <c r="AR23" s="87">
        <f>_xlfn.IFNA(VLOOKUP(CONCATENATE($AR$5,$B23,$C23),'MR3'!$A$6:$N$135,14,FALSE),0)</f>
        <v>0</v>
      </c>
      <c r="AS23" s="82"/>
    </row>
    <row r="24" spans="1:45" x14ac:dyDescent="0.2">
      <c r="A24" s="924"/>
      <c r="B24" s="819" t="s">
        <v>144</v>
      </c>
      <c r="C24" s="820" t="s">
        <v>295</v>
      </c>
      <c r="D24" s="27" t="s">
        <v>54</v>
      </c>
      <c r="E24" s="28">
        <v>44221</v>
      </c>
      <c r="F24" s="29">
        <v>13</v>
      </c>
      <c r="G24" s="227">
        <f t="shared" si="0"/>
        <v>1</v>
      </c>
      <c r="H24" s="85">
        <f t="shared" si="1"/>
        <v>5</v>
      </c>
      <c r="I24" s="174">
        <f t="shared" si="3"/>
        <v>18</v>
      </c>
      <c r="J24" s="227">
        <f>_xlfn.IFNA(VLOOKUP(CONCATENATE($J$5,$B24,$C24),'20BUN'!$A$6:$N$94,14,FALSE),0)</f>
        <v>0</v>
      </c>
      <c r="K24" s="85">
        <f>_xlfn.IFNA(VLOOKUP(CONCATENATE($K$5,$B24,$C24),'20BUS'!$A$6:$N$107,14,FALSE),0)</f>
        <v>0</v>
      </c>
      <c r="L24" s="85">
        <f>_xlfn.IFNA(VLOOKUP(CONCATENATE($L$5,$B24,$C24),'MUR1'!$A$6:$N$135,14,FALSE),0)</f>
        <v>0</v>
      </c>
      <c r="M24" s="85">
        <f>_xlfn.IFNA(VLOOKUP(CONCATENATE($M$5,$B24,$C24),'BUS1'!$A$6:$N$95,14,FALSE),0)</f>
        <v>0</v>
      </c>
      <c r="N24" s="85">
        <f>_xlfn.IFNA(VLOOKUP(CONCATENATE($N$5,$B24,$C24),'WP1'!$A$6:$N$131,14,FALSE),0)</f>
        <v>0</v>
      </c>
      <c r="O24" s="85">
        <f>_xlfn.IFNA(VLOOKUP(CONCATENATE($O$5,$B24,$C24),'BAL1'!$A$6:$N$95,14,FALSE),0)</f>
        <v>0</v>
      </c>
      <c r="P24" s="85">
        <f>_xlfn.IFNA(VLOOKUP(CONCATENATE($P$5,$B24,$C24),'BUS2'!$A$6:$N$133,14,FALSE),0)</f>
        <v>0</v>
      </c>
      <c r="Q24" s="85">
        <f>_xlfn.IFNA(VLOOKUP(CONCATENATE($Q$5,$B24,$C24),'WAL1'!$A$6:$N$135,14,FALSE),0)</f>
        <v>0</v>
      </c>
      <c r="R24" s="85">
        <f>_xlfn.IFNA(VLOOKUP(CONCATENATE($S$5,$B24,$C24),'MR1'!$A$6:$N$130,14,FALSE),0)</f>
        <v>0</v>
      </c>
      <c r="S24" s="85">
        <f>_xlfn.IFNA(VLOOKUP(CONCATENATE($S$5,$B24,$C24),'OG1'!$A$6:$N$132,14,FALSE),0)</f>
        <v>0</v>
      </c>
      <c r="T24" s="85">
        <f>_xlfn.IFNA(VLOOKUP(CONCATENATE($T$5,$B24,$C24),DARL!$A$6:$N$56,14,FALSE),0)</f>
        <v>0</v>
      </c>
      <c r="U24" s="85">
        <f>_xlfn.IFNA(VLOOKUP(CONCATENATE($U$5,$B24,$C24),'BUS3'!$A$6:$N$135,14,FALSE),0)</f>
        <v>0</v>
      </c>
      <c r="V24" s="85">
        <f>_xlfn.IFNA(VLOOKUP(CONCATENATE($V$5,$B24,$C24),'BAL2'!$A$6:$N$135,14,FALSE),0)</f>
        <v>0</v>
      </c>
      <c r="W24" s="85">
        <f>_xlfn.IFNA(VLOOKUP(CONCATENATE($W$5,$B24,$C24),'BUN1'!$A$6:$N$135,14,FALSE),0)</f>
        <v>0</v>
      </c>
      <c r="X24" s="85">
        <f>_xlfn.IFNA(VLOOKUP(CONCATENATE($X$5,$B24,$C24),'OG2'!$A$6:$N$133,14,FALSE),0)</f>
        <v>0</v>
      </c>
      <c r="Y24" s="85">
        <f>_xlfn.IFNA(VLOOKUP(CONCATENATE($Y$5,$B24,$C24),'SM1'!$A$6:$N$133,14,FALSE),0)</f>
        <v>0</v>
      </c>
      <c r="Z24" s="85">
        <f>_xlfn.IFNA(VLOOKUP(CONCATENATE($Z$5,$B24,$C24),'MR2'!$A$6:$N$124,14,FALSE),0)</f>
        <v>0</v>
      </c>
      <c r="AA24" s="85">
        <f>_xlfn.IFNA(VLOOKUP(CONCATENATE($AA$5,$B24,$C24),'WAL2'!$A$6:$N$135,14,FALSE),0)</f>
        <v>0</v>
      </c>
      <c r="AB24" s="85">
        <f>_xlfn.IFNA(VLOOKUP(CONCATENATE($AB$5,$B24,$C24),DARD1!$A$6:$N$134,14,FALSE),0)</f>
        <v>0</v>
      </c>
      <c r="AC24" s="85">
        <f>_xlfn.IFNA(VLOOKUP(CONCATENATE($AC$5,$B24,$C24),'LF1'!$A$6:$N$135,14,FALSE),0)</f>
        <v>0</v>
      </c>
      <c r="AD24" s="85">
        <f>_xlfn.IFNA(VLOOKUP(CONCATENATE($AD$5,$B24,$C24),DARL2!$A$6:$N$135,14,FALSE),0)</f>
        <v>0</v>
      </c>
      <c r="AE24" s="85">
        <f>_xlfn.IFNA(VLOOKUP(CONCATENATE($AE$5,$B24,$C24),FEST!$A$6:$N$131,14,FALSE),0)</f>
        <v>0</v>
      </c>
      <c r="AF24" s="85">
        <f>_xlfn.IFNA(VLOOKUP(CONCATENATE($AF$5,$B24,$C24),'BUN2'!$A$6:$N$131,14,FALSE),0)</f>
        <v>0</v>
      </c>
      <c r="AG24" s="85">
        <f>_xlfn.IFNA(VLOOKUP(CONCATENATE($AG$5,$B24,$C24),'OG3'!$A$6:$N$135,14,FALSE),0)</f>
        <v>0</v>
      </c>
      <c r="AH24" s="86">
        <f>_xlfn.IFNA(VLOOKUP(CONCATENATE($AH$5,$B24,$C24),SER!$A$6:$N$135,14,FALSE),0)</f>
        <v>5</v>
      </c>
      <c r="AI24" s="86">
        <f>_xlfn.IFNA(VLOOKUP(CONCATENATE($AH$5,$B24,$C24),KR!$A$6:$N$135,14,FALSE),0)</f>
        <v>0</v>
      </c>
      <c r="AJ24" s="86">
        <f>_xlfn.IFNA(VLOOKUP(CONCATENATE($AJ$5,$B24,$C24),DARL2!$A$6:$N$135,14,FALSE),0)</f>
        <v>0</v>
      </c>
      <c r="AK24" s="86">
        <f>_xlfn.IFNA(VLOOKUP(CONCATENATE($AK$5,$B24,$C24),DARD2!$A$6:$N$135,14,FALSE),0)</f>
        <v>0</v>
      </c>
      <c r="AL24" s="86">
        <f>_xlfn.IFNA(VLOOKUP(CONCATENATE($AL$5,$B24,$C24),'WAL3'!$A$6:$N$77,14,FALSE),0)</f>
        <v>0</v>
      </c>
      <c r="AM24" s="86">
        <f>_xlfn.IFNA(VLOOKUP(CONCATENATE($AM$5,$B24,$C24),'BAL3'!$A$6:$N$135,14,FALSE),0)</f>
        <v>0</v>
      </c>
      <c r="AN24" s="86">
        <f>_xlfn.IFNA(VLOOKUP(CONCATENATE($AN$5,$B24,$C24),'BUN3'!$A$6:$N$135,14,FALSE),0)</f>
        <v>0</v>
      </c>
      <c r="AO24" s="86">
        <f>_xlfn.IFNA(VLOOKUP(CONCATENATE($AO$5,$B24,$C24),SC!$A$6:$N$135,14,FALSE),0)</f>
        <v>0</v>
      </c>
      <c r="AP24" s="86">
        <f>_xlfn.IFNA(VLOOKUP(CONCATENATE($AP$5,$B24,$C24),'KAL1'!$A$6:$N$135,14,FALSE),0)</f>
        <v>0</v>
      </c>
      <c r="AQ24" s="514"/>
      <c r="AR24" s="87">
        <f>_xlfn.IFNA(VLOOKUP(CONCATENATE($AR$5,$B24,$C24),'MR3'!$A$6:$N$135,14,FALSE),0)</f>
        <v>0</v>
      </c>
      <c r="AS24" s="82"/>
    </row>
    <row r="25" spans="1:45" x14ac:dyDescent="0.2">
      <c r="A25" s="924"/>
      <c r="B25" s="819" t="s">
        <v>44</v>
      </c>
      <c r="C25" s="820" t="s">
        <v>45</v>
      </c>
      <c r="D25" s="27" t="s">
        <v>46</v>
      </c>
      <c r="E25" s="28">
        <v>44223</v>
      </c>
      <c r="F25" s="29">
        <v>13</v>
      </c>
      <c r="G25" s="227">
        <f t="shared" si="0"/>
        <v>1</v>
      </c>
      <c r="H25" s="85">
        <f t="shared" si="1"/>
        <v>4</v>
      </c>
      <c r="I25" s="174">
        <f t="shared" si="3"/>
        <v>19</v>
      </c>
      <c r="J25" s="227">
        <f>_xlfn.IFNA(VLOOKUP(CONCATENATE($J$5,$B25,$C25),'20BUN'!$A$6:$N$94,14,FALSE),0)</f>
        <v>0</v>
      </c>
      <c r="K25" s="85">
        <f>_xlfn.IFNA(VLOOKUP(CONCATENATE($K$5,$B25,$C25),'20BUS'!$A$6:$N$107,14,FALSE),0)</f>
        <v>0</v>
      </c>
      <c r="L25" s="85">
        <f>_xlfn.IFNA(VLOOKUP(CONCATENATE($L$5,$B25,$C25),'MUR1'!$A$6:$N$135,14,FALSE),0)</f>
        <v>0</v>
      </c>
      <c r="M25" s="85">
        <f>_xlfn.IFNA(VLOOKUP(CONCATENATE($M$5,$B25,$C25),'BUS1'!$A$6:$N$95,14,FALSE),0)</f>
        <v>0</v>
      </c>
      <c r="N25" s="85">
        <f>_xlfn.IFNA(VLOOKUP(CONCATENATE($N$5,$B25,$C25),'WP1'!$A$6:$N$131,14,FALSE),0)</f>
        <v>0</v>
      </c>
      <c r="O25" s="85">
        <f>_xlfn.IFNA(VLOOKUP(CONCATENATE($O$5,$B25,$C25),'BAL1'!$A$6:$N$95,14,FALSE),0)</f>
        <v>0</v>
      </c>
      <c r="P25" s="85">
        <f>_xlfn.IFNA(VLOOKUP(CONCATENATE($P$5,$B25,$C25),'BUS2'!$A$6:$N$133,14,FALSE),0)</f>
        <v>0</v>
      </c>
      <c r="Q25" s="85">
        <f>_xlfn.IFNA(VLOOKUP(CONCATENATE($Q$5,$B25,$C25),'WAL1'!$A$6:$N$135,14,FALSE),0)</f>
        <v>0</v>
      </c>
      <c r="R25" s="85">
        <f>_xlfn.IFNA(VLOOKUP(CONCATENATE($S$5,$B25,$C25),'MR1'!$A$6:$N$130,14,FALSE),0)</f>
        <v>0</v>
      </c>
      <c r="S25" s="85">
        <f>_xlfn.IFNA(VLOOKUP(CONCATENATE($S$5,$B25,$C25),'OG1'!$A$6:$N$132,14,FALSE),0)</f>
        <v>4</v>
      </c>
      <c r="T25" s="85">
        <f>_xlfn.IFNA(VLOOKUP(CONCATENATE($T$5,$B25,$C25),DARL!$A$6:$N$56,14,FALSE),0)</f>
        <v>0</v>
      </c>
      <c r="U25" s="85">
        <f>_xlfn.IFNA(VLOOKUP(CONCATENATE($U$5,$B25,$C25),'BUS3'!$A$6:$N$135,14,FALSE),0)</f>
        <v>0</v>
      </c>
      <c r="V25" s="85">
        <f>_xlfn.IFNA(VLOOKUP(CONCATENATE($V$5,$B25,$C25),'BAL2'!$A$6:$N$135,14,FALSE),0)</f>
        <v>0</v>
      </c>
      <c r="W25" s="85">
        <f>_xlfn.IFNA(VLOOKUP(CONCATENATE($W$5,$B25,$C25),'BUN1'!$A$6:$N$135,14,FALSE),0)</f>
        <v>0</v>
      </c>
      <c r="X25" s="85">
        <f>_xlfn.IFNA(VLOOKUP(CONCATENATE($X$5,$B25,$C25),'OG2'!$A$6:$N$133,14,FALSE),0)</f>
        <v>0</v>
      </c>
      <c r="Y25" s="85">
        <f>_xlfn.IFNA(VLOOKUP(CONCATENATE($Y$5,$B25,$C25),'SM1'!$A$6:$N$133,14,FALSE),0)</f>
        <v>0</v>
      </c>
      <c r="Z25" s="85">
        <f>_xlfn.IFNA(VLOOKUP(CONCATENATE($Z$5,$B25,$C25),'MR2'!$A$6:$N$124,14,FALSE),0)</f>
        <v>0</v>
      </c>
      <c r="AA25" s="85">
        <f>_xlfn.IFNA(VLOOKUP(CONCATENATE($AA$5,$B25,$C25),'WAL2'!$A$6:$N$135,14,FALSE),0)</f>
        <v>0</v>
      </c>
      <c r="AB25" s="85">
        <f>_xlfn.IFNA(VLOOKUP(CONCATENATE($AB$5,$B25,$C25),DARD1!$A$6:$N$134,14,FALSE),0)</f>
        <v>0</v>
      </c>
      <c r="AC25" s="85">
        <f>_xlfn.IFNA(VLOOKUP(CONCATENATE($AC$5,$B25,$C25),'LF1'!$A$6:$N$135,14,FALSE),0)</f>
        <v>0</v>
      </c>
      <c r="AD25" s="85">
        <f>_xlfn.IFNA(VLOOKUP(CONCATENATE($AD$5,$B25,$C25),DARL2!$A$6:$N$135,14,FALSE),0)</f>
        <v>0</v>
      </c>
      <c r="AE25" s="85">
        <f>_xlfn.IFNA(VLOOKUP(CONCATENATE($AE$5,$B25,$C25),FEST!$A$6:$N$131,14,FALSE),0)</f>
        <v>0</v>
      </c>
      <c r="AF25" s="85">
        <f>_xlfn.IFNA(VLOOKUP(CONCATENATE($AF$5,$B25,$C25),'BUN2'!$A$6:$N$131,14,FALSE),0)</f>
        <v>0</v>
      </c>
      <c r="AG25" s="85">
        <f>_xlfn.IFNA(VLOOKUP(CONCATENATE($AG$5,$B25,$C25),'OG3'!$A$6:$N$135,14,FALSE),0)</f>
        <v>0</v>
      </c>
      <c r="AH25" s="86">
        <f>_xlfn.IFNA(VLOOKUP(CONCATENATE($AH$5,$B25,$C25),SER!$A$6:$N$135,14,FALSE),0)</f>
        <v>0</v>
      </c>
      <c r="AI25" s="86">
        <f>_xlfn.IFNA(VLOOKUP(CONCATENATE($AH$5,$B25,$C25),KR!$A$6:$N$135,14,FALSE),0)</f>
        <v>0</v>
      </c>
      <c r="AJ25" s="86">
        <f>_xlfn.IFNA(VLOOKUP(CONCATENATE($AJ$5,$B25,$C25),DARL2!$A$6:$N$135,14,FALSE),0)</f>
        <v>0</v>
      </c>
      <c r="AK25" s="86">
        <f>_xlfn.IFNA(VLOOKUP(CONCATENATE($AK$5,$B25,$C25),DARD2!$A$6:$N$135,14,FALSE),0)</f>
        <v>0</v>
      </c>
      <c r="AL25" s="86">
        <f>_xlfn.IFNA(VLOOKUP(CONCATENATE($AL$5,$B25,$C25),'WAL3'!$A$6:$N$77,14,FALSE),0)</f>
        <v>0</v>
      </c>
      <c r="AM25" s="86">
        <f>_xlfn.IFNA(VLOOKUP(CONCATENATE($AM$5,$B25,$C25),'BAL3'!$A$6:$N$135,14,FALSE),0)</f>
        <v>0</v>
      </c>
      <c r="AN25" s="86">
        <f>_xlfn.IFNA(VLOOKUP(CONCATENATE($AN$5,$B25,$C25),'BUN3'!$A$6:$N$135,14,FALSE),0)</f>
        <v>0</v>
      </c>
      <c r="AO25" s="86">
        <f>_xlfn.IFNA(VLOOKUP(CONCATENATE($AO$5,$B25,$C25),SC!$A$6:$N$135,14,FALSE),0)</f>
        <v>0</v>
      </c>
      <c r="AP25" s="86">
        <f>_xlfn.IFNA(VLOOKUP(CONCATENATE($AP$5,$B25,$C25),'KAL1'!$A$6:$N$135,14,FALSE),0)</f>
        <v>0</v>
      </c>
      <c r="AQ25" s="514"/>
      <c r="AR25" s="87">
        <f>_xlfn.IFNA(VLOOKUP(CONCATENATE($AR$5,$B25,$C25),'MR3'!$A$6:$N$135,14,FALSE),0)</f>
        <v>0</v>
      </c>
      <c r="AS25" s="76"/>
    </row>
    <row r="26" spans="1:45" x14ac:dyDescent="0.2">
      <c r="A26" s="924"/>
      <c r="B26" s="819" t="s">
        <v>35</v>
      </c>
      <c r="C26" s="820" t="s">
        <v>36</v>
      </c>
      <c r="D26" s="27" t="s">
        <v>453</v>
      </c>
      <c r="E26" s="28">
        <v>44235</v>
      </c>
      <c r="F26" s="29">
        <v>12</v>
      </c>
      <c r="G26" s="227">
        <f t="shared" si="0"/>
        <v>1</v>
      </c>
      <c r="H26" s="85">
        <f t="shared" si="1"/>
        <v>2</v>
      </c>
      <c r="I26" s="174">
        <f t="shared" si="3"/>
        <v>20</v>
      </c>
      <c r="J26" s="227">
        <f>_xlfn.IFNA(VLOOKUP(CONCATENATE($J$5,$B26,$C26),'20BUN'!$A$6:$N$94,14,FALSE),0)</f>
        <v>0</v>
      </c>
      <c r="K26" s="85">
        <f>_xlfn.IFNA(VLOOKUP(CONCATENATE($K$5,$B26,$C26),'20BUS'!$A$6:$N$107,14,FALSE),0)</f>
        <v>0</v>
      </c>
      <c r="L26" s="85">
        <f>_xlfn.IFNA(VLOOKUP(CONCATENATE($L$5,$B26,$C26),'MUR1'!$A$6:$N$135,14,FALSE),0)</f>
        <v>2</v>
      </c>
      <c r="M26" s="85">
        <f>_xlfn.IFNA(VLOOKUP(CONCATENATE($M$5,$B26,$C26),'BUS1'!$A$6:$N$95,14,FALSE),0)</f>
        <v>0</v>
      </c>
      <c r="N26" s="85">
        <f>_xlfn.IFNA(VLOOKUP(CONCATENATE($N$5,$B26,$C26),'WP1'!$A$6:$N$131,14,FALSE),0)</f>
        <v>0</v>
      </c>
      <c r="O26" s="85">
        <f>_xlfn.IFNA(VLOOKUP(CONCATENATE($O$5,$B26,$C26),'BAL1'!$A$6:$N$95,14,FALSE),0)</f>
        <v>0</v>
      </c>
      <c r="P26" s="85">
        <f>_xlfn.IFNA(VLOOKUP(CONCATENATE($P$5,$B26,$C26),'BUS2'!$A$6:$N$133,14,FALSE),0)</f>
        <v>0</v>
      </c>
      <c r="Q26" s="85">
        <f>_xlfn.IFNA(VLOOKUP(CONCATENATE($Q$5,$B26,$C26),'WAL1'!$A$6:$N$135,14,FALSE),0)</f>
        <v>0</v>
      </c>
      <c r="R26" s="85">
        <f>_xlfn.IFNA(VLOOKUP(CONCATENATE($S$5,$B26,$C26),'MR1'!$A$6:$N$130,14,FALSE),0)</f>
        <v>0</v>
      </c>
      <c r="S26" s="85">
        <f>_xlfn.IFNA(VLOOKUP(CONCATENATE($S$5,$B26,$C26),'OG1'!$A$6:$N$132,14,FALSE),0)</f>
        <v>0</v>
      </c>
      <c r="T26" s="85">
        <f>_xlfn.IFNA(VLOOKUP(CONCATENATE($T$5,$B26,$C26),DARL!$A$6:$N$56,14,FALSE),0)</f>
        <v>0</v>
      </c>
      <c r="U26" s="85">
        <f>_xlfn.IFNA(VLOOKUP(CONCATENATE($U$5,$B26,$C26),'BUS3'!$A$6:$N$135,14,FALSE),0)</f>
        <v>0</v>
      </c>
      <c r="V26" s="85">
        <f>_xlfn.IFNA(VLOOKUP(CONCATENATE($V$5,$B26,$C26),'BAL2'!$A$6:$N$135,14,FALSE),0)</f>
        <v>0</v>
      </c>
      <c r="W26" s="85">
        <f>_xlfn.IFNA(VLOOKUP(CONCATENATE($W$5,$B26,$C26),'BUN1'!$A$6:$N$135,14,FALSE),0)</f>
        <v>0</v>
      </c>
      <c r="X26" s="85">
        <f>_xlfn.IFNA(VLOOKUP(CONCATENATE($X$5,$B26,$C26),'OG2'!$A$6:$N$133,14,FALSE),0)</f>
        <v>0</v>
      </c>
      <c r="Y26" s="85">
        <f>_xlfn.IFNA(VLOOKUP(CONCATENATE($Y$5,$B26,$C26),'SM1'!$A$6:$N$133,14,FALSE),0)</f>
        <v>0</v>
      </c>
      <c r="Z26" s="85">
        <f>_xlfn.IFNA(VLOOKUP(CONCATENATE($Z$5,$B26,$C26),'MR2'!$A$6:$N$124,14,FALSE),0)</f>
        <v>0</v>
      </c>
      <c r="AA26" s="85">
        <f>_xlfn.IFNA(VLOOKUP(CONCATENATE($AA$5,$B26,$C26),'WAL2'!$A$6:$N$135,14,FALSE),0)</f>
        <v>0</v>
      </c>
      <c r="AB26" s="85">
        <f>_xlfn.IFNA(VLOOKUP(CONCATENATE($AB$5,$B26,$C26),DARD1!$A$6:$N$134,14,FALSE),0)</f>
        <v>0</v>
      </c>
      <c r="AC26" s="85">
        <f>_xlfn.IFNA(VLOOKUP(CONCATENATE($AC$5,$B26,$C26),'LF1'!$A$6:$N$135,14,FALSE),0)</f>
        <v>0</v>
      </c>
      <c r="AD26" s="85">
        <f>_xlfn.IFNA(VLOOKUP(CONCATENATE($AD$5,$B26,$C26),DARL2!$A$6:$N$135,14,FALSE),0)</f>
        <v>0</v>
      </c>
      <c r="AE26" s="85">
        <f>_xlfn.IFNA(VLOOKUP(CONCATENATE($AE$5,$B26,$C26),FEST!$A$6:$N$131,14,FALSE),0)</f>
        <v>0</v>
      </c>
      <c r="AF26" s="85">
        <f>_xlfn.IFNA(VLOOKUP(CONCATENATE($AF$5,$B26,$C26),'BUN2'!$A$6:$N$131,14,FALSE),0)</f>
        <v>0</v>
      </c>
      <c r="AG26" s="85">
        <f>_xlfn.IFNA(VLOOKUP(CONCATENATE($AG$5,$B26,$C26),'OG3'!$A$6:$N$135,14,FALSE),0)</f>
        <v>0</v>
      </c>
      <c r="AH26" s="86">
        <f>_xlfn.IFNA(VLOOKUP(CONCATENATE($AH$5,$B26,$C26),SER!$A$6:$N$135,14,FALSE),0)</f>
        <v>0</v>
      </c>
      <c r="AI26" s="86">
        <f>_xlfn.IFNA(VLOOKUP(CONCATENATE($AH$5,$B26,$C26),KR!$A$6:$N$135,14,FALSE),0)</f>
        <v>0</v>
      </c>
      <c r="AJ26" s="86">
        <f>_xlfn.IFNA(VLOOKUP(CONCATENATE($AJ$5,$B26,$C26),DARL2!$A$6:$N$135,14,FALSE),0)</f>
        <v>0</v>
      </c>
      <c r="AK26" s="86">
        <f>_xlfn.IFNA(VLOOKUP(CONCATENATE($AK$5,$B26,$C26),DARD2!$A$6:$N$135,14,FALSE),0)</f>
        <v>0</v>
      </c>
      <c r="AL26" s="86">
        <f>_xlfn.IFNA(VLOOKUP(CONCATENATE($AL$5,$B26,$C26),'WAL3'!$A$6:$N$77,14,FALSE),0)</f>
        <v>0</v>
      </c>
      <c r="AM26" s="86">
        <f>_xlfn.IFNA(VLOOKUP(CONCATENATE($AM$5,$B26,$C26),'BAL3'!$A$6:$N$135,14,FALSE),0)</f>
        <v>0</v>
      </c>
      <c r="AN26" s="86">
        <f>_xlfn.IFNA(VLOOKUP(CONCATENATE($AN$5,$B26,$C26),'BUN3'!$A$6:$N$135,14,FALSE),0)</f>
        <v>0</v>
      </c>
      <c r="AO26" s="86">
        <f>_xlfn.IFNA(VLOOKUP(CONCATENATE($AO$5,$B26,$C26),SC!$A$6:$N$135,14,FALSE),0)</f>
        <v>0</v>
      </c>
      <c r="AP26" s="86">
        <f>_xlfn.IFNA(VLOOKUP(CONCATENATE($AP$5,$B26,$C26),'KAL1'!$A$6:$N$135,14,FALSE),0)</f>
        <v>0</v>
      </c>
      <c r="AQ26" s="514"/>
      <c r="AR26" s="87">
        <f>_xlfn.IFNA(VLOOKUP(CONCATENATE($AR$5,$B26,$C26),'MR3'!$A$6:$N$135,14,FALSE),0)</f>
        <v>0</v>
      </c>
      <c r="AS26" s="76"/>
    </row>
    <row r="27" spans="1:45" x14ac:dyDescent="0.2">
      <c r="A27" s="924"/>
      <c r="B27" s="819" t="s">
        <v>285</v>
      </c>
      <c r="C27" s="820" t="s">
        <v>286</v>
      </c>
      <c r="D27" s="27" t="s">
        <v>287</v>
      </c>
      <c r="E27" s="28">
        <v>44241</v>
      </c>
      <c r="F27" s="29">
        <v>13</v>
      </c>
      <c r="G27" s="227">
        <f t="shared" si="0"/>
        <v>1</v>
      </c>
      <c r="H27" s="85">
        <f t="shared" si="1"/>
        <v>2</v>
      </c>
      <c r="I27" s="174">
        <f t="shared" si="3"/>
        <v>20</v>
      </c>
      <c r="J27" s="227">
        <f>_xlfn.IFNA(VLOOKUP(CONCATENATE($J$5,$B27,$C27),'20BUN'!$A$6:$N$94,14,FALSE),0)</f>
        <v>0</v>
      </c>
      <c r="K27" s="85">
        <f>_xlfn.IFNA(VLOOKUP(CONCATENATE($K$5,$B27,$C27),'20BUS'!$A$6:$N$107,14,FALSE),0)</f>
        <v>0</v>
      </c>
      <c r="L27" s="85">
        <f>_xlfn.IFNA(VLOOKUP(CONCATENATE($L$5,$B27,$C27),'MUR1'!$A$6:$N$135,14,FALSE),0)</f>
        <v>0</v>
      </c>
      <c r="M27" s="85">
        <f>_xlfn.IFNA(VLOOKUP(CONCATENATE($M$5,$B27,$C27),'BUS1'!$A$6:$N$95,14,FALSE),0)</f>
        <v>0</v>
      </c>
      <c r="N27" s="85">
        <f>_xlfn.IFNA(VLOOKUP(CONCATENATE($N$5,$B27,$C27),'WP1'!$A$6:$N$131,14,FALSE),0)</f>
        <v>0</v>
      </c>
      <c r="O27" s="85">
        <f>_xlfn.IFNA(VLOOKUP(CONCATENATE($O$5,$B27,$C27),'BAL1'!$A$6:$N$95,14,FALSE),0)</f>
        <v>0</v>
      </c>
      <c r="P27" s="85">
        <f>_xlfn.IFNA(VLOOKUP(CONCATENATE($P$5,$B27,$C27),'BUS2'!$A$6:$N$133,14,FALSE),0)</f>
        <v>0</v>
      </c>
      <c r="Q27" s="85">
        <f>_xlfn.IFNA(VLOOKUP(CONCATENATE($Q$5,$B27,$C27),'WAL1'!$A$6:$N$135,14,FALSE),0)</f>
        <v>0</v>
      </c>
      <c r="R27" s="85">
        <f>_xlfn.IFNA(VLOOKUP(CONCATENATE($S$5,$B27,$C27),'MR1'!$A$6:$N$130,14,FALSE),0)</f>
        <v>0</v>
      </c>
      <c r="S27" s="85">
        <f>_xlfn.IFNA(VLOOKUP(CONCATENATE($S$5,$B27,$C27),'OG1'!$A$6:$N$132,14,FALSE),0)</f>
        <v>0</v>
      </c>
      <c r="T27" s="85">
        <f>_xlfn.IFNA(VLOOKUP(CONCATENATE($T$5,$B27,$C27),DARL!$A$6:$N$56,14,FALSE),0)</f>
        <v>0</v>
      </c>
      <c r="U27" s="85">
        <f>_xlfn.IFNA(VLOOKUP(CONCATENATE($U$5,$B27,$C27),'BUS3'!$A$6:$N$135,14,FALSE),0)</f>
        <v>0</v>
      </c>
      <c r="V27" s="85">
        <f>_xlfn.IFNA(VLOOKUP(CONCATENATE($V$5,$B27,$C27),'BAL2'!$A$6:$N$135,14,FALSE),0)</f>
        <v>0</v>
      </c>
      <c r="W27" s="85">
        <f>_xlfn.IFNA(VLOOKUP(CONCATENATE($W$5,$B27,$C27),'BUN1'!$A$6:$N$135,14,FALSE),0)</f>
        <v>0</v>
      </c>
      <c r="X27" s="85">
        <f>_xlfn.IFNA(VLOOKUP(CONCATENATE($X$5,$B27,$C27),'OG2'!$A$6:$N$133,14,FALSE),0)</f>
        <v>0</v>
      </c>
      <c r="Y27" s="85">
        <f>_xlfn.IFNA(VLOOKUP(CONCATENATE($Y$5,$B27,$C27),'SM1'!$A$6:$N$133,14,FALSE),0)</f>
        <v>0</v>
      </c>
      <c r="Z27" s="85">
        <f>_xlfn.IFNA(VLOOKUP(CONCATENATE($Z$5,$B27,$C27),'MR2'!$A$6:$N$124,14,FALSE),0)</f>
        <v>0</v>
      </c>
      <c r="AA27" s="85">
        <f>_xlfn.IFNA(VLOOKUP(CONCATENATE($AA$5,$B27,$C27),'WAL2'!$A$6:$N$135,14,FALSE),0)</f>
        <v>0</v>
      </c>
      <c r="AB27" s="85">
        <f>_xlfn.IFNA(VLOOKUP(CONCATENATE($AB$5,$B27,$C27),DARD1!$A$6:$N$134,14,FALSE),0)</f>
        <v>0</v>
      </c>
      <c r="AC27" s="85">
        <f>_xlfn.IFNA(VLOOKUP(CONCATENATE($AC$5,$B27,$C27),'LF1'!$A$6:$N$135,14,FALSE),0)</f>
        <v>0</v>
      </c>
      <c r="AD27" s="85">
        <f>_xlfn.IFNA(VLOOKUP(CONCATENATE($AD$5,$B27,$C27),DARL2!$A$6:$N$135,14,FALSE),0)</f>
        <v>0</v>
      </c>
      <c r="AE27" s="85">
        <f>_xlfn.IFNA(VLOOKUP(CONCATENATE($AE$5,$B27,$C27),FEST!$A$6:$N$131,14,FALSE),0)</f>
        <v>0</v>
      </c>
      <c r="AF27" s="85">
        <f>_xlfn.IFNA(VLOOKUP(CONCATENATE($AF$5,$B27,$C27),'BUN2'!$A$6:$N$131,14,FALSE),0)</f>
        <v>0</v>
      </c>
      <c r="AG27" s="85">
        <f>_xlfn.IFNA(VLOOKUP(CONCATENATE($AG$5,$B27,$C27),'OG3'!$A$6:$N$135,14,FALSE),0)</f>
        <v>0</v>
      </c>
      <c r="AH27" s="86">
        <f>_xlfn.IFNA(VLOOKUP(CONCATENATE($AH$5,$B27,$C27),SER!$A$6:$N$135,14,FALSE),0)</f>
        <v>0</v>
      </c>
      <c r="AI27" s="86">
        <f>_xlfn.IFNA(VLOOKUP(CONCATENATE($AH$5,$B27,$C27),KR!$A$6:$N$135,14,FALSE),0)</f>
        <v>0</v>
      </c>
      <c r="AJ27" s="86">
        <f>_xlfn.IFNA(VLOOKUP(CONCATENATE($AJ$5,$B27,$C27),DARL2!$A$6:$N$135,14,FALSE),0)</f>
        <v>0</v>
      </c>
      <c r="AK27" s="86">
        <f>_xlfn.IFNA(VLOOKUP(CONCATENATE($AK$5,$B27,$C27),DARD2!$A$6:$N$135,14,FALSE),0)</f>
        <v>0</v>
      </c>
      <c r="AL27" s="86">
        <f>_xlfn.IFNA(VLOOKUP(CONCATENATE($AL$5,$B27,$C27),'WAL3'!$A$6:$N$77,14,FALSE),0)</f>
        <v>0</v>
      </c>
      <c r="AM27" s="86">
        <f>_xlfn.IFNA(VLOOKUP(CONCATENATE($AM$5,$B27,$C27),'BAL3'!$A$6:$N$135,14,FALSE),0)</f>
        <v>0</v>
      </c>
      <c r="AN27" s="86">
        <f>_xlfn.IFNA(VLOOKUP(CONCATENATE($AN$5,$B27,$C27),'BUN3'!$A$6:$N$135,14,FALSE),0)</f>
        <v>0</v>
      </c>
      <c r="AO27" s="86">
        <f>_xlfn.IFNA(VLOOKUP(CONCATENATE($AO$5,$B27,$C27),SC!$A$6:$N$135,14,FALSE),0)</f>
        <v>2</v>
      </c>
      <c r="AP27" s="86">
        <f>_xlfn.IFNA(VLOOKUP(CONCATENATE($AP$5,$B27,$C27),'KAL1'!$A$6:$N$135,14,FALSE),0)</f>
        <v>0</v>
      </c>
      <c r="AQ27" s="514"/>
      <c r="AR27" s="87">
        <f>_xlfn.IFNA(VLOOKUP(CONCATENATE($AR$5,$B27,$C27),'MR3'!$A$6:$N$135,14,FALSE),0)</f>
        <v>0</v>
      </c>
      <c r="AS27" s="76"/>
    </row>
    <row r="28" spans="1:45" x14ac:dyDescent="0.2">
      <c r="A28" s="924"/>
      <c r="B28" s="819" t="s">
        <v>90</v>
      </c>
      <c r="C28" s="820" t="s">
        <v>276</v>
      </c>
      <c r="D28" s="27" t="s">
        <v>160</v>
      </c>
      <c r="E28" s="28">
        <v>44264</v>
      </c>
      <c r="F28" s="29">
        <v>12</v>
      </c>
      <c r="G28" s="227">
        <f t="shared" si="0"/>
        <v>1</v>
      </c>
      <c r="H28" s="85">
        <f t="shared" si="1"/>
        <v>2</v>
      </c>
      <c r="I28" s="174">
        <f t="shared" si="3"/>
        <v>20</v>
      </c>
      <c r="J28" s="227">
        <f>_xlfn.IFNA(VLOOKUP(CONCATENATE($J$5,$B28,$C28),'20BUN'!$A$6:$N$94,14,FALSE),0)</f>
        <v>0</v>
      </c>
      <c r="K28" s="85">
        <f>_xlfn.IFNA(VLOOKUP(CONCATENATE($K$5,$B28,$C28),'20BUS'!$A$6:$N$107,14,FALSE),0)</f>
        <v>0</v>
      </c>
      <c r="L28" s="85">
        <f>_xlfn.IFNA(VLOOKUP(CONCATENATE($L$5,$B28,$C28),'MUR1'!$A$6:$N$135,14,FALSE),0)</f>
        <v>0</v>
      </c>
      <c r="M28" s="85">
        <f>_xlfn.IFNA(VLOOKUP(CONCATENATE($M$5,$B28,$C28),'BUS1'!$A$6:$N$95,14,FALSE),0)</f>
        <v>0</v>
      </c>
      <c r="N28" s="85">
        <f>_xlfn.IFNA(VLOOKUP(CONCATENATE($N$5,$B28,$C28),'WP1'!$A$6:$N$131,14,FALSE),0)</f>
        <v>0</v>
      </c>
      <c r="O28" s="85">
        <f>_xlfn.IFNA(VLOOKUP(CONCATENATE($O$5,$B28,$C28),'BAL1'!$A$6:$N$95,14,FALSE),0)</f>
        <v>0</v>
      </c>
      <c r="P28" s="85">
        <f>_xlfn.IFNA(VLOOKUP(CONCATENATE($P$5,$B28,$C28),'BUS2'!$A$6:$N$133,14,FALSE),0)</f>
        <v>0</v>
      </c>
      <c r="Q28" s="85">
        <f>_xlfn.IFNA(VLOOKUP(CONCATENATE($Q$5,$B28,$C28),'WAL1'!$A$6:$N$135,14,FALSE),0)</f>
        <v>0</v>
      </c>
      <c r="R28" s="85">
        <f>_xlfn.IFNA(VLOOKUP(CONCATENATE($S$5,$B28,$C28),'MR1'!$A$6:$N$130,14,FALSE),0)</f>
        <v>0</v>
      </c>
      <c r="S28" s="85">
        <f>_xlfn.IFNA(VLOOKUP(CONCATENATE($S$5,$B28,$C28),'OG1'!$A$6:$N$132,14,FALSE),0)</f>
        <v>0</v>
      </c>
      <c r="T28" s="85">
        <f>_xlfn.IFNA(VLOOKUP(CONCATENATE($T$5,$B28,$C28),DARL!$A$6:$N$56,14,FALSE),0)</f>
        <v>0</v>
      </c>
      <c r="U28" s="85">
        <f>_xlfn.IFNA(VLOOKUP(CONCATENATE($U$5,$B28,$C28),'BUS3'!$A$6:$N$135,14,FALSE),0)</f>
        <v>0</v>
      </c>
      <c r="V28" s="85">
        <f>_xlfn.IFNA(VLOOKUP(CONCATENATE($V$5,$B28,$C28),'BAL2'!$A$6:$N$135,14,FALSE),0)</f>
        <v>0</v>
      </c>
      <c r="W28" s="85">
        <f>_xlfn.IFNA(VLOOKUP(CONCATENATE($W$5,$B28,$C28),'BUN1'!$A$6:$N$135,14,FALSE),0)</f>
        <v>0</v>
      </c>
      <c r="X28" s="85">
        <f>_xlfn.IFNA(VLOOKUP(CONCATENATE($X$5,$B28,$C28),'OG2'!$A$6:$N$133,14,FALSE),0)</f>
        <v>0</v>
      </c>
      <c r="Y28" s="85">
        <f>_xlfn.IFNA(VLOOKUP(CONCATENATE($Y$5,$B28,$C28),'SM1'!$A$6:$N$133,14,FALSE),0)</f>
        <v>0</v>
      </c>
      <c r="Z28" s="85">
        <f>_xlfn.IFNA(VLOOKUP(CONCATENATE($Z$5,$B28,$C28),'MR2'!$A$6:$N$124,14,FALSE),0)</f>
        <v>0</v>
      </c>
      <c r="AA28" s="85">
        <f>_xlfn.IFNA(VLOOKUP(CONCATENATE($AA$5,$B28,$C28),'WAL2'!$A$6:$N$135,14,FALSE),0)</f>
        <v>0</v>
      </c>
      <c r="AB28" s="85">
        <f>_xlfn.IFNA(VLOOKUP(CONCATENATE($AB$5,$B28,$C28),DARD1!$A$6:$N$134,14,FALSE),0)</f>
        <v>0</v>
      </c>
      <c r="AC28" s="85">
        <f>_xlfn.IFNA(VLOOKUP(CONCATENATE($AC$5,$B28,$C28),'LF1'!$A$6:$N$135,14,FALSE),0)</f>
        <v>0</v>
      </c>
      <c r="AD28" s="85">
        <f>_xlfn.IFNA(VLOOKUP(CONCATENATE($AD$5,$B28,$C28),DARL2!$A$6:$N$135,14,FALSE),0)</f>
        <v>0</v>
      </c>
      <c r="AE28" s="85">
        <f>_xlfn.IFNA(VLOOKUP(CONCATENATE($AE$5,$B28,$C28),FEST!$A$6:$N$131,14,FALSE),0)</f>
        <v>2</v>
      </c>
      <c r="AF28" s="85">
        <f>_xlfn.IFNA(VLOOKUP(CONCATENATE($AF$5,$B28,$C28),'BUN2'!$A$6:$N$131,14,FALSE),0)</f>
        <v>0</v>
      </c>
      <c r="AG28" s="85">
        <f>_xlfn.IFNA(VLOOKUP(CONCATENATE($AG$5,$B28,$C28),'OG3'!$A$6:$N$135,14,FALSE),0)</f>
        <v>0</v>
      </c>
      <c r="AH28" s="86">
        <f>_xlfn.IFNA(VLOOKUP(CONCATENATE($AH$5,$B28,$C28),SER!$A$6:$N$135,14,FALSE),0)</f>
        <v>0</v>
      </c>
      <c r="AI28" s="86">
        <f>_xlfn.IFNA(VLOOKUP(CONCATENATE($AH$5,$B28,$C28),KR!$A$6:$N$135,14,FALSE),0)</f>
        <v>0</v>
      </c>
      <c r="AJ28" s="86">
        <f>_xlfn.IFNA(VLOOKUP(CONCATENATE($AJ$5,$B28,$C28),DARL2!$A$6:$N$135,14,FALSE),0)</f>
        <v>0</v>
      </c>
      <c r="AK28" s="86">
        <f>_xlfn.IFNA(VLOOKUP(CONCATENATE($AK$5,$B28,$C28),DARD2!$A$6:$N$135,14,FALSE),0)</f>
        <v>0</v>
      </c>
      <c r="AL28" s="86">
        <f>_xlfn.IFNA(VLOOKUP(CONCATENATE($AL$5,$B28,$C28),'WAL3'!$A$6:$N$77,14,FALSE),0)</f>
        <v>0</v>
      </c>
      <c r="AM28" s="86">
        <f>_xlfn.IFNA(VLOOKUP(CONCATENATE($AM$5,$B28,$C28),'BAL3'!$A$6:$N$135,14,FALSE),0)</f>
        <v>0</v>
      </c>
      <c r="AN28" s="86">
        <f>_xlfn.IFNA(VLOOKUP(CONCATENATE($AN$5,$B28,$C28),'BUN3'!$A$6:$N$135,14,FALSE),0)</f>
        <v>0</v>
      </c>
      <c r="AO28" s="86">
        <f>_xlfn.IFNA(VLOOKUP(CONCATENATE($AO$5,$B28,$C28),SC!$A$6:$N$135,14,FALSE),0)</f>
        <v>0</v>
      </c>
      <c r="AP28" s="86">
        <f>_xlfn.IFNA(VLOOKUP(CONCATENATE($AP$5,$B28,$C28),'KAL1'!$A$6:$N$135,14,FALSE),0)</f>
        <v>0</v>
      </c>
      <c r="AQ28" s="514"/>
      <c r="AR28" s="87">
        <f>_xlfn.IFNA(VLOOKUP(CONCATENATE($AR$5,$B28,$C28),'MR3'!$A$6:$N$135,14,FALSE),0)</f>
        <v>0</v>
      </c>
      <c r="AS28" s="82"/>
    </row>
    <row r="29" spans="1:45" x14ac:dyDescent="0.2">
      <c r="A29" s="924"/>
      <c r="B29" s="111" t="s">
        <v>33</v>
      </c>
      <c r="C29" s="27" t="s">
        <v>55</v>
      </c>
      <c r="D29" s="27" t="s">
        <v>80</v>
      </c>
      <c r="E29" s="28">
        <v>44262</v>
      </c>
      <c r="F29" s="29">
        <v>12</v>
      </c>
      <c r="G29" s="227">
        <f t="shared" si="0"/>
        <v>1</v>
      </c>
      <c r="H29" s="85">
        <f t="shared" si="1"/>
        <v>1</v>
      </c>
      <c r="I29" s="174">
        <f t="shared" si="3"/>
        <v>23</v>
      </c>
      <c r="J29" s="227">
        <f>_xlfn.IFNA(VLOOKUP(CONCATENATE($J$5,$B29,$C29),'20BUN'!$A$6:$N$94,14,FALSE),0)</f>
        <v>0</v>
      </c>
      <c r="K29" s="85">
        <f>_xlfn.IFNA(VLOOKUP(CONCATENATE($K$5,$B29,$C29),'20BUS'!$A$6:$N$107,14,FALSE),0)</f>
        <v>0</v>
      </c>
      <c r="L29" s="85">
        <f>_xlfn.IFNA(VLOOKUP(CONCATENATE($L$5,$B29,$C29),'MUR1'!$A$6:$N$135,14,FALSE),0)</f>
        <v>0</v>
      </c>
      <c r="M29" s="85">
        <f>_xlfn.IFNA(VLOOKUP(CONCATENATE($M$5,$B29,$C29),'BUS1'!$A$6:$N$95,14,FALSE),0)</f>
        <v>0</v>
      </c>
      <c r="N29" s="85">
        <f>_xlfn.IFNA(VLOOKUP(CONCATENATE($N$5,$B29,$C29),'WP1'!$A$6:$N$131,14,FALSE),0)</f>
        <v>0</v>
      </c>
      <c r="O29" s="85">
        <f>_xlfn.IFNA(VLOOKUP(CONCATENATE($O$5,$B29,$C29),'BAL1'!$A$6:$N$95,14,FALSE),0)</f>
        <v>0</v>
      </c>
      <c r="P29" s="85">
        <f>_xlfn.IFNA(VLOOKUP(CONCATENATE($P$5,$B29,$C29),'BUS2'!$A$6:$N$133,14,FALSE),0)</f>
        <v>0</v>
      </c>
      <c r="Q29" s="85">
        <f>_xlfn.IFNA(VLOOKUP(CONCATENATE($Q$5,$B29,$C29),'WAL1'!$A$6:$N$135,14,FALSE),0)</f>
        <v>0</v>
      </c>
      <c r="R29" s="85">
        <f>_xlfn.IFNA(VLOOKUP(CONCATENATE($S$5,$B29,$C29),'MR1'!$A$6:$N$130,14,FALSE),0)</f>
        <v>0</v>
      </c>
      <c r="S29" s="85">
        <f>_xlfn.IFNA(VLOOKUP(CONCATENATE($S$5,$B29,$C29),'OG1'!$A$6:$N$132,14,FALSE),0)</f>
        <v>1</v>
      </c>
      <c r="T29" s="85">
        <f>_xlfn.IFNA(VLOOKUP(CONCATENATE($T$5,$B29,$C29),DARL!$A$6:$N$56,14,FALSE),0)</f>
        <v>0</v>
      </c>
      <c r="U29" s="85">
        <f>_xlfn.IFNA(VLOOKUP(CONCATENATE($U$5,$B29,$C29),'BUS3'!$A$6:$N$135,14,FALSE),0)</f>
        <v>0</v>
      </c>
      <c r="V29" s="85">
        <f>_xlfn.IFNA(VLOOKUP(CONCATENATE($V$5,$B29,$C29),'BAL2'!$A$6:$N$135,14,FALSE),0)</f>
        <v>0</v>
      </c>
      <c r="W29" s="85">
        <f>_xlfn.IFNA(VLOOKUP(CONCATENATE($W$5,$B29,$C29),'BUN1'!$A$6:$N$135,14,FALSE),0)</f>
        <v>0</v>
      </c>
      <c r="X29" s="85">
        <f>_xlfn.IFNA(VLOOKUP(CONCATENATE($X$5,$B29,$C29),'OG2'!$A$6:$N$133,14,FALSE),0)</f>
        <v>0</v>
      </c>
      <c r="Y29" s="85">
        <f>_xlfn.IFNA(VLOOKUP(CONCATENATE($Y$5,$B29,$C29),'SM1'!$A$6:$N$133,14,FALSE),0)</f>
        <v>0</v>
      </c>
      <c r="Z29" s="85">
        <f>_xlfn.IFNA(VLOOKUP(CONCATENATE($Z$5,$B29,$C29),'MR2'!$A$6:$N$124,14,FALSE),0)</f>
        <v>0</v>
      </c>
      <c r="AA29" s="85">
        <f>_xlfn.IFNA(VLOOKUP(CONCATENATE($AA$5,$B29,$C29),'WAL2'!$A$6:$N$135,14,FALSE),0)</f>
        <v>0</v>
      </c>
      <c r="AB29" s="85">
        <f>_xlfn.IFNA(VLOOKUP(CONCATENATE($AB$5,$B29,$C29),DARD1!$A$6:$N$134,14,FALSE),0)</f>
        <v>0</v>
      </c>
      <c r="AC29" s="85">
        <f>_xlfn.IFNA(VLOOKUP(CONCATENATE($AC$5,$B29,$C29),'LF1'!$A$6:$N$135,14,FALSE),0)</f>
        <v>0</v>
      </c>
      <c r="AD29" s="85">
        <f>_xlfn.IFNA(VLOOKUP(CONCATENATE($AD$5,$B29,$C29),DARL2!$A$6:$N$135,14,FALSE),0)</f>
        <v>0</v>
      </c>
      <c r="AE29" s="85">
        <f>_xlfn.IFNA(VLOOKUP(CONCATENATE($AE$5,$B29,$C29),FEST!$A$6:$N$131,14,FALSE),0)</f>
        <v>0</v>
      </c>
      <c r="AF29" s="85">
        <f>_xlfn.IFNA(VLOOKUP(CONCATENATE($AF$5,$B29,$C29),'BUN2'!$A$6:$N$131,14,FALSE),0)</f>
        <v>0</v>
      </c>
      <c r="AG29" s="85">
        <f>_xlfn.IFNA(VLOOKUP(CONCATENATE($AG$5,$B29,$C29),'OG3'!$A$6:$N$135,14,FALSE),0)</f>
        <v>0</v>
      </c>
      <c r="AH29" s="86">
        <f>_xlfn.IFNA(VLOOKUP(CONCATENATE($AH$5,$B29,$C29),SER!$A$6:$N$135,14,FALSE),0)</f>
        <v>0</v>
      </c>
      <c r="AI29" s="86">
        <f>_xlfn.IFNA(VLOOKUP(CONCATENATE($AH$5,$B29,$C29),KR!$A$6:$N$135,14,FALSE),0)</f>
        <v>0</v>
      </c>
      <c r="AJ29" s="86">
        <f>_xlfn.IFNA(VLOOKUP(CONCATENATE($AJ$5,$B29,$C29),DARL2!$A$6:$N$135,14,FALSE),0)</f>
        <v>0</v>
      </c>
      <c r="AK29" s="86">
        <f>_xlfn.IFNA(VLOOKUP(CONCATENATE($AK$5,$B29,$C29),DARD2!$A$6:$N$135,14,FALSE),0)</f>
        <v>0</v>
      </c>
      <c r="AL29" s="86">
        <f>_xlfn.IFNA(VLOOKUP(CONCATENATE($AL$5,$B29,$C29),'WAL3'!$A$6:$N$77,14,FALSE),0)</f>
        <v>0</v>
      </c>
      <c r="AM29" s="86">
        <f>_xlfn.IFNA(VLOOKUP(CONCATENATE($AM$5,$B29,$C29),'BAL3'!$A$6:$N$135,14,FALSE),0)</f>
        <v>0</v>
      </c>
      <c r="AN29" s="86">
        <f>_xlfn.IFNA(VLOOKUP(CONCATENATE($AN$5,$B29,$C29),'BUN3'!$A$6:$N$135,14,FALSE),0)</f>
        <v>0</v>
      </c>
      <c r="AO29" s="86">
        <f>_xlfn.IFNA(VLOOKUP(CONCATENATE($AO$5,$B29,$C29),SC!$A$6:$N$135,14,FALSE),0)</f>
        <v>0</v>
      </c>
      <c r="AP29" s="86">
        <f>_xlfn.IFNA(VLOOKUP(CONCATENATE($AP$5,$B29,$C29),'KAL1'!$A$6:$N$135,14,FALSE),0)</f>
        <v>0</v>
      </c>
      <c r="AQ29" s="514"/>
      <c r="AR29" s="87">
        <f>_xlfn.IFNA(VLOOKUP(CONCATENATE($AR$5,$B29,$C29),'MR3'!$A$6:$N$135,14,FALSE),0)</f>
        <v>0</v>
      </c>
      <c r="AS29" s="82"/>
    </row>
    <row r="30" spans="1:45" x14ac:dyDescent="0.2">
      <c r="A30" s="924"/>
      <c r="B30" s="111" t="s">
        <v>965</v>
      </c>
      <c r="C30" s="27" t="s">
        <v>966</v>
      </c>
      <c r="D30" s="27" t="s">
        <v>967</v>
      </c>
      <c r="E30" s="28">
        <v>44360</v>
      </c>
      <c r="F30" s="29">
        <v>13</v>
      </c>
      <c r="G30" s="227">
        <f t="shared" si="0"/>
        <v>0</v>
      </c>
      <c r="H30" s="85">
        <f t="shared" si="1"/>
        <v>0</v>
      </c>
      <c r="I30" s="174">
        <f t="shared" si="3"/>
        <v>24</v>
      </c>
      <c r="J30" s="227">
        <f>_xlfn.IFNA(VLOOKUP(CONCATENATE($J$5,$B30,$C30),'20BUN'!$A$6:$N$94,14,FALSE),0)</f>
        <v>0</v>
      </c>
      <c r="K30" s="85">
        <f>_xlfn.IFNA(VLOOKUP(CONCATENATE($K$5,$B30,$C30),'20BUS'!$A$6:$N$107,14,FALSE),0)</f>
        <v>0</v>
      </c>
      <c r="L30" s="85">
        <f>_xlfn.IFNA(VLOOKUP(CONCATENATE($L$5,$B30,$C30),'MUR1'!$A$6:$N$135,14,FALSE),0)</f>
        <v>0</v>
      </c>
      <c r="M30" s="85">
        <f>_xlfn.IFNA(VLOOKUP(CONCATENATE($M$5,$B30,$C30),'BUS1'!$A$6:$N$95,14,FALSE),0)</f>
        <v>0</v>
      </c>
      <c r="N30" s="85">
        <f>_xlfn.IFNA(VLOOKUP(CONCATENATE($N$5,$B30,$C30),'WP1'!$A$6:$N$131,14,FALSE),0)</f>
        <v>0</v>
      </c>
      <c r="O30" s="85">
        <f>_xlfn.IFNA(VLOOKUP(CONCATENATE($O$5,$B30,$C30),'BAL1'!$A$6:$N$95,14,FALSE),0)</f>
        <v>0</v>
      </c>
      <c r="P30" s="85">
        <f>_xlfn.IFNA(VLOOKUP(CONCATENATE($P$5,$B30,$C30),'BUS2'!$A$6:$N$133,14,FALSE),0)</f>
        <v>0</v>
      </c>
      <c r="Q30" s="85">
        <f>_xlfn.IFNA(VLOOKUP(CONCATENATE($Q$5,$B30,$C30),'WAL1'!$A$6:$N$135,14,FALSE),0)</f>
        <v>0</v>
      </c>
      <c r="R30" s="85">
        <f>_xlfn.IFNA(VLOOKUP(CONCATENATE($S$5,$B30,$C30),'MR1'!$A$6:$N$130,14,FALSE),0)</f>
        <v>0</v>
      </c>
      <c r="S30" s="85">
        <f>_xlfn.IFNA(VLOOKUP(CONCATENATE($S$5,$B30,$C30),'OG1'!$A$6:$N$132,14,FALSE),0)</f>
        <v>0</v>
      </c>
      <c r="T30" s="85">
        <f>_xlfn.IFNA(VLOOKUP(CONCATENATE($T$5,$B30,$C30),DARL!$A$6:$N$56,14,FALSE),0)</f>
        <v>0</v>
      </c>
      <c r="U30" s="85">
        <f>_xlfn.IFNA(VLOOKUP(CONCATENATE($U$5,$B30,$C30),'BUS3'!$A$6:$N$135,14,FALSE),0)</f>
        <v>0</v>
      </c>
      <c r="V30" s="85">
        <f>_xlfn.IFNA(VLOOKUP(CONCATENATE($V$5,$B30,$C30),'BAL2'!$A$6:$N$135,14,FALSE),0)</f>
        <v>0</v>
      </c>
      <c r="W30" s="85">
        <f>_xlfn.IFNA(VLOOKUP(CONCATENATE($W$5,$B30,$C30),'BUN1'!$A$6:$N$135,14,FALSE),0)</f>
        <v>0</v>
      </c>
      <c r="X30" s="85">
        <f>_xlfn.IFNA(VLOOKUP(CONCATENATE($X$5,$B30,$C30),'OG2'!$A$6:$N$133,14,FALSE),0)</f>
        <v>0</v>
      </c>
      <c r="Y30" s="85">
        <f>_xlfn.IFNA(VLOOKUP(CONCATENATE($Y$5,$B30,$C30),'SM1'!$A$6:$N$133,14,FALSE),0)</f>
        <v>0</v>
      </c>
      <c r="Z30" s="85">
        <f>_xlfn.IFNA(VLOOKUP(CONCATENATE($Z$5,$B30,$C30),'MR2'!$A$6:$N$124,14,FALSE),0)</f>
        <v>0</v>
      </c>
      <c r="AA30" s="85">
        <f>_xlfn.IFNA(VLOOKUP(CONCATENATE($AA$5,$B30,$C30),'WAL2'!$A$6:$N$135,14,FALSE),0)</f>
        <v>0</v>
      </c>
      <c r="AB30" s="85">
        <f>_xlfn.IFNA(VLOOKUP(CONCATENATE($AB$5,$B30,$C30),DARD1!$A$6:$N$134,14,FALSE),0)</f>
        <v>0</v>
      </c>
      <c r="AC30" s="85">
        <f>_xlfn.IFNA(VLOOKUP(CONCATENATE($AC$5,$B30,$C30),'LF1'!$A$6:$N$135,14,FALSE),0)</f>
        <v>0</v>
      </c>
      <c r="AD30" s="85">
        <f>_xlfn.IFNA(VLOOKUP(CONCATENATE($AD$5,$B30,$C30),DARL2!$A$6:$N$135,14,FALSE),0)</f>
        <v>0</v>
      </c>
      <c r="AE30" s="85">
        <f>_xlfn.IFNA(VLOOKUP(CONCATENATE($AE$5,$B30,$C30),FEST!$A$6:$N$131,14,FALSE),0)</f>
        <v>0</v>
      </c>
      <c r="AF30" s="85">
        <f>_xlfn.IFNA(VLOOKUP(CONCATENATE($AF$5,$B30,$C30),'BUN2'!$A$6:$N$131,14,FALSE),0)</f>
        <v>0</v>
      </c>
      <c r="AG30" s="85">
        <f>_xlfn.IFNA(VLOOKUP(CONCATENATE($AG$5,$B30,$C30),'OG3'!$A$6:$N$135,14,FALSE),0)</f>
        <v>0</v>
      </c>
      <c r="AH30" s="86">
        <f>_xlfn.IFNA(VLOOKUP(CONCATENATE($AH$5,$B30,$C30),SER!$A$6:$N$135,14,FALSE),0)</f>
        <v>0</v>
      </c>
      <c r="AI30" s="86">
        <f>_xlfn.IFNA(VLOOKUP(CONCATENATE($AH$5,$B30,$C30),KR!$A$6:$N$135,14,FALSE),0)</f>
        <v>0</v>
      </c>
      <c r="AJ30" s="86">
        <f>_xlfn.IFNA(VLOOKUP(CONCATENATE($AJ$5,$B30,$C30),DARL2!$A$6:$N$135,14,FALSE),0)</f>
        <v>0</v>
      </c>
      <c r="AK30" s="86">
        <f>_xlfn.IFNA(VLOOKUP(CONCATENATE($AK$5,$B30,$C30),DARD2!$A$6:$N$135,14,FALSE),0)</f>
        <v>0</v>
      </c>
      <c r="AL30" s="86">
        <f>_xlfn.IFNA(VLOOKUP(CONCATENATE($AL$5,$B30,$C30),'WAL3'!$A$6:$N$77,14,FALSE),0)</f>
        <v>0</v>
      </c>
      <c r="AM30" s="86">
        <f>_xlfn.IFNA(VLOOKUP(CONCATENATE($AM$5,$B30,$C30),'BAL3'!$A$6:$N$135,14,FALSE),0)</f>
        <v>0</v>
      </c>
      <c r="AN30" s="86">
        <f>_xlfn.IFNA(VLOOKUP(CONCATENATE($AN$5,$B30,$C30),'BUN3'!$A$6:$N$135,14,FALSE),0)</f>
        <v>0</v>
      </c>
      <c r="AO30" s="86">
        <f>_xlfn.IFNA(VLOOKUP(CONCATENATE($AO$5,$B30,$C30),SC!$A$6:$N$135,14,FALSE),0)</f>
        <v>0</v>
      </c>
      <c r="AP30" s="86">
        <f>_xlfn.IFNA(VLOOKUP(CONCATENATE($AP$5,$B30,$C30),'KAL1'!$A$6:$N$135,14,FALSE),0)</f>
        <v>0</v>
      </c>
      <c r="AQ30" s="514"/>
      <c r="AR30" s="87">
        <f>_xlfn.IFNA(VLOOKUP(CONCATENATE($AR$5,$B30,$C30),'MR3'!$A$6:$N$135,14,FALSE),0)</f>
        <v>0</v>
      </c>
      <c r="AS30" s="82"/>
    </row>
    <row r="31" spans="1:45" x14ac:dyDescent="0.2">
      <c r="A31" s="924"/>
      <c r="B31" s="111" t="s">
        <v>965</v>
      </c>
      <c r="C31" s="27" t="s">
        <v>895</v>
      </c>
      <c r="D31" s="27" t="s">
        <v>967</v>
      </c>
      <c r="E31" s="28">
        <v>44360</v>
      </c>
      <c r="F31" s="29">
        <v>13</v>
      </c>
      <c r="G31" s="227">
        <f t="shared" si="0"/>
        <v>0</v>
      </c>
      <c r="H31" s="85">
        <f t="shared" si="1"/>
        <v>0</v>
      </c>
      <c r="I31" s="174">
        <f t="shared" si="3"/>
        <v>24</v>
      </c>
      <c r="J31" s="227">
        <f>_xlfn.IFNA(VLOOKUP(CONCATENATE($J$5,$B31,$C31),'20BUN'!$A$6:$N$94,14,FALSE),0)</f>
        <v>0</v>
      </c>
      <c r="K31" s="85">
        <f>_xlfn.IFNA(VLOOKUP(CONCATENATE($K$5,$B31,$C31),'20BUS'!$A$6:$N$107,14,FALSE),0)</f>
        <v>0</v>
      </c>
      <c r="L31" s="85">
        <f>_xlfn.IFNA(VLOOKUP(CONCATENATE($L$5,$B31,$C31),'MUR1'!$A$6:$N$135,14,FALSE),0)</f>
        <v>0</v>
      </c>
      <c r="M31" s="85">
        <f>_xlfn.IFNA(VLOOKUP(CONCATENATE($M$5,$B31,$C31),'BUS1'!$A$6:$N$95,14,FALSE),0)</f>
        <v>0</v>
      </c>
      <c r="N31" s="85">
        <f>_xlfn.IFNA(VLOOKUP(CONCATENATE($N$5,$B31,$C31),'WP1'!$A$6:$N$131,14,FALSE),0)</f>
        <v>0</v>
      </c>
      <c r="O31" s="85">
        <f>_xlfn.IFNA(VLOOKUP(CONCATENATE($O$5,$B31,$C31),'BAL1'!$A$6:$N$95,14,FALSE),0)</f>
        <v>0</v>
      </c>
      <c r="P31" s="85">
        <f>_xlfn.IFNA(VLOOKUP(CONCATENATE($P$5,$B31,$C31),'BUS2'!$A$6:$N$133,14,FALSE),0)</f>
        <v>0</v>
      </c>
      <c r="Q31" s="85">
        <f>_xlfn.IFNA(VLOOKUP(CONCATENATE($Q$5,$B31,$C31),'WAL1'!$A$6:$N$135,14,FALSE),0)</f>
        <v>0</v>
      </c>
      <c r="R31" s="85">
        <f>_xlfn.IFNA(VLOOKUP(CONCATENATE($S$5,$B31,$C31),'MR1'!$A$6:$N$130,14,FALSE),0)</f>
        <v>0</v>
      </c>
      <c r="S31" s="85">
        <f>_xlfn.IFNA(VLOOKUP(CONCATENATE($S$5,$B31,$C31),'OG1'!$A$6:$N$132,14,FALSE),0)</f>
        <v>0</v>
      </c>
      <c r="T31" s="85">
        <f>_xlfn.IFNA(VLOOKUP(CONCATENATE($T$5,$B31,$C31),DARL!$A$6:$N$56,14,FALSE),0)</f>
        <v>0</v>
      </c>
      <c r="U31" s="85">
        <f>_xlfn.IFNA(VLOOKUP(CONCATENATE($U$5,$B31,$C31),'BUS3'!$A$6:$N$135,14,FALSE),0)</f>
        <v>0</v>
      </c>
      <c r="V31" s="85">
        <f>_xlfn.IFNA(VLOOKUP(CONCATENATE($V$5,$B31,$C31),'BAL2'!$A$6:$N$135,14,FALSE),0)</f>
        <v>0</v>
      </c>
      <c r="W31" s="85">
        <f>_xlfn.IFNA(VLOOKUP(CONCATENATE($W$5,$B31,$C31),'BUN1'!$A$6:$N$135,14,FALSE),0)</f>
        <v>0</v>
      </c>
      <c r="X31" s="85">
        <f>_xlfn.IFNA(VLOOKUP(CONCATENATE($X$5,$B31,$C31),'OG2'!$A$6:$N$133,14,FALSE),0)</f>
        <v>0</v>
      </c>
      <c r="Y31" s="85">
        <f>_xlfn.IFNA(VLOOKUP(CONCATENATE($Y$5,$B31,$C31),'SM1'!$A$6:$N$133,14,FALSE),0)</f>
        <v>0</v>
      </c>
      <c r="Z31" s="85">
        <f>_xlfn.IFNA(VLOOKUP(CONCATENATE($Z$5,$B31,$C31),'MR2'!$A$6:$N$124,14,FALSE),0)</f>
        <v>0</v>
      </c>
      <c r="AA31" s="85">
        <f>_xlfn.IFNA(VLOOKUP(CONCATENATE($AA$5,$B31,$C31),'WAL2'!$A$6:$N$135,14,FALSE),0)</f>
        <v>0</v>
      </c>
      <c r="AB31" s="85">
        <f>_xlfn.IFNA(VLOOKUP(CONCATENATE($AB$5,$B31,$C31),DARD1!$A$6:$N$134,14,FALSE),0)</f>
        <v>0</v>
      </c>
      <c r="AC31" s="85">
        <f>_xlfn.IFNA(VLOOKUP(CONCATENATE($AC$5,$B31,$C31),'LF1'!$A$6:$N$135,14,FALSE),0)</f>
        <v>0</v>
      </c>
      <c r="AD31" s="85">
        <f>_xlfn.IFNA(VLOOKUP(CONCATENATE($AD$5,$B31,$C31),DARL2!$A$6:$N$135,14,FALSE),0)</f>
        <v>0</v>
      </c>
      <c r="AE31" s="85">
        <f>_xlfn.IFNA(VLOOKUP(CONCATENATE($AE$5,$B31,$C31),FEST!$A$6:$N$131,14,FALSE),0)</f>
        <v>0</v>
      </c>
      <c r="AF31" s="85">
        <f>_xlfn.IFNA(VLOOKUP(CONCATENATE($AF$5,$B31,$C31),'BUN2'!$A$6:$N$131,14,FALSE),0)</f>
        <v>0</v>
      </c>
      <c r="AG31" s="85">
        <f>_xlfn.IFNA(VLOOKUP(CONCATENATE($AG$5,$B31,$C31),'OG3'!$A$6:$N$135,14,FALSE),0)</f>
        <v>0</v>
      </c>
      <c r="AH31" s="86">
        <f>_xlfn.IFNA(VLOOKUP(CONCATENATE($AH$5,$B31,$C31),SER!$A$6:$N$135,14,FALSE),0)</f>
        <v>0</v>
      </c>
      <c r="AI31" s="86">
        <f>_xlfn.IFNA(VLOOKUP(CONCATENATE($AH$5,$B31,$C31),KR!$A$6:$N$135,14,FALSE),0)</f>
        <v>0</v>
      </c>
      <c r="AJ31" s="86">
        <f>_xlfn.IFNA(VLOOKUP(CONCATENATE($AJ$5,$B31,$C31),DARL2!$A$6:$N$135,14,FALSE),0)</f>
        <v>0</v>
      </c>
      <c r="AK31" s="86">
        <f>_xlfn.IFNA(VLOOKUP(CONCATENATE($AK$5,$B31,$C31),DARD2!$A$6:$N$135,14,FALSE),0)</f>
        <v>0</v>
      </c>
      <c r="AL31" s="86">
        <f>_xlfn.IFNA(VLOOKUP(CONCATENATE($AL$5,$B31,$C31),'WAL3'!$A$6:$N$77,14,FALSE),0)</f>
        <v>0</v>
      </c>
      <c r="AM31" s="86">
        <f>_xlfn.IFNA(VLOOKUP(CONCATENATE($AM$5,$B31,$C31),'BAL3'!$A$6:$N$135,14,FALSE),0)</f>
        <v>0</v>
      </c>
      <c r="AN31" s="86">
        <f>_xlfn.IFNA(VLOOKUP(CONCATENATE($AN$5,$B31,$C31),'BUN3'!$A$6:$N$135,14,FALSE),0)</f>
        <v>0</v>
      </c>
      <c r="AO31" s="86">
        <f>_xlfn.IFNA(VLOOKUP(CONCATENATE($AO$5,$B31,$C31),SC!$A$6:$N$135,14,FALSE),0)</f>
        <v>0</v>
      </c>
      <c r="AP31" s="86">
        <f>_xlfn.IFNA(VLOOKUP(CONCATENATE($AP$5,$B31,$C31),'KAL1'!$A$6:$N$135,14,FALSE),0)</f>
        <v>0</v>
      </c>
      <c r="AQ31" s="514"/>
      <c r="AR31" s="87">
        <f>_xlfn.IFNA(VLOOKUP(CONCATENATE($AR$5,$B31,$C31),'MR3'!$A$6:$N$135,14,FALSE),0)</f>
        <v>0</v>
      </c>
      <c r="AS31" s="82"/>
    </row>
    <row r="32" spans="1:45" x14ac:dyDescent="0.2">
      <c r="A32" s="924"/>
      <c r="B32" s="111" t="s">
        <v>61</v>
      </c>
      <c r="C32" s="27" t="s">
        <v>289</v>
      </c>
      <c r="D32" s="27" t="s">
        <v>163</v>
      </c>
      <c r="E32" s="28">
        <v>44228</v>
      </c>
      <c r="F32" s="29">
        <v>11</v>
      </c>
      <c r="G32" s="227">
        <f t="shared" si="0"/>
        <v>0</v>
      </c>
      <c r="H32" s="85">
        <f t="shared" si="1"/>
        <v>0</v>
      </c>
      <c r="I32" s="174">
        <f t="shared" si="3"/>
        <v>24</v>
      </c>
      <c r="J32" s="227">
        <f>_xlfn.IFNA(VLOOKUP(CONCATENATE($J$5,$B32,$C32),'20BUN'!$A$6:$N$94,14,FALSE),0)</f>
        <v>0</v>
      </c>
      <c r="K32" s="85">
        <f>_xlfn.IFNA(VLOOKUP(CONCATENATE($K$5,$B32,$C32),'20BUS'!$A$6:$N$107,14,FALSE),0)</f>
        <v>0</v>
      </c>
      <c r="L32" s="85">
        <f>_xlfn.IFNA(VLOOKUP(CONCATENATE($L$5,$B32,$C32),'MUR1'!$A$6:$N$135,14,FALSE),0)</f>
        <v>0</v>
      </c>
      <c r="M32" s="85">
        <f>_xlfn.IFNA(VLOOKUP(CONCATENATE($M$5,$B32,$C32),'BUS1'!$A$6:$N$95,14,FALSE),0)</f>
        <v>0</v>
      </c>
      <c r="N32" s="85">
        <f>_xlfn.IFNA(VLOOKUP(CONCATENATE($N$5,$B32,$C32),'WP1'!$A$6:$N$131,14,FALSE),0)</f>
        <v>0</v>
      </c>
      <c r="O32" s="85">
        <f>_xlfn.IFNA(VLOOKUP(CONCATENATE($O$5,$B32,$C32),'BAL1'!$A$6:$N$95,14,FALSE),0)</f>
        <v>0</v>
      </c>
      <c r="P32" s="85">
        <f>_xlfn.IFNA(VLOOKUP(CONCATENATE($P$5,$B32,$C32),'BUS2'!$A$6:$N$133,14,FALSE),0)</f>
        <v>0</v>
      </c>
      <c r="Q32" s="85">
        <f>_xlfn.IFNA(VLOOKUP(CONCATENATE($Q$5,$B32,$C32),'WAL1'!$A$6:$N$135,14,FALSE),0)</f>
        <v>0</v>
      </c>
      <c r="R32" s="85">
        <f>_xlfn.IFNA(VLOOKUP(CONCATENATE($S$5,$B32,$C32),'MR1'!$A$6:$N$130,14,FALSE),0)</f>
        <v>0</v>
      </c>
      <c r="S32" s="85">
        <f>_xlfn.IFNA(VLOOKUP(CONCATENATE($S$5,$B32,$C32),'OG1'!$A$6:$N$132,14,FALSE),0)</f>
        <v>0</v>
      </c>
      <c r="T32" s="85">
        <f>_xlfn.IFNA(VLOOKUP(CONCATENATE($T$5,$B32,$C32),DARL!$A$6:$N$56,14,FALSE),0)</f>
        <v>0</v>
      </c>
      <c r="U32" s="85">
        <f>_xlfn.IFNA(VLOOKUP(CONCATENATE($U$5,$B32,$C32),'BUS3'!$A$6:$N$135,14,FALSE),0)</f>
        <v>0</v>
      </c>
      <c r="V32" s="85">
        <f>_xlfn.IFNA(VLOOKUP(CONCATENATE($V$5,$B32,$C32),'BAL2'!$A$6:$N$135,14,FALSE),0)</f>
        <v>0</v>
      </c>
      <c r="W32" s="85">
        <f>_xlfn.IFNA(VLOOKUP(CONCATENATE($W$5,$B32,$C32),'BUN1'!$A$6:$N$135,14,FALSE),0)</f>
        <v>0</v>
      </c>
      <c r="X32" s="85">
        <f>_xlfn.IFNA(VLOOKUP(CONCATENATE($X$5,$B32,$C32),'OG2'!$A$6:$N$133,14,FALSE),0)</f>
        <v>0</v>
      </c>
      <c r="Y32" s="85">
        <f>_xlfn.IFNA(VLOOKUP(CONCATENATE($Y$5,$B32,$C32),'SM1'!$A$6:$N$133,14,FALSE),0)</f>
        <v>0</v>
      </c>
      <c r="Z32" s="85">
        <f>_xlfn.IFNA(VLOOKUP(CONCATENATE($Z$5,$B32,$C32),'MR2'!$A$6:$N$124,14,FALSE),0)</f>
        <v>0</v>
      </c>
      <c r="AA32" s="85">
        <f>_xlfn.IFNA(VLOOKUP(CONCATENATE($AA$5,$B32,$C32),'WAL2'!$A$6:$N$135,14,FALSE),0)</f>
        <v>0</v>
      </c>
      <c r="AB32" s="85">
        <f>_xlfn.IFNA(VLOOKUP(CONCATENATE($AB$5,$B32,$C32),DARD1!$A$6:$N$134,14,FALSE),0)</f>
        <v>0</v>
      </c>
      <c r="AC32" s="85">
        <f>_xlfn.IFNA(VLOOKUP(CONCATENATE($AC$5,$B32,$C32),'LF1'!$A$6:$N$135,14,FALSE),0)</f>
        <v>0</v>
      </c>
      <c r="AD32" s="85">
        <f>_xlfn.IFNA(VLOOKUP(CONCATENATE($AD$5,$B32,$C32),DARL2!$A$6:$N$135,14,FALSE),0)</f>
        <v>0</v>
      </c>
      <c r="AE32" s="85">
        <f>_xlfn.IFNA(VLOOKUP(CONCATENATE($AE$5,$B32,$C32),FEST!$A$6:$N$131,14,FALSE),0)</f>
        <v>0</v>
      </c>
      <c r="AF32" s="85">
        <f>_xlfn.IFNA(VLOOKUP(CONCATENATE($AF$5,$B32,$C32),'BUN2'!$A$6:$N$131,14,FALSE),0)</f>
        <v>0</v>
      </c>
      <c r="AG32" s="85">
        <f>_xlfn.IFNA(VLOOKUP(CONCATENATE($AG$5,$B32,$C32),'OG3'!$A$6:$N$135,14,FALSE),0)</f>
        <v>0</v>
      </c>
      <c r="AH32" s="86">
        <f>_xlfn.IFNA(VLOOKUP(CONCATENATE($AH$5,$B32,$C32),SER!$A$6:$N$135,14,FALSE),0)</f>
        <v>0</v>
      </c>
      <c r="AI32" s="86">
        <f>_xlfn.IFNA(VLOOKUP(CONCATENATE($AH$5,$B32,$C32),KR!$A$6:$N$135,14,FALSE),0)</f>
        <v>0</v>
      </c>
      <c r="AJ32" s="86">
        <f>_xlfn.IFNA(VLOOKUP(CONCATENATE($AJ$5,$B32,$C32),DARL2!$A$6:$N$135,14,FALSE),0)</f>
        <v>0</v>
      </c>
      <c r="AK32" s="86">
        <f>_xlfn.IFNA(VLOOKUP(CONCATENATE($AK$5,$B32,$C32),DARD2!$A$6:$N$135,14,FALSE),0)</f>
        <v>0</v>
      </c>
      <c r="AL32" s="86">
        <f>_xlfn.IFNA(VLOOKUP(CONCATENATE($AL$5,$B32,$C32),'WAL3'!$A$6:$N$77,14,FALSE),0)</f>
        <v>0</v>
      </c>
      <c r="AM32" s="86">
        <f>_xlfn.IFNA(VLOOKUP(CONCATENATE($AM$5,$B32,$C32),'BAL3'!$A$6:$N$135,14,FALSE),0)</f>
        <v>0</v>
      </c>
      <c r="AN32" s="86">
        <f>_xlfn.IFNA(VLOOKUP(CONCATENATE($AN$5,$B32,$C32),'BUN3'!$A$6:$N$135,14,FALSE),0)</f>
        <v>0</v>
      </c>
      <c r="AO32" s="86">
        <f>_xlfn.IFNA(VLOOKUP(CONCATENATE($AO$5,$B32,$C32),SC!$A$6:$N$135,14,FALSE),0)</f>
        <v>0</v>
      </c>
      <c r="AP32" s="86">
        <f>_xlfn.IFNA(VLOOKUP(CONCATENATE($AP$5,$B32,$C32),'KAL1'!$A$6:$N$135,14,FALSE),0)</f>
        <v>0</v>
      </c>
      <c r="AQ32" s="514"/>
      <c r="AR32" s="87">
        <f>_xlfn.IFNA(VLOOKUP(CONCATENATE($AR$5,$B32,$C32),'MR3'!$A$6:$N$135,14,FALSE),0)</f>
        <v>0</v>
      </c>
      <c r="AS32" s="82"/>
    </row>
    <row r="33" spans="1:45" x14ac:dyDescent="0.2">
      <c r="A33" s="924"/>
      <c r="B33" s="111" t="s">
        <v>916</v>
      </c>
      <c r="C33" s="27" t="s">
        <v>917</v>
      </c>
      <c r="D33" s="27" t="s">
        <v>918</v>
      </c>
      <c r="E33" s="28">
        <v>44327</v>
      </c>
      <c r="F33" s="29">
        <v>12</v>
      </c>
      <c r="G33" s="227">
        <f t="shared" si="0"/>
        <v>0</v>
      </c>
      <c r="H33" s="85">
        <f t="shared" si="1"/>
        <v>0</v>
      </c>
      <c r="I33" s="174">
        <f t="shared" si="3"/>
        <v>24</v>
      </c>
      <c r="J33" s="227">
        <f>_xlfn.IFNA(VLOOKUP(CONCATENATE($J$5,$B33,$C33),'20BUN'!$A$6:$N$94,14,FALSE),0)</f>
        <v>0</v>
      </c>
      <c r="K33" s="85">
        <f>_xlfn.IFNA(VLOOKUP(CONCATENATE($K$5,$B33,$C33),'20BUS'!$A$6:$N$107,14,FALSE),0)</f>
        <v>0</v>
      </c>
      <c r="L33" s="85">
        <f>_xlfn.IFNA(VLOOKUP(CONCATENATE($L$5,$B33,$C33),'MUR1'!$A$6:$N$135,14,FALSE),0)</f>
        <v>0</v>
      </c>
      <c r="M33" s="85">
        <f>_xlfn.IFNA(VLOOKUP(CONCATENATE($M$5,$B33,$C33),'BUS1'!$A$6:$N$95,14,FALSE),0)</f>
        <v>0</v>
      </c>
      <c r="N33" s="85">
        <f>_xlfn.IFNA(VLOOKUP(CONCATENATE($N$5,$B33,$C33),'WP1'!$A$6:$N$131,14,FALSE),0)</f>
        <v>0</v>
      </c>
      <c r="O33" s="85">
        <f>_xlfn.IFNA(VLOOKUP(CONCATENATE($O$5,$B33,$C33),'BAL1'!$A$6:$N$95,14,FALSE),0)</f>
        <v>0</v>
      </c>
      <c r="P33" s="85">
        <f>_xlfn.IFNA(VLOOKUP(CONCATENATE($P$5,$B33,$C33),'BUS2'!$A$6:$N$133,14,FALSE),0)</f>
        <v>0</v>
      </c>
      <c r="Q33" s="85">
        <f>_xlfn.IFNA(VLOOKUP(CONCATENATE($Q$5,$B33,$C33),'WAL1'!$A$6:$N$135,14,FALSE),0)</f>
        <v>0</v>
      </c>
      <c r="R33" s="85">
        <f>_xlfn.IFNA(VLOOKUP(CONCATENATE($S$5,$B33,$C33),'MR1'!$A$6:$N$130,14,FALSE),0)</f>
        <v>0</v>
      </c>
      <c r="S33" s="85">
        <f>_xlfn.IFNA(VLOOKUP(CONCATENATE($S$5,$B33,$C33),'OG1'!$A$6:$N$132,14,FALSE),0)</f>
        <v>0</v>
      </c>
      <c r="T33" s="85">
        <f>_xlfn.IFNA(VLOOKUP(CONCATENATE($T$5,$B33,$C33),DARL!$A$6:$N$56,14,FALSE),0)</f>
        <v>0</v>
      </c>
      <c r="U33" s="85">
        <f>_xlfn.IFNA(VLOOKUP(CONCATENATE($U$5,$B33,$C33),'BUS3'!$A$6:$N$135,14,FALSE),0)</f>
        <v>0</v>
      </c>
      <c r="V33" s="85">
        <f>_xlfn.IFNA(VLOOKUP(CONCATENATE($V$5,$B33,$C33),'BAL2'!$A$6:$N$135,14,FALSE),0)</f>
        <v>0</v>
      </c>
      <c r="W33" s="85">
        <f>_xlfn.IFNA(VLOOKUP(CONCATENATE($W$5,$B33,$C33),'BUN1'!$A$6:$N$135,14,FALSE),0)</f>
        <v>0</v>
      </c>
      <c r="X33" s="85">
        <f>_xlfn.IFNA(VLOOKUP(CONCATENATE($X$5,$B33,$C33),'OG2'!$A$6:$N$133,14,FALSE),0)</f>
        <v>0</v>
      </c>
      <c r="Y33" s="85">
        <f>_xlfn.IFNA(VLOOKUP(CONCATENATE($Y$5,$B33,$C33),'SM1'!$A$6:$N$133,14,FALSE),0)</f>
        <v>0</v>
      </c>
      <c r="Z33" s="85">
        <f>_xlfn.IFNA(VLOOKUP(CONCATENATE($Z$5,$B33,$C33),'MR2'!$A$6:$N$124,14,FALSE),0)</f>
        <v>0</v>
      </c>
      <c r="AA33" s="85">
        <f>_xlfn.IFNA(VLOOKUP(CONCATENATE($AA$5,$B33,$C33),'WAL2'!$A$6:$N$135,14,FALSE),0)</f>
        <v>0</v>
      </c>
      <c r="AB33" s="85">
        <f>_xlfn.IFNA(VLOOKUP(CONCATENATE($AB$5,$B33,$C33),DARD1!$A$6:$N$134,14,FALSE),0)</f>
        <v>0</v>
      </c>
      <c r="AC33" s="85">
        <f>_xlfn.IFNA(VLOOKUP(CONCATENATE($AC$5,$B33,$C33),'LF1'!$A$6:$N$135,14,FALSE),0)</f>
        <v>0</v>
      </c>
      <c r="AD33" s="85">
        <f>_xlfn.IFNA(VLOOKUP(CONCATENATE($AD$5,$B33,$C33),DARL2!$A$6:$N$135,14,FALSE),0)</f>
        <v>0</v>
      </c>
      <c r="AE33" s="85">
        <f>_xlfn.IFNA(VLOOKUP(CONCATENATE($AE$5,$B33,$C33),FEST!$A$6:$N$131,14,FALSE),0)</f>
        <v>0</v>
      </c>
      <c r="AF33" s="85">
        <f>_xlfn.IFNA(VLOOKUP(CONCATENATE($AF$5,$B33,$C33),'BUN2'!$A$6:$N$131,14,FALSE),0)</f>
        <v>0</v>
      </c>
      <c r="AG33" s="85">
        <f>_xlfn.IFNA(VLOOKUP(CONCATENATE($AG$5,$B33,$C33),'OG3'!$A$6:$N$135,14,FALSE),0)</f>
        <v>0</v>
      </c>
      <c r="AH33" s="86">
        <f>_xlfn.IFNA(VLOOKUP(CONCATENATE($AH$5,$B33,$C33),SER!$A$6:$N$135,14,FALSE),0)</f>
        <v>0</v>
      </c>
      <c r="AI33" s="86">
        <f>_xlfn.IFNA(VLOOKUP(CONCATENATE($AH$5,$B33,$C33),KR!$A$6:$N$135,14,FALSE),0)</f>
        <v>0</v>
      </c>
      <c r="AJ33" s="86">
        <f>_xlfn.IFNA(VLOOKUP(CONCATENATE($AJ$5,$B33,$C33),DARL2!$A$6:$N$135,14,FALSE),0)</f>
        <v>0</v>
      </c>
      <c r="AK33" s="86">
        <f>_xlfn.IFNA(VLOOKUP(CONCATENATE($AK$5,$B33,$C33),DARD2!$A$6:$N$135,14,FALSE),0)</f>
        <v>0</v>
      </c>
      <c r="AL33" s="86">
        <f>_xlfn.IFNA(VLOOKUP(CONCATENATE($AL$5,$B33,$C33),'WAL3'!$A$6:$N$77,14,FALSE),0)</f>
        <v>0</v>
      </c>
      <c r="AM33" s="86">
        <f>_xlfn.IFNA(VLOOKUP(CONCATENATE($AM$5,$B33,$C33),'BAL3'!$A$6:$N$135,14,FALSE),0)</f>
        <v>0</v>
      </c>
      <c r="AN33" s="86">
        <f>_xlfn.IFNA(VLOOKUP(CONCATENATE($AN$5,$B33,$C33),'BUN3'!$A$6:$N$135,14,FALSE),0)</f>
        <v>0</v>
      </c>
      <c r="AO33" s="86">
        <f>_xlfn.IFNA(VLOOKUP(CONCATENATE($AO$5,$B33,$C33),SC!$A$6:$N$135,14,FALSE),0)</f>
        <v>0</v>
      </c>
      <c r="AP33" s="86">
        <f>_xlfn.IFNA(VLOOKUP(CONCATENATE($AP$5,$B33,$C33),'KAL1'!$A$6:$N$135,14,FALSE),0)</f>
        <v>0</v>
      </c>
      <c r="AQ33" s="514"/>
      <c r="AR33" s="87">
        <f>_xlfn.IFNA(VLOOKUP(CONCATENATE($AR$5,$B33,$C33),'MR3'!$A$6:$N$135,14,FALSE),0)</f>
        <v>0</v>
      </c>
      <c r="AS33" s="82"/>
    </row>
    <row r="34" spans="1:45" x14ac:dyDescent="0.2">
      <c r="A34" s="924"/>
      <c r="B34" s="111" t="s">
        <v>142</v>
      </c>
      <c r="C34" s="27" t="s">
        <v>277</v>
      </c>
      <c r="D34" s="27" t="s">
        <v>82</v>
      </c>
      <c r="E34" s="28">
        <v>44259</v>
      </c>
      <c r="F34" s="29">
        <v>12</v>
      </c>
      <c r="G34" s="227">
        <f t="shared" si="0"/>
        <v>0</v>
      </c>
      <c r="H34" s="85">
        <f t="shared" si="1"/>
        <v>0</v>
      </c>
      <c r="I34" s="174">
        <f t="shared" si="3"/>
        <v>24</v>
      </c>
      <c r="J34" s="227">
        <f>_xlfn.IFNA(VLOOKUP(CONCATENATE($J$5,$B34,$C34),'20BUN'!$A$6:$N$94,14,FALSE),0)</f>
        <v>0</v>
      </c>
      <c r="K34" s="85">
        <f>_xlfn.IFNA(VLOOKUP(CONCATENATE($K$5,$B34,$C34),'20BUS'!$A$6:$N$107,14,FALSE),0)</f>
        <v>0</v>
      </c>
      <c r="L34" s="85">
        <f>_xlfn.IFNA(VLOOKUP(CONCATENATE($L$5,$B34,$C34),'MUR1'!$A$6:$N$135,14,FALSE),0)</f>
        <v>0</v>
      </c>
      <c r="M34" s="85">
        <f>_xlfn.IFNA(VLOOKUP(CONCATENATE($M$5,$B34,$C34),'BUS1'!$A$6:$N$95,14,FALSE),0)</f>
        <v>0</v>
      </c>
      <c r="N34" s="85">
        <f>_xlfn.IFNA(VLOOKUP(CONCATENATE($N$5,$B34,$C34),'WP1'!$A$6:$N$131,14,FALSE),0)</f>
        <v>0</v>
      </c>
      <c r="O34" s="85">
        <f>_xlfn.IFNA(VLOOKUP(CONCATENATE($O$5,$B34,$C34),'BAL1'!$A$6:$N$95,14,FALSE),0)</f>
        <v>0</v>
      </c>
      <c r="P34" s="85">
        <f>_xlfn.IFNA(VLOOKUP(CONCATENATE($P$5,$B34,$C34),'BUS2'!$A$6:$N$133,14,FALSE),0)</f>
        <v>0</v>
      </c>
      <c r="Q34" s="85">
        <f>_xlfn.IFNA(VLOOKUP(CONCATENATE($Q$5,$B34,$C34),'WAL1'!$A$6:$N$135,14,FALSE),0)</f>
        <v>0</v>
      </c>
      <c r="R34" s="85">
        <f>_xlfn.IFNA(VLOOKUP(CONCATENATE($S$5,$B34,$C34),'MR1'!$A$6:$N$130,14,FALSE),0)</f>
        <v>0</v>
      </c>
      <c r="S34" s="85">
        <f>_xlfn.IFNA(VLOOKUP(CONCATENATE($S$5,$B34,$C34),'OG1'!$A$6:$N$132,14,FALSE),0)</f>
        <v>0</v>
      </c>
      <c r="T34" s="85">
        <f>_xlfn.IFNA(VLOOKUP(CONCATENATE($T$5,$B34,$C34),DARL!$A$6:$N$56,14,FALSE),0)</f>
        <v>0</v>
      </c>
      <c r="U34" s="85">
        <f>_xlfn.IFNA(VLOOKUP(CONCATENATE($U$5,$B34,$C34),'BUS3'!$A$6:$N$135,14,FALSE),0)</f>
        <v>0</v>
      </c>
      <c r="V34" s="85">
        <f>_xlfn.IFNA(VLOOKUP(CONCATENATE($V$5,$B34,$C34),'BAL2'!$A$6:$N$135,14,FALSE),0)</f>
        <v>0</v>
      </c>
      <c r="W34" s="85">
        <f>_xlfn.IFNA(VLOOKUP(CONCATENATE($W$5,$B34,$C34),'BUN1'!$A$6:$N$135,14,FALSE),0)</f>
        <v>0</v>
      </c>
      <c r="X34" s="85">
        <f>_xlfn.IFNA(VLOOKUP(CONCATENATE($X$5,$B34,$C34),'OG2'!$A$6:$N$133,14,FALSE),0)</f>
        <v>0</v>
      </c>
      <c r="Y34" s="85">
        <f>_xlfn.IFNA(VLOOKUP(CONCATENATE($Y$5,$B34,$C34),'SM1'!$A$6:$N$133,14,FALSE),0)</f>
        <v>0</v>
      </c>
      <c r="Z34" s="85">
        <f>_xlfn.IFNA(VLOOKUP(CONCATENATE($Z$5,$B34,$C34),'MR2'!$A$6:$N$124,14,FALSE),0)</f>
        <v>0</v>
      </c>
      <c r="AA34" s="85">
        <f>_xlfn.IFNA(VLOOKUP(CONCATENATE($AA$5,$B34,$C34),'WAL2'!$A$6:$N$135,14,FALSE),0)</f>
        <v>0</v>
      </c>
      <c r="AB34" s="85">
        <f>_xlfn.IFNA(VLOOKUP(CONCATENATE($AB$5,$B34,$C34),DARD1!$A$6:$N$134,14,FALSE),0)</f>
        <v>0</v>
      </c>
      <c r="AC34" s="85">
        <f>_xlfn.IFNA(VLOOKUP(CONCATENATE($AC$5,$B34,$C34),'LF1'!$A$6:$N$135,14,FALSE),0)</f>
        <v>0</v>
      </c>
      <c r="AD34" s="85">
        <f>_xlfn.IFNA(VLOOKUP(CONCATENATE($AD$5,$B34,$C34),DARL2!$A$6:$N$135,14,FALSE),0)</f>
        <v>0</v>
      </c>
      <c r="AE34" s="85">
        <f>_xlfn.IFNA(VLOOKUP(CONCATENATE($AE$5,$B34,$C34),FEST!$A$6:$N$131,14,FALSE),0)</f>
        <v>0</v>
      </c>
      <c r="AF34" s="85">
        <f>_xlfn.IFNA(VLOOKUP(CONCATENATE($AF$5,$B34,$C34),'BUN2'!$A$6:$N$131,14,FALSE),0)</f>
        <v>0</v>
      </c>
      <c r="AG34" s="85">
        <f>_xlfn.IFNA(VLOOKUP(CONCATENATE($AG$5,$B34,$C34),'OG3'!$A$6:$N$135,14,FALSE),0)</f>
        <v>0</v>
      </c>
      <c r="AH34" s="86">
        <f>_xlfn.IFNA(VLOOKUP(CONCATENATE($AH$5,$B34,$C34),SER!$A$6:$N$135,14,FALSE),0)</f>
        <v>0</v>
      </c>
      <c r="AI34" s="86">
        <f>_xlfn.IFNA(VLOOKUP(CONCATENATE($AH$5,$B34,$C34),KR!$A$6:$N$135,14,FALSE),0)</f>
        <v>0</v>
      </c>
      <c r="AJ34" s="86">
        <f>_xlfn.IFNA(VLOOKUP(CONCATENATE($AJ$5,$B34,$C34),DARL2!$A$6:$N$135,14,FALSE),0)</f>
        <v>0</v>
      </c>
      <c r="AK34" s="86">
        <f>_xlfn.IFNA(VLOOKUP(CONCATENATE($AK$5,$B34,$C34),DARD2!$A$6:$N$135,14,FALSE),0)</f>
        <v>0</v>
      </c>
      <c r="AL34" s="86">
        <f>_xlfn.IFNA(VLOOKUP(CONCATENATE($AL$5,$B34,$C34),'WAL3'!$A$6:$N$77,14,FALSE),0)</f>
        <v>0</v>
      </c>
      <c r="AM34" s="86">
        <f>_xlfn.IFNA(VLOOKUP(CONCATENATE($AM$5,$B34,$C34),'BAL3'!$A$6:$N$135,14,FALSE),0)</f>
        <v>0</v>
      </c>
      <c r="AN34" s="86">
        <f>_xlfn.IFNA(VLOOKUP(CONCATENATE($AN$5,$B34,$C34),'BUN3'!$A$6:$N$135,14,FALSE),0)</f>
        <v>0</v>
      </c>
      <c r="AO34" s="86">
        <f>_xlfn.IFNA(VLOOKUP(CONCATENATE($AO$5,$B34,$C34),SC!$A$6:$N$135,14,FALSE),0)</f>
        <v>0</v>
      </c>
      <c r="AP34" s="86">
        <f>_xlfn.IFNA(VLOOKUP(CONCATENATE($AP$5,$B34,$C34),'KAL1'!$A$6:$N$135,14,FALSE),0)</f>
        <v>0</v>
      </c>
      <c r="AQ34" s="514"/>
      <c r="AR34" s="87">
        <f>_xlfn.IFNA(VLOOKUP(CONCATENATE($AR$5,$B34,$C34),'MR3'!$A$6:$N$135,14,FALSE),0)</f>
        <v>0</v>
      </c>
      <c r="AS34" s="82"/>
    </row>
    <row r="35" spans="1:45" x14ac:dyDescent="0.2">
      <c r="A35" s="924"/>
      <c r="B35" s="111" t="s">
        <v>733</v>
      </c>
      <c r="C35" s="27" t="s">
        <v>734</v>
      </c>
      <c r="D35" s="27" t="s">
        <v>123</v>
      </c>
      <c r="E35" s="28">
        <v>44270</v>
      </c>
      <c r="F35" s="29">
        <v>12</v>
      </c>
      <c r="G35" s="227">
        <f t="shared" si="0"/>
        <v>0</v>
      </c>
      <c r="H35" s="85">
        <f t="shared" si="1"/>
        <v>0</v>
      </c>
      <c r="I35" s="174">
        <f t="shared" si="3"/>
        <v>24</v>
      </c>
      <c r="J35" s="227">
        <f>_xlfn.IFNA(VLOOKUP(CONCATENATE($J$5,$B35,$C35),'20BUN'!$A$6:$N$94,14,FALSE),0)</f>
        <v>0</v>
      </c>
      <c r="K35" s="85">
        <f>_xlfn.IFNA(VLOOKUP(CONCATENATE($K$5,$B35,$C35),'20BUS'!$A$6:$N$107,14,FALSE),0)</f>
        <v>0</v>
      </c>
      <c r="L35" s="85">
        <f>_xlfn.IFNA(VLOOKUP(CONCATENATE($L$5,$B35,$C35),'MUR1'!$A$6:$N$135,14,FALSE),0)</f>
        <v>0</v>
      </c>
      <c r="M35" s="85">
        <f>_xlfn.IFNA(VLOOKUP(CONCATENATE($M$5,$B35,$C35),'BUS1'!$A$6:$N$95,14,FALSE),0)</f>
        <v>0</v>
      </c>
      <c r="N35" s="85">
        <f>_xlfn.IFNA(VLOOKUP(CONCATENATE($N$5,$B35,$C35),'WP1'!$A$6:$N$131,14,FALSE),0)</f>
        <v>0</v>
      </c>
      <c r="O35" s="85">
        <f>_xlfn.IFNA(VLOOKUP(CONCATENATE($O$5,$B35,$C35),'BAL1'!$A$6:$N$95,14,FALSE),0)</f>
        <v>0</v>
      </c>
      <c r="P35" s="85">
        <f>_xlfn.IFNA(VLOOKUP(CONCATENATE($P$5,$B35,$C35),'BUS2'!$A$6:$N$133,14,FALSE),0)</f>
        <v>0</v>
      </c>
      <c r="Q35" s="85">
        <f>_xlfn.IFNA(VLOOKUP(CONCATENATE($Q$5,$B35,$C35),'WAL1'!$A$6:$N$135,14,FALSE),0)</f>
        <v>0</v>
      </c>
      <c r="R35" s="85">
        <f>_xlfn.IFNA(VLOOKUP(CONCATENATE($S$5,$B35,$C35),'MR1'!$A$6:$N$130,14,FALSE),0)</f>
        <v>0</v>
      </c>
      <c r="S35" s="85">
        <f>_xlfn.IFNA(VLOOKUP(CONCATENATE($S$5,$B35,$C35),'OG1'!$A$6:$N$132,14,FALSE),0)</f>
        <v>0</v>
      </c>
      <c r="T35" s="85">
        <f>_xlfn.IFNA(VLOOKUP(CONCATENATE($T$5,$B35,$C35),DARL!$A$6:$N$56,14,FALSE),0)</f>
        <v>0</v>
      </c>
      <c r="U35" s="85">
        <f>_xlfn.IFNA(VLOOKUP(CONCATENATE($U$5,$B35,$C35),'BUS3'!$A$6:$N$135,14,FALSE),0)</f>
        <v>0</v>
      </c>
      <c r="V35" s="85">
        <f>_xlfn.IFNA(VLOOKUP(CONCATENATE($V$5,$B35,$C35),'BAL2'!$A$6:$N$135,14,FALSE),0)</f>
        <v>0</v>
      </c>
      <c r="W35" s="85">
        <f>_xlfn.IFNA(VLOOKUP(CONCATENATE($W$5,$B35,$C35),'BUN1'!$A$6:$N$135,14,FALSE),0)</f>
        <v>0</v>
      </c>
      <c r="X35" s="85">
        <f>_xlfn.IFNA(VLOOKUP(CONCATENATE($X$5,$B35,$C35),'OG2'!$A$6:$N$133,14,FALSE),0)</f>
        <v>0</v>
      </c>
      <c r="Y35" s="85">
        <f>_xlfn.IFNA(VLOOKUP(CONCATENATE($Y$5,$B35,$C35),'SM1'!$A$6:$N$133,14,FALSE),0)</f>
        <v>0</v>
      </c>
      <c r="Z35" s="85">
        <f>_xlfn.IFNA(VLOOKUP(CONCATENATE($Z$5,$B35,$C35),'MR2'!$A$6:$N$124,14,FALSE),0)</f>
        <v>0</v>
      </c>
      <c r="AA35" s="85">
        <f>_xlfn.IFNA(VLOOKUP(CONCATENATE($AA$5,$B35,$C35),'WAL2'!$A$6:$N$135,14,FALSE),0)</f>
        <v>0</v>
      </c>
      <c r="AB35" s="85">
        <f>_xlfn.IFNA(VLOOKUP(CONCATENATE($AB$5,$B35,$C35),DARD1!$A$6:$N$134,14,FALSE),0)</f>
        <v>0</v>
      </c>
      <c r="AC35" s="85">
        <f>_xlfn.IFNA(VLOOKUP(CONCATENATE($AC$5,$B35,$C35),'LF1'!$A$6:$N$135,14,FALSE),0)</f>
        <v>0</v>
      </c>
      <c r="AD35" s="85">
        <f>_xlfn.IFNA(VLOOKUP(CONCATENATE($AD$5,$B35,$C35),DARL2!$A$6:$N$135,14,FALSE),0)</f>
        <v>0</v>
      </c>
      <c r="AE35" s="85">
        <f>_xlfn.IFNA(VLOOKUP(CONCATENATE($AE$5,$B35,$C35),FEST!$A$6:$N$131,14,FALSE),0)</f>
        <v>0</v>
      </c>
      <c r="AF35" s="85">
        <f>_xlfn.IFNA(VLOOKUP(CONCATENATE($AF$5,$B35,$C35),'BUN2'!$A$6:$N$131,14,FALSE),0)</f>
        <v>0</v>
      </c>
      <c r="AG35" s="85">
        <f>_xlfn.IFNA(VLOOKUP(CONCATENATE($AG$5,$B35,$C35),'OG3'!$A$6:$N$135,14,FALSE),0)</f>
        <v>0</v>
      </c>
      <c r="AH35" s="86">
        <f>_xlfn.IFNA(VLOOKUP(CONCATENATE($AH$5,$B35,$C35),SER!$A$6:$N$135,14,FALSE),0)</f>
        <v>0</v>
      </c>
      <c r="AI35" s="86">
        <f>_xlfn.IFNA(VLOOKUP(CONCATENATE($AH$5,$B35,$C35),KR!$A$6:$N$135,14,FALSE),0)</f>
        <v>0</v>
      </c>
      <c r="AJ35" s="86">
        <f>_xlfn.IFNA(VLOOKUP(CONCATENATE($AJ$5,$B35,$C35),DARL2!$A$6:$N$135,14,FALSE),0)</f>
        <v>0</v>
      </c>
      <c r="AK35" s="86">
        <f>_xlfn.IFNA(VLOOKUP(CONCATENATE($AK$5,$B35,$C35),DARD2!$A$6:$N$135,14,FALSE),0)</f>
        <v>0</v>
      </c>
      <c r="AL35" s="86">
        <f>_xlfn.IFNA(VLOOKUP(CONCATENATE($AL$5,$B35,$C35),'WAL3'!$A$6:$N$77,14,FALSE),0)</f>
        <v>0</v>
      </c>
      <c r="AM35" s="86">
        <f>_xlfn.IFNA(VLOOKUP(CONCATENATE($AM$5,$B35,$C35),'BAL3'!$A$6:$N$135,14,FALSE),0)</f>
        <v>0</v>
      </c>
      <c r="AN35" s="86">
        <f>_xlfn.IFNA(VLOOKUP(CONCATENATE($AN$5,$B35,$C35),'BUN3'!$A$6:$N$135,14,FALSE),0)</f>
        <v>0</v>
      </c>
      <c r="AO35" s="86">
        <f>_xlfn.IFNA(VLOOKUP(CONCATENATE($AO$5,$B35,$C35),SC!$A$6:$N$135,14,FALSE),0)</f>
        <v>0</v>
      </c>
      <c r="AP35" s="86">
        <f>_xlfn.IFNA(VLOOKUP(CONCATENATE($AP$5,$B35,$C35),'KAL1'!$A$6:$N$135,14,FALSE),0)</f>
        <v>0</v>
      </c>
      <c r="AQ35" s="514"/>
      <c r="AR35" s="87">
        <f>_xlfn.IFNA(VLOOKUP(CONCATENATE($AR$5,$B35,$C35),'MR3'!$A$6:$N$135,14,FALSE),0)</f>
        <v>0</v>
      </c>
      <c r="AS35" s="82"/>
    </row>
    <row r="36" spans="1:45" x14ac:dyDescent="0.2">
      <c r="A36" s="924"/>
      <c r="B36" s="111" t="s">
        <v>87</v>
      </c>
      <c r="C36" s="27" t="s">
        <v>296</v>
      </c>
      <c r="D36" s="27" t="s">
        <v>453</v>
      </c>
      <c r="E36" s="28">
        <v>44219</v>
      </c>
      <c r="F36" s="29">
        <v>-1</v>
      </c>
      <c r="G36" s="227">
        <f t="shared" si="0"/>
        <v>0</v>
      </c>
      <c r="H36" s="85">
        <f t="shared" si="1"/>
        <v>0</v>
      </c>
      <c r="I36" s="174">
        <f t="shared" si="3"/>
        <v>24</v>
      </c>
      <c r="J36" s="227">
        <f>_xlfn.IFNA(VLOOKUP(CONCATENATE($J$5,$B36,$C36),'20BUN'!$A$6:$N$94,14,FALSE),0)</f>
        <v>0</v>
      </c>
      <c r="K36" s="85">
        <f>_xlfn.IFNA(VLOOKUP(CONCATENATE($K$5,$B36,$C36),'20BUS'!$A$6:$N$107,14,FALSE),0)</f>
        <v>0</v>
      </c>
      <c r="L36" s="85">
        <f>_xlfn.IFNA(VLOOKUP(CONCATENATE($L$5,$B36,$C36),'MUR1'!$A$6:$N$135,14,FALSE),0)</f>
        <v>0</v>
      </c>
      <c r="M36" s="85">
        <f>_xlfn.IFNA(VLOOKUP(CONCATENATE($M$5,$B36,$C36),'BUS1'!$A$6:$N$95,14,FALSE),0)</f>
        <v>0</v>
      </c>
      <c r="N36" s="85">
        <f>_xlfn.IFNA(VLOOKUP(CONCATENATE($N$5,$B36,$C36),'WP1'!$A$6:$N$131,14,FALSE),0)</f>
        <v>0</v>
      </c>
      <c r="O36" s="85">
        <f>_xlfn.IFNA(VLOOKUP(CONCATENATE($O$5,$B36,$C36),'BAL1'!$A$6:$N$95,14,FALSE),0)</f>
        <v>0</v>
      </c>
      <c r="P36" s="85">
        <f>_xlfn.IFNA(VLOOKUP(CONCATENATE($P$5,$B36,$C36),'BUS2'!$A$6:$N$133,14,FALSE),0)</f>
        <v>0</v>
      </c>
      <c r="Q36" s="85">
        <f>_xlfn.IFNA(VLOOKUP(CONCATENATE($Q$5,$B36,$C36),'WAL1'!$A$6:$N$135,14,FALSE),0)</f>
        <v>0</v>
      </c>
      <c r="R36" s="85">
        <f>_xlfn.IFNA(VLOOKUP(CONCATENATE($S$5,$B36,$C36),'MR1'!$A$6:$N$130,14,FALSE),0)</f>
        <v>0</v>
      </c>
      <c r="S36" s="85">
        <f>_xlfn.IFNA(VLOOKUP(CONCATENATE($S$5,$B36,$C36),'OG1'!$A$6:$N$132,14,FALSE),0)</f>
        <v>0</v>
      </c>
      <c r="T36" s="85">
        <f>_xlfn.IFNA(VLOOKUP(CONCATENATE($T$5,$B36,$C36),DARL!$A$6:$N$56,14,FALSE),0)</f>
        <v>0</v>
      </c>
      <c r="U36" s="85">
        <f>_xlfn.IFNA(VLOOKUP(CONCATENATE($U$5,$B36,$C36),'BUS3'!$A$6:$N$135,14,FALSE),0)</f>
        <v>0</v>
      </c>
      <c r="V36" s="85">
        <f>_xlfn.IFNA(VLOOKUP(CONCATENATE($V$5,$B36,$C36),'BAL2'!$A$6:$N$135,14,FALSE),0)</f>
        <v>0</v>
      </c>
      <c r="W36" s="85">
        <f>_xlfn.IFNA(VLOOKUP(CONCATENATE($W$5,$B36,$C36),'BUN1'!$A$6:$N$135,14,FALSE),0)</f>
        <v>0</v>
      </c>
      <c r="X36" s="85">
        <f>_xlfn.IFNA(VLOOKUP(CONCATENATE($X$5,$B36,$C36),'OG2'!$A$6:$N$133,14,FALSE),0)</f>
        <v>0</v>
      </c>
      <c r="Y36" s="85">
        <f>_xlfn.IFNA(VLOOKUP(CONCATENATE($Y$5,$B36,$C36),'SM1'!$A$6:$N$133,14,FALSE),0)</f>
        <v>0</v>
      </c>
      <c r="Z36" s="85">
        <f>_xlfn.IFNA(VLOOKUP(CONCATENATE($Z$5,$B36,$C36),'MR2'!$A$6:$N$124,14,FALSE),0)</f>
        <v>0</v>
      </c>
      <c r="AA36" s="85">
        <f>_xlfn.IFNA(VLOOKUP(CONCATENATE($AA$5,$B36,$C36),'WAL2'!$A$6:$N$135,14,FALSE),0)</f>
        <v>0</v>
      </c>
      <c r="AB36" s="85">
        <f>_xlfn.IFNA(VLOOKUP(CONCATENATE($AB$5,$B36,$C36),DARD1!$A$6:$N$134,14,FALSE),0)</f>
        <v>0</v>
      </c>
      <c r="AC36" s="85">
        <f>_xlfn.IFNA(VLOOKUP(CONCATENATE($AC$5,$B36,$C36),'LF1'!$A$6:$N$135,14,FALSE),0)</f>
        <v>0</v>
      </c>
      <c r="AD36" s="85">
        <f>_xlfn.IFNA(VLOOKUP(CONCATENATE($AD$5,$B36,$C36),DARL2!$A$6:$N$135,14,FALSE),0)</f>
        <v>0</v>
      </c>
      <c r="AE36" s="85">
        <f>_xlfn.IFNA(VLOOKUP(CONCATENATE($AE$5,$B36,$C36),FEST!$A$6:$N$131,14,FALSE),0)</f>
        <v>0</v>
      </c>
      <c r="AF36" s="85">
        <f>_xlfn.IFNA(VLOOKUP(CONCATENATE($AF$5,$B36,$C36),'BUN2'!$A$6:$N$131,14,FALSE),0)</f>
        <v>0</v>
      </c>
      <c r="AG36" s="85">
        <f>_xlfn.IFNA(VLOOKUP(CONCATENATE($AG$5,$B36,$C36),'OG3'!$A$6:$N$135,14,FALSE),0)</f>
        <v>0</v>
      </c>
      <c r="AH36" s="86">
        <f>_xlfn.IFNA(VLOOKUP(CONCATENATE($AH$5,$B36,$C36),SER!$A$6:$N$135,14,FALSE),0)</f>
        <v>0</v>
      </c>
      <c r="AI36" s="86">
        <f>_xlfn.IFNA(VLOOKUP(CONCATENATE($AH$5,$B36,$C36),KR!$A$6:$N$135,14,FALSE),0)</f>
        <v>0</v>
      </c>
      <c r="AJ36" s="86">
        <f>_xlfn.IFNA(VLOOKUP(CONCATENATE($AJ$5,$B36,$C36),DARL2!$A$6:$N$135,14,FALSE),0)</f>
        <v>0</v>
      </c>
      <c r="AK36" s="86">
        <f>_xlfn.IFNA(VLOOKUP(CONCATENATE($AK$5,$B36,$C36),DARD2!$A$6:$N$135,14,FALSE),0)</f>
        <v>0</v>
      </c>
      <c r="AL36" s="86">
        <f>_xlfn.IFNA(VLOOKUP(CONCATENATE($AL$5,$B36,$C36),'WAL3'!$A$6:$N$77,14,FALSE),0)</f>
        <v>0</v>
      </c>
      <c r="AM36" s="86">
        <f>_xlfn.IFNA(VLOOKUP(CONCATENATE($AM$5,$B36,$C36),'BAL3'!$A$6:$N$135,14,FALSE),0)</f>
        <v>0</v>
      </c>
      <c r="AN36" s="86">
        <f>_xlfn.IFNA(VLOOKUP(CONCATENATE($AN$5,$B36,$C36),'BUN3'!$A$6:$N$135,14,FALSE),0)</f>
        <v>0</v>
      </c>
      <c r="AO36" s="86">
        <f>_xlfn.IFNA(VLOOKUP(CONCATENATE($AO$5,$B36,$C36),SC!$A$6:$N$135,14,FALSE),0)</f>
        <v>0</v>
      </c>
      <c r="AP36" s="86">
        <f>_xlfn.IFNA(VLOOKUP(CONCATENATE($AP$5,$B36,$C36),'KAL1'!$A$6:$N$135,14,FALSE),0)</f>
        <v>0</v>
      </c>
      <c r="AQ36" s="514"/>
      <c r="AR36" s="87">
        <f>_xlfn.IFNA(VLOOKUP(CONCATENATE($AR$5,$B36,$C36),'MR3'!$A$6:$N$135,14,FALSE),0)</f>
        <v>0</v>
      </c>
      <c r="AS36" s="82"/>
    </row>
    <row r="37" spans="1:45" x14ac:dyDescent="0.2">
      <c r="A37" s="924"/>
      <c r="B37" s="111" t="s">
        <v>99</v>
      </c>
      <c r="C37" s="27" t="s">
        <v>290</v>
      </c>
      <c r="D37" s="27" t="s">
        <v>54</v>
      </c>
      <c r="E37" s="28">
        <v>44224</v>
      </c>
      <c r="F37" s="29">
        <v>11</v>
      </c>
      <c r="G37" s="227">
        <f t="shared" si="0"/>
        <v>0</v>
      </c>
      <c r="H37" s="85">
        <f t="shared" si="1"/>
        <v>0</v>
      </c>
      <c r="I37" s="174">
        <f t="shared" si="3"/>
        <v>24</v>
      </c>
      <c r="J37" s="227">
        <f>_xlfn.IFNA(VLOOKUP(CONCATENATE($J$5,$B37,$C37),'20BUN'!$A$6:$N$94,14,FALSE),0)</f>
        <v>0</v>
      </c>
      <c r="K37" s="85">
        <f>_xlfn.IFNA(VLOOKUP(CONCATENATE($K$5,$B37,$C37),'20BUS'!$A$6:$N$107,14,FALSE),0)</f>
        <v>0</v>
      </c>
      <c r="L37" s="85">
        <f>_xlfn.IFNA(VLOOKUP(CONCATENATE($L$5,$B37,$C37),'MUR1'!$A$6:$N$135,14,FALSE),0)</f>
        <v>0</v>
      </c>
      <c r="M37" s="85">
        <f>_xlfn.IFNA(VLOOKUP(CONCATENATE($M$5,$B37,$C37),'BUS1'!$A$6:$N$95,14,FALSE),0)</f>
        <v>0</v>
      </c>
      <c r="N37" s="85">
        <f>_xlfn.IFNA(VLOOKUP(CONCATENATE($N$5,$B37,$C37),'WP1'!$A$6:$N$131,14,FALSE),0)</f>
        <v>0</v>
      </c>
      <c r="O37" s="85">
        <f>_xlfn.IFNA(VLOOKUP(CONCATENATE($O$5,$B37,$C37),'BAL1'!$A$6:$N$95,14,FALSE),0)</f>
        <v>0</v>
      </c>
      <c r="P37" s="85">
        <f>_xlfn.IFNA(VLOOKUP(CONCATENATE($P$5,$B37,$C37),'BUS2'!$A$6:$N$133,14,FALSE),0)</f>
        <v>0</v>
      </c>
      <c r="Q37" s="85">
        <f>_xlfn.IFNA(VLOOKUP(CONCATENATE($Q$5,$B37,$C37),'WAL1'!$A$6:$N$135,14,FALSE),0)</f>
        <v>0</v>
      </c>
      <c r="R37" s="85">
        <f>_xlfn.IFNA(VLOOKUP(CONCATENATE($S$5,$B37,$C37),'MR1'!$A$6:$N$130,14,FALSE),0)</f>
        <v>0</v>
      </c>
      <c r="S37" s="85">
        <f>_xlfn.IFNA(VLOOKUP(CONCATENATE($S$5,$B37,$C37),'OG1'!$A$6:$N$132,14,FALSE),0)</f>
        <v>0</v>
      </c>
      <c r="T37" s="85">
        <f>_xlfn.IFNA(VLOOKUP(CONCATENATE($T$5,$B37,$C37),DARL!$A$6:$N$56,14,FALSE),0)</f>
        <v>0</v>
      </c>
      <c r="U37" s="85">
        <f>_xlfn.IFNA(VLOOKUP(CONCATENATE($U$5,$B37,$C37),'BUS3'!$A$6:$N$135,14,FALSE),0)</f>
        <v>0</v>
      </c>
      <c r="V37" s="85">
        <f>_xlfn.IFNA(VLOOKUP(CONCATENATE($V$5,$B37,$C37),'BAL2'!$A$6:$N$135,14,FALSE),0)</f>
        <v>0</v>
      </c>
      <c r="W37" s="85">
        <f>_xlfn.IFNA(VLOOKUP(CONCATENATE($W$5,$B37,$C37),'BUN1'!$A$6:$N$135,14,FALSE),0)</f>
        <v>0</v>
      </c>
      <c r="X37" s="85">
        <f>_xlfn.IFNA(VLOOKUP(CONCATENATE($X$5,$B37,$C37),'OG2'!$A$6:$N$133,14,FALSE),0)</f>
        <v>0</v>
      </c>
      <c r="Y37" s="85">
        <f>_xlfn.IFNA(VLOOKUP(CONCATENATE($Y$5,$B37,$C37),'SM1'!$A$6:$N$133,14,FALSE),0)</f>
        <v>0</v>
      </c>
      <c r="Z37" s="85">
        <f>_xlfn.IFNA(VLOOKUP(CONCATENATE($Z$5,$B37,$C37),'MR2'!$A$6:$N$124,14,FALSE),0)</f>
        <v>0</v>
      </c>
      <c r="AA37" s="85">
        <f>_xlfn.IFNA(VLOOKUP(CONCATENATE($AA$5,$B37,$C37),'WAL2'!$A$6:$N$135,14,FALSE),0)</f>
        <v>0</v>
      </c>
      <c r="AB37" s="85">
        <f>_xlfn.IFNA(VLOOKUP(CONCATENATE($AB$5,$B37,$C37),DARD1!$A$6:$N$134,14,FALSE),0)</f>
        <v>0</v>
      </c>
      <c r="AC37" s="85">
        <f>_xlfn.IFNA(VLOOKUP(CONCATENATE($AC$5,$B37,$C37),'LF1'!$A$6:$N$135,14,FALSE),0)</f>
        <v>0</v>
      </c>
      <c r="AD37" s="85">
        <f>_xlfn.IFNA(VLOOKUP(CONCATENATE($AD$5,$B37,$C37),DARL2!$A$6:$N$135,14,FALSE),0)</f>
        <v>0</v>
      </c>
      <c r="AE37" s="85">
        <f>_xlfn.IFNA(VLOOKUP(CONCATENATE($AE$5,$B37,$C37),FEST!$A$6:$N$131,14,FALSE),0)</f>
        <v>0</v>
      </c>
      <c r="AF37" s="85">
        <f>_xlfn.IFNA(VLOOKUP(CONCATENATE($AF$5,$B37,$C37),'BUN2'!$A$6:$N$131,14,FALSE),0)</f>
        <v>0</v>
      </c>
      <c r="AG37" s="85">
        <f>_xlfn.IFNA(VLOOKUP(CONCATENATE($AG$5,$B37,$C37),'OG3'!$A$6:$N$135,14,FALSE),0)</f>
        <v>0</v>
      </c>
      <c r="AH37" s="86">
        <f>_xlfn.IFNA(VLOOKUP(CONCATENATE($AH$5,$B37,$C37),SER!$A$6:$N$135,14,FALSE),0)</f>
        <v>0</v>
      </c>
      <c r="AI37" s="86">
        <f>_xlfn.IFNA(VLOOKUP(CONCATENATE($AH$5,$B37,$C37),KR!$A$6:$N$135,14,FALSE),0)</f>
        <v>0</v>
      </c>
      <c r="AJ37" s="86">
        <f>_xlfn.IFNA(VLOOKUP(CONCATENATE($AJ$5,$B37,$C37),DARL2!$A$6:$N$135,14,FALSE),0)</f>
        <v>0</v>
      </c>
      <c r="AK37" s="86">
        <f>_xlfn.IFNA(VLOOKUP(CONCATENATE($AK$5,$B37,$C37),DARD2!$A$6:$N$135,14,FALSE),0)</f>
        <v>0</v>
      </c>
      <c r="AL37" s="86">
        <f>_xlfn.IFNA(VLOOKUP(CONCATENATE($AL$5,$B37,$C37),'WAL3'!$A$6:$N$77,14,FALSE),0)</f>
        <v>0</v>
      </c>
      <c r="AM37" s="86">
        <f>_xlfn.IFNA(VLOOKUP(CONCATENATE($AM$5,$B37,$C37),'BAL3'!$A$6:$N$135,14,FALSE),0)</f>
        <v>0</v>
      </c>
      <c r="AN37" s="86">
        <f>_xlfn.IFNA(VLOOKUP(CONCATENATE($AN$5,$B37,$C37),'BUN3'!$A$6:$N$135,14,FALSE),0)</f>
        <v>0</v>
      </c>
      <c r="AO37" s="86">
        <f>_xlfn.IFNA(VLOOKUP(CONCATENATE($AO$5,$B37,$C37),SC!$A$6:$N$135,14,FALSE),0)</f>
        <v>0</v>
      </c>
      <c r="AP37" s="86">
        <f>_xlfn.IFNA(VLOOKUP(CONCATENATE($AP$5,$B37,$C37),'KAL1'!$A$6:$N$135,14,FALSE),0)</f>
        <v>0</v>
      </c>
      <c r="AQ37" s="514"/>
      <c r="AR37" s="87">
        <f>_xlfn.IFNA(VLOOKUP(CONCATENATE($AR$5,$B37,$C37),'MR3'!$A$6:$N$135,14,FALSE),0)</f>
        <v>0</v>
      </c>
      <c r="AS37" s="82"/>
    </row>
    <row r="38" spans="1:45" x14ac:dyDescent="0.2">
      <c r="A38" s="924"/>
      <c r="B38" s="111" t="s">
        <v>99</v>
      </c>
      <c r="C38" s="27" t="s">
        <v>131</v>
      </c>
      <c r="D38" s="27" t="s">
        <v>54</v>
      </c>
      <c r="E38" s="28">
        <v>44224</v>
      </c>
      <c r="F38" s="29">
        <v>11</v>
      </c>
      <c r="G38" s="227">
        <f t="shared" si="0"/>
        <v>0</v>
      </c>
      <c r="H38" s="85">
        <f t="shared" si="1"/>
        <v>0</v>
      </c>
      <c r="I38" s="174">
        <f t="shared" si="3"/>
        <v>24</v>
      </c>
      <c r="J38" s="227">
        <f>_xlfn.IFNA(VLOOKUP(CONCATENATE($J$5,$B38,$C38),'20BUN'!$A$6:$N$94,14,FALSE),0)</f>
        <v>0</v>
      </c>
      <c r="K38" s="85">
        <f>_xlfn.IFNA(VLOOKUP(CONCATENATE($K$5,$B38,$C38),'20BUS'!$A$6:$N$107,14,FALSE),0)</f>
        <v>0</v>
      </c>
      <c r="L38" s="85">
        <f>_xlfn.IFNA(VLOOKUP(CONCATENATE($L$5,$B38,$C38),'MUR1'!$A$6:$N$135,14,FALSE),0)</f>
        <v>0</v>
      </c>
      <c r="M38" s="85">
        <f>_xlfn.IFNA(VLOOKUP(CONCATENATE($M$5,$B38,$C38),'BUS1'!$A$6:$N$95,14,FALSE),0)</f>
        <v>0</v>
      </c>
      <c r="N38" s="85">
        <f>_xlfn.IFNA(VLOOKUP(CONCATENATE($N$5,$B38,$C38),'WP1'!$A$6:$N$131,14,FALSE),0)</f>
        <v>0</v>
      </c>
      <c r="O38" s="85">
        <f>_xlfn.IFNA(VLOOKUP(CONCATENATE($O$5,$B38,$C38),'BAL1'!$A$6:$N$95,14,FALSE),0)</f>
        <v>0</v>
      </c>
      <c r="P38" s="85">
        <f>_xlfn.IFNA(VLOOKUP(CONCATENATE($P$5,$B38,$C38),'BUS2'!$A$6:$N$133,14,FALSE),0)</f>
        <v>0</v>
      </c>
      <c r="Q38" s="85">
        <f>_xlfn.IFNA(VLOOKUP(CONCATENATE($Q$5,$B38,$C38),'WAL1'!$A$6:$N$135,14,FALSE),0)</f>
        <v>0</v>
      </c>
      <c r="R38" s="85">
        <f>_xlfn.IFNA(VLOOKUP(CONCATENATE($S$5,$B38,$C38),'MR1'!$A$6:$N$130,14,FALSE),0)</f>
        <v>0</v>
      </c>
      <c r="S38" s="85">
        <f>_xlfn.IFNA(VLOOKUP(CONCATENATE($S$5,$B38,$C38),'OG1'!$A$6:$N$132,14,FALSE),0)</f>
        <v>0</v>
      </c>
      <c r="T38" s="85">
        <f>_xlfn.IFNA(VLOOKUP(CONCATENATE($T$5,$B38,$C38),DARL!$A$6:$N$56,14,FALSE),0)</f>
        <v>0</v>
      </c>
      <c r="U38" s="85">
        <f>_xlfn.IFNA(VLOOKUP(CONCATENATE($U$5,$B38,$C38),'BUS3'!$A$6:$N$135,14,FALSE),0)</f>
        <v>0</v>
      </c>
      <c r="V38" s="85">
        <f>_xlfn.IFNA(VLOOKUP(CONCATENATE($V$5,$B38,$C38),'BAL2'!$A$6:$N$135,14,FALSE),0)</f>
        <v>0</v>
      </c>
      <c r="W38" s="85">
        <f>_xlfn.IFNA(VLOOKUP(CONCATENATE($W$5,$B38,$C38),'BUN1'!$A$6:$N$135,14,FALSE),0)</f>
        <v>0</v>
      </c>
      <c r="X38" s="85">
        <f>_xlfn.IFNA(VLOOKUP(CONCATENATE($X$5,$B38,$C38),'OG2'!$A$6:$N$133,14,FALSE),0)</f>
        <v>0</v>
      </c>
      <c r="Y38" s="85">
        <f>_xlfn.IFNA(VLOOKUP(CONCATENATE($Y$5,$B38,$C38),'SM1'!$A$6:$N$133,14,FALSE),0)</f>
        <v>0</v>
      </c>
      <c r="Z38" s="85">
        <f>_xlfn.IFNA(VLOOKUP(CONCATENATE($Z$5,$B38,$C38),'MR2'!$A$6:$N$124,14,FALSE),0)</f>
        <v>0</v>
      </c>
      <c r="AA38" s="85">
        <f>_xlfn.IFNA(VLOOKUP(CONCATENATE($AA$5,$B38,$C38),'WAL2'!$A$6:$N$135,14,FALSE),0)</f>
        <v>0</v>
      </c>
      <c r="AB38" s="85">
        <f>_xlfn.IFNA(VLOOKUP(CONCATENATE($AB$5,$B38,$C38),DARD1!$A$6:$N$134,14,FALSE),0)</f>
        <v>0</v>
      </c>
      <c r="AC38" s="85">
        <f>_xlfn.IFNA(VLOOKUP(CONCATENATE($AC$5,$B38,$C38),'LF1'!$A$6:$N$135,14,FALSE),0)</f>
        <v>0</v>
      </c>
      <c r="AD38" s="85">
        <f>_xlfn.IFNA(VLOOKUP(CONCATENATE($AD$5,$B38,$C38),DARL2!$A$6:$N$135,14,FALSE),0)</f>
        <v>0</v>
      </c>
      <c r="AE38" s="85">
        <f>_xlfn.IFNA(VLOOKUP(CONCATENATE($AE$5,$B38,$C38),FEST!$A$6:$N$131,14,FALSE),0)</f>
        <v>0</v>
      </c>
      <c r="AF38" s="85">
        <f>_xlfn.IFNA(VLOOKUP(CONCATENATE($AF$5,$B38,$C38),'BUN2'!$A$6:$N$131,14,FALSE),0)</f>
        <v>0</v>
      </c>
      <c r="AG38" s="85">
        <f>_xlfn.IFNA(VLOOKUP(CONCATENATE($AG$5,$B38,$C38),'OG3'!$A$6:$N$135,14,FALSE),0)</f>
        <v>0</v>
      </c>
      <c r="AH38" s="86">
        <f>_xlfn.IFNA(VLOOKUP(CONCATENATE($AH$5,$B38,$C38),SER!$A$6:$N$135,14,FALSE),0)</f>
        <v>0</v>
      </c>
      <c r="AI38" s="86">
        <f>_xlfn.IFNA(VLOOKUP(CONCATENATE($AH$5,$B38,$C38),KR!$A$6:$N$135,14,FALSE),0)</f>
        <v>0</v>
      </c>
      <c r="AJ38" s="86">
        <f>_xlfn.IFNA(VLOOKUP(CONCATENATE($AJ$5,$B38,$C38),DARL2!$A$6:$N$135,14,FALSE),0)</f>
        <v>0</v>
      </c>
      <c r="AK38" s="86">
        <f>_xlfn.IFNA(VLOOKUP(CONCATENATE($AK$5,$B38,$C38),DARD2!$A$6:$N$135,14,FALSE),0)</f>
        <v>0</v>
      </c>
      <c r="AL38" s="86">
        <f>_xlfn.IFNA(VLOOKUP(CONCATENATE($AL$5,$B38,$C38),'WAL3'!$A$6:$N$77,14,FALSE),0)</f>
        <v>0</v>
      </c>
      <c r="AM38" s="86">
        <f>_xlfn.IFNA(VLOOKUP(CONCATENATE($AM$5,$B38,$C38),'BAL3'!$A$6:$N$135,14,FALSE),0)</f>
        <v>0</v>
      </c>
      <c r="AN38" s="86">
        <f>_xlfn.IFNA(VLOOKUP(CONCATENATE($AN$5,$B38,$C38),'BUN3'!$A$6:$N$135,14,FALSE),0)</f>
        <v>0</v>
      </c>
      <c r="AO38" s="86">
        <f>_xlfn.IFNA(VLOOKUP(CONCATENATE($AO$5,$B38,$C38),SC!$A$6:$N$135,14,FALSE),0)</f>
        <v>0</v>
      </c>
      <c r="AP38" s="86">
        <f>_xlfn.IFNA(VLOOKUP(CONCATENATE($AP$5,$B38,$C38),'KAL1'!$A$6:$N$135,14,FALSE),0)</f>
        <v>0</v>
      </c>
      <c r="AQ38" s="514"/>
      <c r="AR38" s="87">
        <f>_xlfn.IFNA(VLOOKUP(CONCATENATE($AR$5,$B38,$C38),'MR3'!$A$6:$N$135,14,FALSE),0)</f>
        <v>0</v>
      </c>
      <c r="AS38" s="82"/>
    </row>
    <row r="39" spans="1:45" x14ac:dyDescent="0.2">
      <c r="A39" s="924"/>
      <c r="B39" s="111" t="s">
        <v>174</v>
      </c>
      <c r="C39" s="27" t="s">
        <v>292</v>
      </c>
      <c r="D39" s="27" t="s">
        <v>54</v>
      </c>
      <c r="E39" s="28">
        <v>44221</v>
      </c>
      <c r="F39" s="29">
        <v>11</v>
      </c>
      <c r="G39" s="227">
        <f t="shared" ref="G39:G54" si="4">COUNTIF(J39:AS39,"&gt;0")</f>
        <v>0</v>
      </c>
      <c r="H39" s="85">
        <f t="shared" ref="H39:H54" si="5">SUM(J39:AS39)</f>
        <v>0</v>
      </c>
      <c r="I39" s="174">
        <f t="shared" si="3"/>
        <v>24</v>
      </c>
      <c r="J39" s="227">
        <f>_xlfn.IFNA(VLOOKUP(CONCATENATE($J$5,$B39,$C39),'20BUN'!$A$6:$N$94,14,FALSE),0)</f>
        <v>0</v>
      </c>
      <c r="K39" s="85">
        <f>_xlfn.IFNA(VLOOKUP(CONCATENATE($K$5,$B39,$C39),'20BUS'!$A$6:$N$107,14,FALSE),0)</f>
        <v>0</v>
      </c>
      <c r="L39" s="85">
        <f>_xlfn.IFNA(VLOOKUP(CONCATENATE($L$5,$B39,$C39),'MUR1'!$A$6:$N$135,14,FALSE),0)</f>
        <v>0</v>
      </c>
      <c r="M39" s="85">
        <f>_xlfn.IFNA(VLOOKUP(CONCATENATE($M$5,$B39,$C39),'BUS1'!$A$6:$N$95,14,FALSE),0)</f>
        <v>0</v>
      </c>
      <c r="N39" s="85">
        <f>_xlfn.IFNA(VLOOKUP(CONCATENATE($N$5,$B39,$C39),'WP1'!$A$6:$N$131,14,FALSE),0)</f>
        <v>0</v>
      </c>
      <c r="O39" s="85">
        <f>_xlfn.IFNA(VLOOKUP(CONCATENATE($O$5,$B39,$C39),'BAL1'!$A$6:$N$95,14,FALSE),0)</f>
        <v>0</v>
      </c>
      <c r="P39" s="85">
        <f>_xlfn.IFNA(VLOOKUP(CONCATENATE($P$5,$B39,$C39),'BUS2'!$A$6:$N$133,14,FALSE),0)</f>
        <v>0</v>
      </c>
      <c r="Q39" s="85">
        <f>_xlfn.IFNA(VLOOKUP(CONCATENATE($Q$5,$B39,$C39),'WAL1'!$A$6:$N$135,14,FALSE),0)</f>
        <v>0</v>
      </c>
      <c r="R39" s="85">
        <f>_xlfn.IFNA(VLOOKUP(CONCATENATE($S$5,$B39,$C39),'MR1'!$A$6:$N$130,14,FALSE),0)</f>
        <v>0</v>
      </c>
      <c r="S39" s="85">
        <f>_xlfn.IFNA(VLOOKUP(CONCATENATE($S$5,$B39,$C39),'OG1'!$A$6:$N$132,14,FALSE),0)</f>
        <v>0</v>
      </c>
      <c r="T39" s="85">
        <f>_xlfn.IFNA(VLOOKUP(CONCATENATE($T$5,$B39,$C39),DARL!$A$6:$N$56,14,FALSE),0)</f>
        <v>0</v>
      </c>
      <c r="U39" s="85">
        <f>_xlfn.IFNA(VLOOKUP(CONCATENATE($U$5,$B39,$C39),'BUS3'!$A$6:$N$135,14,FALSE),0)</f>
        <v>0</v>
      </c>
      <c r="V39" s="85">
        <f>_xlfn.IFNA(VLOOKUP(CONCATENATE($V$5,$B39,$C39),'BAL2'!$A$6:$N$135,14,FALSE),0)</f>
        <v>0</v>
      </c>
      <c r="W39" s="85">
        <f>_xlfn.IFNA(VLOOKUP(CONCATENATE($W$5,$B39,$C39),'BUN1'!$A$6:$N$135,14,FALSE),0)</f>
        <v>0</v>
      </c>
      <c r="X39" s="85">
        <f>_xlfn.IFNA(VLOOKUP(CONCATENATE($X$5,$B39,$C39),'OG2'!$A$6:$N$133,14,FALSE),0)</f>
        <v>0</v>
      </c>
      <c r="Y39" s="85">
        <f>_xlfn.IFNA(VLOOKUP(CONCATENATE($Y$5,$B39,$C39),'SM1'!$A$6:$N$133,14,FALSE),0)</f>
        <v>0</v>
      </c>
      <c r="Z39" s="85">
        <f>_xlfn.IFNA(VLOOKUP(CONCATENATE($Z$5,$B39,$C39),'MR2'!$A$6:$N$124,14,FALSE),0)</f>
        <v>0</v>
      </c>
      <c r="AA39" s="85">
        <f>_xlfn.IFNA(VLOOKUP(CONCATENATE($AA$5,$B39,$C39),'WAL2'!$A$6:$N$135,14,FALSE),0)</f>
        <v>0</v>
      </c>
      <c r="AB39" s="85">
        <f>_xlfn.IFNA(VLOOKUP(CONCATENATE($AB$5,$B39,$C39),DARD1!$A$6:$N$134,14,FALSE),0)</f>
        <v>0</v>
      </c>
      <c r="AC39" s="85">
        <f>_xlfn.IFNA(VLOOKUP(CONCATENATE($AC$5,$B39,$C39),'LF1'!$A$6:$N$135,14,FALSE),0)</f>
        <v>0</v>
      </c>
      <c r="AD39" s="85">
        <f>_xlfn.IFNA(VLOOKUP(CONCATENATE($AD$5,$B39,$C39),DARL2!$A$6:$N$135,14,FALSE),0)</f>
        <v>0</v>
      </c>
      <c r="AE39" s="85">
        <f>_xlfn.IFNA(VLOOKUP(CONCATENATE($AE$5,$B39,$C39),FEST!$A$6:$N$131,14,FALSE),0)</f>
        <v>0</v>
      </c>
      <c r="AF39" s="85">
        <f>_xlfn.IFNA(VLOOKUP(CONCATENATE($AF$5,$B39,$C39),'BUN2'!$A$6:$N$131,14,FALSE),0)</f>
        <v>0</v>
      </c>
      <c r="AG39" s="85">
        <f>_xlfn.IFNA(VLOOKUP(CONCATENATE($AG$5,$B39,$C39),'OG3'!$A$6:$N$135,14,FALSE),0)</f>
        <v>0</v>
      </c>
      <c r="AH39" s="86">
        <f>_xlfn.IFNA(VLOOKUP(CONCATENATE($AH$5,$B39,$C39),SER!$A$6:$N$135,14,FALSE),0)</f>
        <v>0</v>
      </c>
      <c r="AI39" s="86">
        <f>_xlfn.IFNA(VLOOKUP(CONCATENATE($AH$5,$B39,$C39),KR!$A$6:$N$135,14,FALSE),0)</f>
        <v>0</v>
      </c>
      <c r="AJ39" s="86">
        <f>_xlfn.IFNA(VLOOKUP(CONCATENATE($AJ$5,$B39,$C39),DARL2!$A$6:$N$135,14,FALSE),0)</f>
        <v>0</v>
      </c>
      <c r="AK39" s="86">
        <f>_xlfn.IFNA(VLOOKUP(CONCATENATE($AK$5,$B39,$C39),DARD2!$A$6:$N$135,14,FALSE),0)</f>
        <v>0</v>
      </c>
      <c r="AL39" s="86">
        <f>_xlfn.IFNA(VLOOKUP(CONCATENATE($AL$5,$B39,$C39),'WAL3'!$A$6:$N$77,14,FALSE),0)</f>
        <v>0</v>
      </c>
      <c r="AM39" s="86">
        <f>_xlfn.IFNA(VLOOKUP(CONCATENATE($AM$5,$B39,$C39),'BAL3'!$A$6:$N$135,14,FALSE),0)</f>
        <v>0</v>
      </c>
      <c r="AN39" s="86">
        <f>_xlfn.IFNA(VLOOKUP(CONCATENATE($AN$5,$B39,$C39),'BUN3'!$A$6:$N$135,14,FALSE),0)</f>
        <v>0</v>
      </c>
      <c r="AO39" s="86">
        <f>_xlfn.IFNA(VLOOKUP(CONCATENATE($AO$5,$B39,$C39),SC!$A$6:$N$135,14,FALSE),0)</f>
        <v>0</v>
      </c>
      <c r="AP39" s="86">
        <f>_xlfn.IFNA(VLOOKUP(CONCATENATE($AP$5,$B39,$C39),'KAL1'!$A$6:$N$135,14,FALSE),0)</f>
        <v>0</v>
      </c>
      <c r="AQ39" s="514"/>
      <c r="AR39" s="87">
        <f>_xlfn.IFNA(VLOOKUP(CONCATENATE($AR$5,$B39,$C39),'MR3'!$A$6:$N$135,14,FALSE),0)</f>
        <v>0</v>
      </c>
      <c r="AS39" s="82"/>
    </row>
    <row r="40" spans="1:45" x14ac:dyDescent="0.2">
      <c r="A40" s="924"/>
      <c r="B40" s="111" t="s">
        <v>288</v>
      </c>
      <c r="C40" s="27" t="s">
        <v>167</v>
      </c>
      <c r="D40" s="27" t="s">
        <v>453</v>
      </c>
      <c r="E40" s="28">
        <v>44235</v>
      </c>
      <c r="F40" s="29">
        <v>11</v>
      </c>
      <c r="G40" s="227">
        <f t="shared" si="4"/>
        <v>0</v>
      </c>
      <c r="H40" s="85">
        <f t="shared" si="5"/>
        <v>0</v>
      </c>
      <c r="I40" s="174">
        <f t="shared" si="3"/>
        <v>24</v>
      </c>
      <c r="J40" s="227">
        <f>_xlfn.IFNA(VLOOKUP(CONCATENATE($J$5,$B40,$C40),'20BUN'!$A$6:$N$94,14,FALSE),0)</f>
        <v>0</v>
      </c>
      <c r="K40" s="85">
        <f>_xlfn.IFNA(VLOOKUP(CONCATENATE($K$5,$B40,$C40),'20BUS'!$A$6:$N$107,14,FALSE),0)</f>
        <v>0</v>
      </c>
      <c r="L40" s="85">
        <f>_xlfn.IFNA(VLOOKUP(CONCATENATE($L$5,$B40,$C40),'MUR1'!$A$6:$N$135,14,FALSE),0)</f>
        <v>0</v>
      </c>
      <c r="M40" s="85">
        <f>_xlfn.IFNA(VLOOKUP(CONCATENATE($M$5,$B40,$C40),'BUS1'!$A$6:$N$95,14,FALSE),0)</f>
        <v>0</v>
      </c>
      <c r="N40" s="85">
        <f>_xlfn.IFNA(VLOOKUP(CONCATENATE($N$5,$B40,$C40),'WP1'!$A$6:$N$131,14,FALSE),0)</f>
        <v>0</v>
      </c>
      <c r="O40" s="85">
        <f>_xlfn.IFNA(VLOOKUP(CONCATENATE($O$5,$B40,$C40),'BAL1'!$A$6:$N$95,14,FALSE),0)</f>
        <v>0</v>
      </c>
      <c r="P40" s="85">
        <f>_xlfn.IFNA(VLOOKUP(CONCATENATE($P$5,$B40,$C40),'BUS2'!$A$6:$N$133,14,FALSE),0)</f>
        <v>0</v>
      </c>
      <c r="Q40" s="85">
        <f>_xlfn.IFNA(VLOOKUP(CONCATENATE($Q$5,$B40,$C40),'WAL1'!$A$6:$N$135,14,FALSE),0)</f>
        <v>0</v>
      </c>
      <c r="R40" s="85">
        <f>_xlfn.IFNA(VLOOKUP(CONCATENATE($S$5,$B40,$C40),'MR1'!$A$6:$N$130,14,FALSE),0)</f>
        <v>0</v>
      </c>
      <c r="S40" s="85">
        <f>_xlfn.IFNA(VLOOKUP(CONCATENATE($S$5,$B40,$C40),'OG1'!$A$6:$N$132,14,FALSE),0)</f>
        <v>0</v>
      </c>
      <c r="T40" s="85">
        <f>_xlfn.IFNA(VLOOKUP(CONCATENATE($T$5,$B40,$C40),DARL!$A$6:$N$56,14,FALSE),0)</f>
        <v>0</v>
      </c>
      <c r="U40" s="85">
        <f>_xlfn.IFNA(VLOOKUP(CONCATENATE($U$5,$B40,$C40),'BUS3'!$A$6:$N$135,14,FALSE),0)</f>
        <v>0</v>
      </c>
      <c r="V40" s="85">
        <f>_xlfn.IFNA(VLOOKUP(CONCATENATE($V$5,$B40,$C40),'BAL2'!$A$6:$N$135,14,FALSE),0)</f>
        <v>0</v>
      </c>
      <c r="W40" s="85">
        <f>_xlfn.IFNA(VLOOKUP(CONCATENATE($W$5,$B40,$C40),'BUN1'!$A$6:$N$135,14,FALSE),0)</f>
        <v>0</v>
      </c>
      <c r="X40" s="85">
        <f>_xlfn.IFNA(VLOOKUP(CONCATENATE($X$5,$B40,$C40),'OG2'!$A$6:$N$133,14,FALSE),0)</f>
        <v>0</v>
      </c>
      <c r="Y40" s="85">
        <f>_xlfn.IFNA(VLOOKUP(CONCATENATE($Y$5,$B40,$C40),'SM1'!$A$6:$N$133,14,FALSE),0)</f>
        <v>0</v>
      </c>
      <c r="Z40" s="85">
        <f>_xlfn.IFNA(VLOOKUP(CONCATENATE($Z$5,$B40,$C40),'MR2'!$A$6:$N$124,14,FALSE),0)</f>
        <v>0</v>
      </c>
      <c r="AA40" s="85">
        <f>_xlfn.IFNA(VLOOKUP(CONCATENATE($AA$5,$B40,$C40),'WAL2'!$A$6:$N$135,14,FALSE),0)</f>
        <v>0</v>
      </c>
      <c r="AB40" s="85">
        <f>_xlfn.IFNA(VLOOKUP(CONCATENATE($AB$5,$B40,$C40),DARD1!$A$6:$N$134,14,FALSE),0)</f>
        <v>0</v>
      </c>
      <c r="AC40" s="85">
        <f>_xlfn.IFNA(VLOOKUP(CONCATENATE($AC$5,$B40,$C40),'LF1'!$A$6:$N$135,14,FALSE),0)</f>
        <v>0</v>
      </c>
      <c r="AD40" s="85">
        <f>_xlfn.IFNA(VLOOKUP(CONCATENATE($AD$5,$B40,$C40),DARL2!$A$6:$N$135,14,FALSE),0)</f>
        <v>0</v>
      </c>
      <c r="AE40" s="85">
        <f>_xlfn.IFNA(VLOOKUP(CONCATENATE($AE$5,$B40,$C40),FEST!$A$6:$N$131,14,FALSE),0)</f>
        <v>0</v>
      </c>
      <c r="AF40" s="85">
        <f>_xlfn.IFNA(VLOOKUP(CONCATENATE($AF$5,$B40,$C40),'BUN2'!$A$6:$N$131,14,FALSE),0)</f>
        <v>0</v>
      </c>
      <c r="AG40" s="85">
        <f>_xlfn.IFNA(VLOOKUP(CONCATENATE($AG$5,$B40,$C40),'OG3'!$A$6:$N$135,14,FALSE),0)</f>
        <v>0</v>
      </c>
      <c r="AH40" s="86">
        <f>_xlfn.IFNA(VLOOKUP(CONCATENATE($AH$5,$B40,$C40),SER!$A$6:$N$135,14,FALSE),0)</f>
        <v>0</v>
      </c>
      <c r="AI40" s="86">
        <f>_xlfn.IFNA(VLOOKUP(CONCATENATE($AH$5,$B40,$C40),KR!$A$6:$N$135,14,FALSE),0)</f>
        <v>0</v>
      </c>
      <c r="AJ40" s="86">
        <f>_xlfn.IFNA(VLOOKUP(CONCATENATE($AJ$5,$B40,$C40),DARL2!$A$6:$N$135,14,FALSE),0)</f>
        <v>0</v>
      </c>
      <c r="AK40" s="86">
        <f>_xlfn.IFNA(VLOOKUP(CONCATENATE($AK$5,$B40,$C40),DARD2!$A$6:$N$135,14,FALSE),0)</f>
        <v>0</v>
      </c>
      <c r="AL40" s="86">
        <f>_xlfn.IFNA(VLOOKUP(CONCATENATE($AL$5,$B40,$C40),'WAL3'!$A$6:$N$77,14,FALSE),0)</f>
        <v>0</v>
      </c>
      <c r="AM40" s="86">
        <f>_xlfn.IFNA(VLOOKUP(CONCATENATE($AM$5,$B40,$C40),'BAL3'!$A$6:$N$135,14,FALSE),0)</f>
        <v>0</v>
      </c>
      <c r="AN40" s="86">
        <f>_xlfn.IFNA(VLOOKUP(CONCATENATE($AN$5,$B40,$C40),'BUN3'!$A$6:$N$135,14,FALSE),0)</f>
        <v>0</v>
      </c>
      <c r="AO40" s="86">
        <f>_xlfn.IFNA(VLOOKUP(CONCATENATE($AO$5,$B40,$C40),SC!$A$6:$N$135,14,FALSE),0)</f>
        <v>0</v>
      </c>
      <c r="AP40" s="86">
        <f>_xlfn.IFNA(VLOOKUP(CONCATENATE($AP$5,$B40,$C40),'KAL1'!$A$6:$N$135,14,FALSE),0)</f>
        <v>0</v>
      </c>
      <c r="AQ40" s="514"/>
      <c r="AR40" s="87">
        <f>_xlfn.IFNA(VLOOKUP(CONCATENATE($AR$5,$B40,$C40),'MR3'!$A$6:$N$135,14,FALSE),0)</f>
        <v>0</v>
      </c>
      <c r="AS40" s="82"/>
    </row>
    <row r="41" spans="1:45" x14ac:dyDescent="0.2">
      <c r="A41" s="924"/>
      <c r="B41" s="111" t="s">
        <v>288</v>
      </c>
      <c r="C41" s="27" t="s">
        <v>631</v>
      </c>
      <c r="D41" s="27" t="s">
        <v>82</v>
      </c>
      <c r="E41" s="28">
        <v>44310</v>
      </c>
      <c r="F41" s="29">
        <v>11</v>
      </c>
      <c r="G41" s="227">
        <f t="shared" si="4"/>
        <v>0</v>
      </c>
      <c r="H41" s="85">
        <f t="shared" si="5"/>
        <v>0</v>
      </c>
      <c r="I41" s="174">
        <f t="shared" si="3"/>
        <v>24</v>
      </c>
      <c r="J41" s="227">
        <f>_xlfn.IFNA(VLOOKUP(CONCATENATE($J$5,$B41,$C41),'20BUN'!$A$6:$N$94,14,FALSE),0)</f>
        <v>0</v>
      </c>
      <c r="K41" s="85">
        <f>_xlfn.IFNA(VLOOKUP(CONCATENATE($K$5,$B41,$C41),'20BUS'!$A$6:$N$107,14,FALSE),0)</f>
        <v>0</v>
      </c>
      <c r="L41" s="85">
        <f>_xlfn.IFNA(VLOOKUP(CONCATENATE($L$5,$B41,$C41),'MUR1'!$A$6:$N$135,14,FALSE),0)</f>
        <v>0</v>
      </c>
      <c r="M41" s="85">
        <f>_xlfn.IFNA(VLOOKUP(CONCATENATE($M$5,$B41,$C41),'BUS1'!$A$6:$N$95,14,FALSE),0)</f>
        <v>0</v>
      </c>
      <c r="N41" s="85">
        <f>_xlfn.IFNA(VLOOKUP(CONCATENATE($N$5,$B41,$C41),'WP1'!$A$6:$N$131,14,FALSE),0)</f>
        <v>0</v>
      </c>
      <c r="O41" s="85">
        <f>_xlfn.IFNA(VLOOKUP(CONCATENATE($O$5,$B41,$C41),'BAL1'!$A$6:$N$95,14,FALSE),0)</f>
        <v>0</v>
      </c>
      <c r="P41" s="85">
        <f>_xlfn.IFNA(VLOOKUP(CONCATENATE($P$5,$B41,$C41),'BUS2'!$A$6:$N$133,14,FALSE),0)</f>
        <v>0</v>
      </c>
      <c r="Q41" s="85">
        <f>_xlfn.IFNA(VLOOKUP(CONCATENATE($Q$5,$B41,$C41),'WAL1'!$A$6:$N$135,14,FALSE),0)</f>
        <v>0</v>
      </c>
      <c r="R41" s="85">
        <f>_xlfn.IFNA(VLOOKUP(CONCATENATE($S$5,$B41,$C41),'MR1'!$A$6:$N$130,14,FALSE),0)</f>
        <v>0</v>
      </c>
      <c r="S41" s="85">
        <f>_xlfn.IFNA(VLOOKUP(CONCATENATE($S$5,$B41,$C41),'OG1'!$A$6:$N$132,14,FALSE),0)</f>
        <v>0</v>
      </c>
      <c r="T41" s="85">
        <f>_xlfn.IFNA(VLOOKUP(CONCATENATE($T$5,$B41,$C41),DARL!$A$6:$N$56,14,FALSE),0)</f>
        <v>0</v>
      </c>
      <c r="U41" s="85">
        <f>_xlfn.IFNA(VLOOKUP(CONCATENATE($U$5,$B41,$C41),'BUS3'!$A$6:$N$135,14,FALSE),0)</f>
        <v>0</v>
      </c>
      <c r="V41" s="85">
        <f>_xlfn.IFNA(VLOOKUP(CONCATENATE($V$5,$B41,$C41),'BAL2'!$A$6:$N$135,14,FALSE),0)</f>
        <v>0</v>
      </c>
      <c r="W41" s="85">
        <f>_xlfn.IFNA(VLOOKUP(CONCATENATE($W$5,$B41,$C41),'BUN1'!$A$6:$N$135,14,FALSE),0)</f>
        <v>0</v>
      </c>
      <c r="X41" s="85">
        <f>_xlfn.IFNA(VLOOKUP(CONCATENATE($X$5,$B41,$C41),'OG2'!$A$6:$N$133,14,FALSE),0)</f>
        <v>0</v>
      </c>
      <c r="Y41" s="85">
        <f>_xlfn.IFNA(VLOOKUP(CONCATENATE($Y$5,$B41,$C41),'SM1'!$A$6:$N$133,14,FALSE),0)</f>
        <v>0</v>
      </c>
      <c r="Z41" s="85">
        <f>_xlfn.IFNA(VLOOKUP(CONCATENATE($Z$5,$B41,$C41),'MR2'!$A$6:$N$124,14,FALSE),0)</f>
        <v>0</v>
      </c>
      <c r="AA41" s="85">
        <f>_xlfn.IFNA(VLOOKUP(CONCATENATE($AA$5,$B41,$C41),'WAL2'!$A$6:$N$135,14,FALSE),0)</f>
        <v>0</v>
      </c>
      <c r="AB41" s="85">
        <f>_xlfn.IFNA(VLOOKUP(CONCATENATE($AB$5,$B41,$C41),DARD1!$A$6:$N$134,14,FALSE),0)</f>
        <v>0</v>
      </c>
      <c r="AC41" s="85">
        <f>_xlfn.IFNA(VLOOKUP(CONCATENATE($AC$5,$B41,$C41),'LF1'!$A$6:$N$135,14,FALSE),0)</f>
        <v>0</v>
      </c>
      <c r="AD41" s="85">
        <f>_xlfn.IFNA(VLOOKUP(CONCATENATE($AD$5,$B41,$C41),DARL2!$A$6:$N$135,14,FALSE),0)</f>
        <v>0</v>
      </c>
      <c r="AE41" s="85">
        <f>_xlfn.IFNA(VLOOKUP(CONCATENATE($AE$5,$B41,$C41),FEST!$A$6:$N$131,14,FALSE),0)</f>
        <v>0</v>
      </c>
      <c r="AF41" s="85">
        <f>_xlfn.IFNA(VLOOKUP(CONCATENATE($AF$5,$B41,$C41),'BUN2'!$A$6:$N$131,14,FALSE),0)</f>
        <v>0</v>
      </c>
      <c r="AG41" s="85">
        <f>_xlfn.IFNA(VLOOKUP(CONCATENATE($AG$5,$B41,$C41),'OG3'!$A$6:$N$135,14,FALSE),0)</f>
        <v>0</v>
      </c>
      <c r="AH41" s="86">
        <f>_xlfn.IFNA(VLOOKUP(CONCATENATE($AH$5,$B41,$C41),SER!$A$6:$N$135,14,FALSE),0)</f>
        <v>0</v>
      </c>
      <c r="AI41" s="86">
        <f>_xlfn.IFNA(VLOOKUP(CONCATENATE($AH$5,$B41,$C41),KR!$A$6:$N$135,14,FALSE),0)</f>
        <v>0</v>
      </c>
      <c r="AJ41" s="86">
        <f>_xlfn.IFNA(VLOOKUP(CONCATENATE($AJ$5,$B41,$C41),DARL2!$A$6:$N$135,14,FALSE),0)</f>
        <v>0</v>
      </c>
      <c r="AK41" s="86">
        <f>_xlfn.IFNA(VLOOKUP(CONCATENATE($AK$5,$B41,$C41),DARD2!$A$6:$N$135,14,FALSE),0)</f>
        <v>0</v>
      </c>
      <c r="AL41" s="86">
        <f>_xlfn.IFNA(VLOOKUP(CONCATENATE($AL$5,$B41,$C41),'WAL3'!$A$6:$N$77,14,FALSE),0)</f>
        <v>0</v>
      </c>
      <c r="AM41" s="86">
        <f>_xlfn.IFNA(VLOOKUP(CONCATENATE($AM$5,$B41,$C41),'BAL3'!$A$6:$N$135,14,FALSE),0)</f>
        <v>0</v>
      </c>
      <c r="AN41" s="86">
        <f>_xlfn.IFNA(VLOOKUP(CONCATENATE($AN$5,$B41,$C41),'BUN3'!$A$6:$N$135,14,FALSE),0)</f>
        <v>0</v>
      </c>
      <c r="AO41" s="86">
        <f>_xlfn.IFNA(VLOOKUP(CONCATENATE($AO$5,$B41,$C41),SC!$A$6:$N$135,14,FALSE),0)</f>
        <v>0</v>
      </c>
      <c r="AP41" s="86">
        <f>_xlfn.IFNA(VLOOKUP(CONCATENATE($AP$5,$B41,$C41),'KAL1'!$A$6:$N$135,14,FALSE),0)</f>
        <v>0</v>
      </c>
      <c r="AQ41" s="514"/>
      <c r="AR41" s="87">
        <f>_xlfn.IFNA(VLOOKUP(CONCATENATE($AR$5,$B41,$C41),'MR3'!$A$6:$N$135,14,FALSE),0)</f>
        <v>0</v>
      </c>
      <c r="AS41" s="82"/>
    </row>
    <row r="42" spans="1:45" x14ac:dyDescent="0.2">
      <c r="A42" s="924"/>
      <c r="B42" s="111" t="s">
        <v>293</v>
      </c>
      <c r="C42" s="27" t="s">
        <v>294</v>
      </c>
      <c r="D42" s="27" t="s">
        <v>46</v>
      </c>
      <c r="E42" s="28">
        <v>44221</v>
      </c>
      <c r="F42" s="29">
        <v>12</v>
      </c>
      <c r="G42" s="227">
        <f t="shared" si="4"/>
        <v>0</v>
      </c>
      <c r="H42" s="85">
        <f t="shared" si="5"/>
        <v>0</v>
      </c>
      <c r="I42" s="174">
        <f t="shared" si="3"/>
        <v>24</v>
      </c>
      <c r="J42" s="227">
        <f>_xlfn.IFNA(VLOOKUP(CONCATENATE($J$5,$B42,$C42),'20BUN'!$A$6:$N$94,14,FALSE),0)</f>
        <v>0</v>
      </c>
      <c r="K42" s="85">
        <f>_xlfn.IFNA(VLOOKUP(CONCATENATE($K$5,$B42,$C42),'20BUS'!$A$6:$N$107,14,FALSE),0)</f>
        <v>0</v>
      </c>
      <c r="L42" s="85">
        <f>_xlfn.IFNA(VLOOKUP(CONCATENATE($L$5,$B42,$C42),'MUR1'!$A$6:$N$135,14,FALSE),0)</f>
        <v>0</v>
      </c>
      <c r="M42" s="85">
        <f>_xlfn.IFNA(VLOOKUP(CONCATENATE($M$5,$B42,$C42),'BUS1'!$A$6:$N$95,14,FALSE),0)</f>
        <v>0</v>
      </c>
      <c r="N42" s="85">
        <f>_xlfn.IFNA(VLOOKUP(CONCATENATE($N$5,$B42,$C42),'WP1'!$A$6:$N$131,14,FALSE),0)</f>
        <v>0</v>
      </c>
      <c r="O42" s="85">
        <f>_xlfn.IFNA(VLOOKUP(CONCATENATE($O$5,$B42,$C42),'BAL1'!$A$6:$N$95,14,FALSE),0)</f>
        <v>0</v>
      </c>
      <c r="P42" s="85">
        <f>_xlfn.IFNA(VLOOKUP(CONCATENATE($P$5,$B42,$C42),'BUS2'!$A$6:$N$133,14,FALSE),0)</f>
        <v>0</v>
      </c>
      <c r="Q42" s="85">
        <f>_xlfn.IFNA(VLOOKUP(CONCATENATE($Q$5,$B42,$C42),'WAL1'!$A$6:$N$135,14,FALSE),0)</f>
        <v>0</v>
      </c>
      <c r="R42" s="85">
        <f>_xlfn.IFNA(VLOOKUP(CONCATENATE($S$5,$B42,$C42),'MR1'!$A$6:$N$130,14,FALSE),0)</f>
        <v>0</v>
      </c>
      <c r="S42" s="85">
        <f>_xlfn.IFNA(VLOOKUP(CONCATENATE($S$5,$B42,$C42),'OG1'!$A$6:$N$132,14,FALSE),0)</f>
        <v>0</v>
      </c>
      <c r="T42" s="85">
        <f>_xlfn.IFNA(VLOOKUP(CONCATENATE($T$5,$B42,$C42),DARL!$A$6:$N$56,14,FALSE),0)</f>
        <v>0</v>
      </c>
      <c r="U42" s="85">
        <f>_xlfn.IFNA(VLOOKUP(CONCATENATE($U$5,$B42,$C42),'BUS3'!$A$6:$N$135,14,FALSE),0)</f>
        <v>0</v>
      </c>
      <c r="V42" s="85">
        <f>_xlfn.IFNA(VLOOKUP(CONCATENATE($V$5,$B42,$C42),'BAL2'!$A$6:$N$135,14,FALSE),0)</f>
        <v>0</v>
      </c>
      <c r="W42" s="85">
        <f>_xlfn.IFNA(VLOOKUP(CONCATENATE($W$5,$B42,$C42),'BUN1'!$A$6:$N$135,14,FALSE),0)</f>
        <v>0</v>
      </c>
      <c r="X42" s="85">
        <f>_xlfn.IFNA(VLOOKUP(CONCATENATE($X$5,$B42,$C42),'OG2'!$A$6:$N$133,14,FALSE),0)</f>
        <v>0</v>
      </c>
      <c r="Y42" s="85">
        <f>_xlfn.IFNA(VLOOKUP(CONCATENATE($Y$5,$B42,$C42),'SM1'!$A$6:$N$133,14,FALSE),0)</f>
        <v>0</v>
      </c>
      <c r="Z42" s="85">
        <f>_xlfn.IFNA(VLOOKUP(CONCATENATE($Z$5,$B42,$C42),'MR2'!$A$6:$N$124,14,FALSE),0)</f>
        <v>0</v>
      </c>
      <c r="AA42" s="85">
        <f>_xlfn.IFNA(VLOOKUP(CONCATENATE($AA$5,$B42,$C42),'WAL2'!$A$6:$N$135,14,FALSE),0)</f>
        <v>0</v>
      </c>
      <c r="AB42" s="85">
        <f>_xlfn.IFNA(VLOOKUP(CONCATENATE($AB$5,$B42,$C42),DARD1!$A$6:$N$134,14,FALSE),0)</f>
        <v>0</v>
      </c>
      <c r="AC42" s="85">
        <f>_xlfn.IFNA(VLOOKUP(CONCATENATE($AC$5,$B42,$C42),'LF1'!$A$6:$N$135,14,FALSE),0)</f>
        <v>0</v>
      </c>
      <c r="AD42" s="85">
        <f>_xlfn.IFNA(VLOOKUP(CONCATENATE($AD$5,$B42,$C42),DARL2!$A$6:$N$135,14,FALSE),0)</f>
        <v>0</v>
      </c>
      <c r="AE42" s="85">
        <f>_xlfn.IFNA(VLOOKUP(CONCATENATE($AE$5,$B42,$C42),FEST!$A$6:$N$131,14,FALSE),0)</f>
        <v>0</v>
      </c>
      <c r="AF42" s="85">
        <f>_xlfn.IFNA(VLOOKUP(CONCATENATE($AF$5,$B42,$C42),'BUN2'!$A$6:$N$131,14,FALSE),0)</f>
        <v>0</v>
      </c>
      <c r="AG42" s="85">
        <f>_xlfn.IFNA(VLOOKUP(CONCATENATE($AG$5,$B42,$C42),'OG3'!$A$6:$N$135,14,FALSE),0)</f>
        <v>0</v>
      </c>
      <c r="AH42" s="86">
        <f>_xlfn.IFNA(VLOOKUP(CONCATENATE($AH$5,$B42,$C42),SER!$A$6:$N$135,14,FALSE),0)</f>
        <v>0</v>
      </c>
      <c r="AI42" s="86">
        <f>_xlfn.IFNA(VLOOKUP(CONCATENATE($AH$5,$B42,$C42),KR!$A$6:$N$135,14,FALSE),0)</f>
        <v>0</v>
      </c>
      <c r="AJ42" s="86">
        <f>_xlfn.IFNA(VLOOKUP(CONCATENATE($AJ$5,$B42,$C42),DARL2!$A$6:$N$135,14,FALSE),0)</f>
        <v>0</v>
      </c>
      <c r="AK42" s="86">
        <f>_xlfn.IFNA(VLOOKUP(CONCATENATE($AK$5,$B42,$C42),DARD2!$A$6:$N$135,14,FALSE),0)</f>
        <v>0</v>
      </c>
      <c r="AL42" s="86">
        <f>_xlfn.IFNA(VLOOKUP(CONCATENATE($AL$5,$B42,$C42),'WAL3'!$A$6:$N$77,14,FALSE),0)</f>
        <v>0</v>
      </c>
      <c r="AM42" s="86">
        <f>_xlfn.IFNA(VLOOKUP(CONCATENATE($AM$5,$B42,$C42),'BAL3'!$A$6:$N$135,14,FALSE),0)</f>
        <v>0</v>
      </c>
      <c r="AN42" s="86">
        <f>_xlfn.IFNA(VLOOKUP(CONCATENATE($AN$5,$B42,$C42),'BUN3'!$A$6:$N$135,14,FALSE),0)</f>
        <v>0</v>
      </c>
      <c r="AO42" s="86">
        <f>_xlfn.IFNA(VLOOKUP(CONCATENATE($AO$5,$B42,$C42),SC!$A$6:$N$135,14,FALSE),0)</f>
        <v>0</v>
      </c>
      <c r="AP42" s="86">
        <f>_xlfn.IFNA(VLOOKUP(CONCATENATE($AP$5,$B42,$C42),'KAL1'!$A$6:$N$135,14,FALSE),0)</f>
        <v>0</v>
      </c>
      <c r="AQ42" s="514"/>
      <c r="AR42" s="87">
        <f>_xlfn.IFNA(VLOOKUP(CONCATENATE($AR$5,$B42,$C42),'MR3'!$A$6:$N$135,14,FALSE),0)</f>
        <v>0</v>
      </c>
      <c r="AS42" s="82"/>
    </row>
    <row r="43" spans="1:45" x14ac:dyDescent="0.2">
      <c r="A43" s="924"/>
      <c r="B43" s="111" t="s">
        <v>175</v>
      </c>
      <c r="C43" s="27" t="s">
        <v>291</v>
      </c>
      <c r="D43" s="27" t="s">
        <v>54</v>
      </c>
      <c r="E43" s="28">
        <v>44221</v>
      </c>
      <c r="F43" s="29">
        <v>11</v>
      </c>
      <c r="G43" s="227">
        <f t="shared" si="4"/>
        <v>0</v>
      </c>
      <c r="H43" s="85">
        <f t="shared" si="5"/>
        <v>0</v>
      </c>
      <c r="I43" s="174">
        <f t="shared" si="3"/>
        <v>24</v>
      </c>
      <c r="J43" s="227">
        <f>_xlfn.IFNA(VLOOKUP(CONCATENATE($J$5,$B43,$C43),'20BUN'!$A$6:$N$94,14,FALSE),0)</f>
        <v>0</v>
      </c>
      <c r="K43" s="85">
        <f>_xlfn.IFNA(VLOOKUP(CONCATENATE($K$5,$B43,$C43),'20BUS'!$A$6:$N$107,14,FALSE),0)</f>
        <v>0</v>
      </c>
      <c r="L43" s="85">
        <f>_xlfn.IFNA(VLOOKUP(CONCATENATE($L$5,$B43,$C43),'MUR1'!$A$6:$N$135,14,FALSE),0)</f>
        <v>0</v>
      </c>
      <c r="M43" s="85">
        <f>_xlfn.IFNA(VLOOKUP(CONCATENATE($M$5,$B43,$C43),'BUS1'!$A$6:$N$95,14,FALSE),0)</f>
        <v>0</v>
      </c>
      <c r="N43" s="85">
        <f>_xlfn.IFNA(VLOOKUP(CONCATENATE($N$5,$B43,$C43),'WP1'!$A$6:$N$131,14,FALSE),0)</f>
        <v>0</v>
      </c>
      <c r="O43" s="85">
        <f>_xlfn.IFNA(VLOOKUP(CONCATENATE($O$5,$B43,$C43),'BAL1'!$A$6:$N$95,14,FALSE),0)</f>
        <v>0</v>
      </c>
      <c r="P43" s="85">
        <f>_xlfn.IFNA(VLOOKUP(CONCATENATE($P$5,$B43,$C43),'BUS2'!$A$6:$N$133,14,FALSE),0)</f>
        <v>0</v>
      </c>
      <c r="Q43" s="85">
        <f>_xlfn.IFNA(VLOOKUP(CONCATENATE($Q$5,$B43,$C43),'WAL1'!$A$6:$N$135,14,FALSE),0)</f>
        <v>0</v>
      </c>
      <c r="R43" s="85">
        <f>_xlfn.IFNA(VLOOKUP(CONCATENATE($S$5,$B43,$C43),'MR1'!$A$6:$N$130,14,FALSE),0)</f>
        <v>0</v>
      </c>
      <c r="S43" s="85">
        <f>_xlfn.IFNA(VLOOKUP(CONCATENATE($S$5,$B43,$C43),'OG1'!$A$6:$N$132,14,FALSE),0)</f>
        <v>0</v>
      </c>
      <c r="T43" s="85">
        <f>_xlfn.IFNA(VLOOKUP(CONCATENATE($T$5,$B43,$C43),DARL!$A$6:$N$56,14,FALSE),0)</f>
        <v>0</v>
      </c>
      <c r="U43" s="85">
        <f>_xlfn.IFNA(VLOOKUP(CONCATENATE($U$5,$B43,$C43),'BUS3'!$A$6:$N$135,14,FALSE),0)</f>
        <v>0</v>
      </c>
      <c r="V43" s="85">
        <f>_xlfn.IFNA(VLOOKUP(CONCATENATE($V$5,$B43,$C43),'BAL2'!$A$6:$N$135,14,FALSE),0)</f>
        <v>0</v>
      </c>
      <c r="W43" s="85">
        <f>_xlfn.IFNA(VLOOKUP(CONCATENATE($W$5,$B43,$C43),'BUN1'!$A$6:$N$135,14,FALSE),0)</f>
        <v>0</v>
      </c>
      <c r="X43" s="85">
        <f>_xlfn.IFNA(VLOOKUP(CONCATENATE($X$5,$B43,$C43),'OG2'!$A$6:$N$133,14,FALSE),0)</f>
        <v>0</v>
      </c>
      <c r="Y43" s="85">
        <f>_xlfn.IFNA(VLOOKUP(CONCATENATE($Y$5,$B43,$C43),'SM1'!$A$6:$N$133,14,FALSE),0)</f>
        <v>0</v>
      </c>
      <c r="Z43" s="85">
        <f>_xlfn.IFNA(VLOOKUP(CONCATENATE($Z$5,$B43,$C43),'MR2'!$A$6:$N$124,14,FALSE),0)</f>
        <v>0</v>
      </c>
      <c r="AA43" s="85">
        <f>_xlfn.IFNA(VLOOKUP(CONCATENATE($AA$5,$B43,$C43),'WAL2'!$A$6:$N$135,14,FALSE),0)</f>
        <v>0</v>
      </c>
      <c r="AB43" s="85">
        <f>_xlfn.IFNA(VLOOKUP(CONCATENATE($AB$5,$B43,$C43),DARD1!$A$6:$N$134,14,FALSE),0)</f>
        <v>0</v>
      </c>
      <c r="AC43" s="85">
        <f>_xlfn.IFNA(VLOOKUP(CONCATENATE($AC$5,$B43,$C43),'LF1'!$A$6:$N$135,14,FALSE),0)</f>
        <v>0</v>
      </c>
      <c r="AD43" s="85">
        <f>_xlfn.IFNA(VLOOKUP(CONCATENATE($AD$5,$B43,$C43),DARL2!$A$6:$N$135,14,FALSE),0)</f>
        <v>0</v>
      </c>
      <c r="AE43" s="85">
        <f>_xlfn.IFNA(VLOOKUP(CONCATENATE($AE$5,$B43,$C43),FEST!$A$6:$N$131,14,FALSE),0)</f>
        <v>0</v>
      </c>
      <c r="AF43" s="85">
        <f>_xlfn.IFNA(VLOOKUP(CONCATENATE($AF$5,$B43,$C43),'BUN2'!$A$6:$N$131,14,FALSE),0)</f>
        <v>0</v>
      </c>
      <c r="AG43" s="85">
        <f>_xlfn.IFNA(VLOOKUP(CONCATENATE($AG$5,$B43,$C43),'OG3'!$A$6:$N$135,14,FALSE),0)</f>
        <v>0</v>
      </c>
      <c r="AH43" s="86">
        <f>_xlfn.IFNA(VLOOKUP(CONCATENATE($AH$5,$B43,$C43),SER!$A$6:$N$135,14,FALSE),0)</f>
        <v>0</v>
      </c>
      <c r="AI43" s="86">
        <f>_xlfn.IFNA(VLOOKUP(CONCATENATE($AH$5,$B43,$C43),KR!$A$6:$N$135,14,FALSE),0)</f>
        <v>0</v>
      </c>
      <c r="AJ43" s="86">
        <f>_xlfn.IFNA(VLOOKUP(CONCATENATE($AJ$5,$B43,$C43),DARL2!$A$6:$N$135,14,FALSE),0)</f>
        <v>0</v>
      </c>
      <c r="AK43" s="86">
        <f>_xlfn.IFNA(VLOOKUP(CONCATENATE($AK$5,$B43,$C43),DARD2!$A$6:$N$135,14,FALSE),0)</f>
        <v>0</v>
      </c>
      <c r="AL43" s="86">
        <f>_xlfn.IFNA(VLOOKUP(CONCATENATE($AL$5,$B43,$C43),'WAL3'!$A$6:$N$77,14,FALSE),0)</f>
        <v>0</v>
      </c>
      <c r="AM43" s="86">
        <f>_xlfn.IFNA(VLOOKUP(CONCATENATE($AM$5,$B43,$C43),'BAL3'!$A$6:$N$135,14,FALSE),0)</f>
        <v>0</v>
      </c>
      <c r="AN43" s="86">
        <f>_xlfn.IFNA(VLOOKUP(CONCATENATE($AN$5,$B43,$C43),'BUN3'!$A$6:$N$135,14,FALSE),0)</f>
        <v>0</v>
      </c>
      <c r="AO43" s="86">
        <f>_xlfn.IFNA(VLOOKUP(CONCATENATE($AO$5,$B43,$C43),SC!$A$6:$N$135,14,FALSE),0)</f>
        <v>0</v>
      </c>
      <c r="AP43" s="86">
        <f>_xlfn.IFNA(VLOOKUP(CONCATENATE($AP$5,$B43,$C43),'KAL1'!$A$6:$N$135,14,FALSE),0)</f>
        <v>0</v>
      </c>
      <c r="AQ43" s="514"/>
      <c r="AR43" s="87">
        <f>_xlfn.IFNA(VLOOKUP(CONCATENATE($AR$5,$B43,$C43),'MR3'!$A$6:$N$135,14,FALSE),0)</f>
        <v>0</v>
      </c>
      <c r="AS43" s="82"/>
    </row>
    <row r="44" spans="1:45" x14ac:dyDescent="0.2">
      <c r="A44" s="924"/>
      <c r="B44" s="111" t="s">
        <v>120</v>
      </c>
      <c r="C44" s="27" t="s">
        <v>718</v>
      </c>
      <c r="D44" s="27" t="s">
        <v>162</v>
      </c>
      <c r="E44" s="28">
        <v>44272</v>
      </c>
      <c r="F44" s="29">
        <v>13</v>
      </c>
      <c r="G44" s="227">
        <f t="shared" si="4"/>
        <v>0</v>
      </c>
      <c r="H44" s="85">
        <f t="shared" si="5"/>
        <v>0</v>
      </c>
      <c r="I44" s="174">
        <f t="shared" si="3"/>
        <v>24</v>
      </c>
      <c r="J44" s="227">
        <f>_xlfn.IFNA(VLOOKUP(CONCATENATE($J$5,$B44,$C44),'20BUN'!$A$6:$N$94,14,FALSE),0)</f>
        <v>0</v>
      </c>
      <c r="K44" s="85">
        <f>_xlfn.IFNA(VLOOKUP(CONCATENATE($K$5,$B44,$C44),'20BUS'!$A$6:$N$107,14,FALSE),0)</f>
        <v>0</v>
      </c>
      <c r="L44" s="85">
        <f>_xlfn.IFNA(VLOOKUP(CONCATENATE($L$5,$B44,$C44),'MUR1'!$A$6:$N$135,14,FALSE),0)</f>
        <v>0</v>
      </c>
      <c r="M44" s="85">
        <f>_xlfn.IFNA(VLOOKUP(CONCATENATE($M$5,$B44,$C44),'BUS1'!$A$6:$N$95,14,FALSE),0)</f>
        <v>0</v>
      </c>
      <c r="N44" s="85">
        <f>_xlfn.IFNA(VLOOKUP(CONCATENATE($N$5,$B44,$C44),'WP1'!$A$6:$N$131,14,FALSE),0)</f>
        <v>0</v>
      </c>
      <c r="O44" s="85">
        <f>_xlfn.IFNA(VLOOKUP(CONCATENATE($O$5,$B44,$C44),'BAL1'!$A$6:$N$95,14,FALSE),0)</f>
        <v>0</v>
      </c>
      <c r="P44" s="85">
        <f>_xlfn.IFNA(VLOOKUP(CONCATENATE($P$5,$B44,$C44),'BUS2'!$A$6:$N$133,14,FALSE),0)</f>
        <v>0</v>
      </c>
      <c r="Q44" s="85">
        <f>_xlfn.IFNA(VLOOKUP(CONCATENATE($Q$5,$B44,$C44),'WAL1'!$A$6:$N$135,14,FALSE),0)</f>
        <v>0</v>
      </c>
      <c r="R44" s="85">
        <f>_xlfn.IFNA(VLOOKUP(CONCATENATE($S$5,$B44,$C44),'MR1'!$A$6:$N$130,14,FALSE),0)</f>
        <v>0</v>
      </c>
      <c r="S44" s="85">
        <f>_xlfn.IFNA(VLOOKUP(CONCATENATE($S$5,$B44,$C44),'OG1'!$A$6:$N$132,14,FALSE),0)</f>
        <v>0</v>
      </c>
      <c r="T44" s="85">
        <f>_xlfn.IFNA(VLOOKUP(CONCATENATE($T$5,$B44,$C44),DARL!$A$6:$N$56,14,FALSE),0)</f>
        <v>0</v>
      </c>
      <c r="U44" s="85">
        <f>_xlfn.IFNA(VLOOKUP(CONCATENATE($U$5,$B44,$C44),'BUS3'!$A$6:$N$135,14,FALSE),0)</f>
        <v>0</v>
      </c>
      <c r="V44" s="85">
        <f>_xlfn.IFNA(VLOOKUP(CONCATENATE($V$5,$B44,$C44),'BAL2'!$A$6:$N$135,14,FALSE),0)</f>
        <v>0</v>
      </c>
      <c r="W44" s="85">
        <f>_xlfn.IFNA(VLOOKUP(CONCATENATE($W$5,$B44,$C44),'BUN1'!$A$6:$N$135,14,FALSE),0)</f>
        <v>0</v>
      </c>
      <c r="X44" s="85">
        <f>_xlfn.IFNA(VLOOKUP(CONCATENATE($X$5,$B44,$C44),'OG2'!$A$6:$N$133,14,FALSE),0)</f>
        <v>0</v>
      </c>
      <c r="Y44" s="85">
        <f>_xlfn.IFNA(VLOOKUP(CONCATENATE($Y$5,$B44,$C44),'SM1'!$A$6:$N$133,14,FALSE),0)</f>
        <v>0</v>
      </c>
      <c r="Z44" s="85">
        <f>_xlfn.IFNA(VLOOKUP(CONCATENATE($Z$5,$B44,$C44),'MR2'!$A$6:$N$124,14,FALSE),0)</f>
        <v>0</v>
      </c>
      <c r="AA44" s="85">
        <f>_xlfn.IFNA(VLOOKUP(CONCATENATE($AA$5,$B44,$C44),'WAL2'!$A$6:$N$135,14,FALSE),0)</f>
        <v>0</v>
      </c>
      <c r="AB44" s="85">
        <f>_xlfn.IFNA(VLOOKUP(CONCATENATE($AB$5,$B44,$C44),DARD1!$A$6:$N$134,14,FALSE),0)</f>
        <v>0</v>
      </c>
      <c r="AC44" s="85">
        <f>_xlfn.IFNA(VLOOKUP(CONCATENATE($AC$5,$B44,$C44),'LF1'!$A$6:$N$135,14,FALSE),0)</f>
        <v>0</v>
      </c>
      <c r="AD44" s="85">
        <f>_xlfn.IFNA(VLOOKUP(CONCATENATE($AD$5,$B44,$C44),DARL2!$A$6:$N$135,14,FALSE),0)</f>
        <v>0</v>
      </c>
      <c r="AE44" s="85">
        <f>_xlfn.IFNA(VLOOKUP(CONCATENATE($AE$5,$B44,$C44),FEST!$A$6:$N$131,14,FALSE),0)</f>
        <v>0</v>
      </c>
      <c r="AF44" s="85">
        <f>_xlfn.IFNA(VLOOKUP(CONCATENATE($AF$5,$B44,$C44),'BUN2'!$A$6:$N$131,14,FALSE),0)</f>
        <v>0</v>
      </c>
      <c r="AG44" s="85">
        <f>_xlfn.IFNA(VLOOKUP(CONCATENATE($AG$5,$B44,$C44),'OG3'!$A$6:$N$135,14,FALSE),0)</f>
        <v>0</v>
      </c>
      <c r="AH44" s="86">
        <f>_xlfn.IFNA(VLOOKUP(CONCATENATE($AH$5,$B44,$C44),SER!$A$6:$N$135,14,FALSE),0)</f>
        <v>0</v>
      </c>
      <c r="AI44" s="86">
        <f>_xlfn.IFNA(VLOOKUP(CONCATENATE($AH$5,$B44,$C44),KR!$A$6:$N$135,14,FALSE),0)</f>
        <v>0</v>
      </c>
      <c r="AJ44" s="86">
        <f>_xlfn.IFNA(VLOOKUP(CONCATENATE($AJ$5,$B44,$C44),DARL2!$A$6:$N$135,14,FALSE),0)</f>
        <v>0</v>
      </c>
      <c r="AK44" s="86">
        <f>_xlfn.IFNA(VLOOKUP(CONCATENATE($AK$5,$B44,$C44),DARD2!$A$6:$N$135,14,FALSE),0)</f>
        <v>0</v>
      </c>
      <c r="AL44" s="86">
        <f>_xlfn.IFNA(VLOOKUP(CONCATENATE($AL$5,$B44,$C44),'WAL3'!$A$6:$N$77,14,FALSE),0)</f>
        <v>0</v>
      </c>
      <c r="AM44" s="86">
        <f>_xlfn.IFNA(VLOOKUP(CONCATENATE($AM$5,$B44,$C44),'BAL3'!$A$6:$N$135,14,FALSE),0)</f>
        <v>0</v>
      </c>
      <c r="AN44" s="86">
        <f>_xlfn.IFNA(VLOOKUP(CONCATENATE($AN$5,$B44,$C44),'BUN3'!$A$6:$N$135,14,FALSE),0)</f>
        <v>0</v>
      </c>
      <c r="AO44" s="86">
        <f>_xlfn.IFNA(VLOOKUP(CONCATENATE($AO$5,$B44,$C44),SC!$A$6:$N$135,14,FALSE),0)</f>
        <v>0</v>
      </c>
      <c r="AP44" s="86">
        <f>_xlfn.IFNA(VLOOKUP(CONCATENATE($AP$5,$B44,$C44),'KAL1'!$A$6:$N$135,14,FALSE),0)</f>
        <v>0</v>
      </c>
      <c r="AQ44" s="514"/>
      <c r="AR44" s="87">
        <f>_xlfn.IFNA(VLOOKUP(CONCATENATE($AR$5,$B44,$C44),'MR3'!$A$6:$N$135,14,FALSE),0)</f>
        <v>0</v>
      </c>
      <c r="AS44" s="82"/>
    </row>
    <row r="45" spans="1:45" x14ac:dyDescent="0.2">
      <c r="A45" s="924"/>
      <c r="B45" s="111" t="s">
        <v>31</v>
      </c>
      <c r="C45" s="27" t="s">
        <v>32</v>
      </c>
      <c r="D45" s="27" t="s">
        <v>118</v>
      </c>
      <c r="E45" s="28">
        <v>44242</v>
      </c>
      <c r="F45" s="29">
        <v>13</v>
      </c>
      <c r="G45" s="227">
        <f t="shared" si="4"/>
        <v>0</v>
      </c>
      <c r="H45" s="85">
        <f t="shared" si="5"/>
        <v>0</v>
      </c>
      <c r="I45" s="174">
        <f t="shared" si="3"/>
        <v>24</v>
      </c>
      <c r="J45" s="227">
        <f>_xlfn.IFNA(VLOOKUP(CONCATENATE($J$5,$B45,$C45),'20BUN'!$A$6:$N$94,14,FALSE),0)</f>
        <v>0</v>
      </c>
      <c r="K45" s="85">
        <f>_xlfn.IFNA(VLOOKUP(CONCATENATE($K$5,$B45,$C45),'20BUS'!$A$6:$N$107,14,FALSE),0)</f>
        <v>0</v>
      </c>
      <c r="L45" s="85">
        <f>_xlfn.IFNA(VLOOKUP(CONCATENATE($L$5,$B45,$C45),'MUR1'!$A$6:$N$135,14,FALSE),0)</f>
        <v>0</v>
      </c>
      <c r="M45" s="85">
        <f>_xlfn.IFNA(VLOOKUP(CONCATENATE($M$5,$B45,$C45),'BUS1'!$A$6:$N$95,14,FALSE),0)</f>
        <v>0</v>
      </c>
      <c r="N45" s="85">
        <f>_xlfn.IFNA(VLOOKUP(CONCATENATE($N$5,$B45,$C45),'WP1'!$A$6:$N$131,14,FALSE),0)</f>
        <v>0</v>
      </c>
      <c r="O45" s="85">
        <f>_xlfn.IFNA(VLOOKUP(CONCATENATE($O$5,$B45,$C45),'BAL1'!$A$6:$N$95,14,FALSE),0)</f>
        <v>0</v>
      </c>
      <c r="P45" s="85">
        <f>_xlfn.IFNA(VLOOKUP(CONCATENATE($P$5,$B45,$C45),'BUS2'!$A$6:$N$133,14,FALSE),0)</f>
        <v>0</v>
      </c>
      <c r="Q45" s="85">
        <f>_xlfn.IFNA(VLOOKUP(CONCATENATE($Q$5,$B45,$C45),'WAL1'!$A$6:$N$135,14,FALSE),0)</f>
        <v>0</v>
      </c>
      <c r="R45" s="85">
        <f>_xlfn.IFNA(VLOOKUP(CONCATENATE($S$5,$B45,$C45),'MR1'!$A$6:$N$130,14,FALSE),0)</f>
        <v>0</v>
      </c>
      <c r="S45" s="85">
        <f>_xlfn.IFNA(VLOOKUP(CONCATENATE($S$5,$B45,$C45),'OG1'!$A$6:$N$132,14,FALSE),0)</f>
        <v>0</v>
      </c>
      <c r="T45" s="85">
        <f>_xlfn.IFNA(VLOOKUP(CONCATENATE($T$5,$B45,$C45),DARL!$A$6:$N$56,14,FALSE),0)</f>
        <v>0</v>
      </c>
      <c r="U45" s="85">
        <f>_xlfn.IFNA(VLOOKUP(CONCATENATE($U$5,$B45,$C45),'BUS3'!$A$6:$N$135,14,FALSE),0)</f>
        <v>0</v>
      </c>
      <c r="V45" s="85">
        <f>_xlfn.IFNA(VLOOKUP(CONCATENATE($V$5,$B45,$C45),'BAL2'!$A$6:$N$135,14,FALSE),0)</f>
        <v>0</v>
      </c>
      <c r="W45" s="85">
        <f>_xlfn.IFNA(VLOOKUP(CONCATENATE($W$5,$B45,$C45),'BUN1'!$A$6:$N$135,14,FALSE),0)</f>
        <v>0</v>
      </c>
      <c r="X45" s="85">
        <f>_xlfn.IFNA(VLOOKUP(CONCATENATE($X$5,$B45,$C45),'OG2'!$A$6:$N$133,14,FALSE),0)</f>
        <v>0</v>
      </c>
      <c r="Y45" s="85">
        <f>_xlfn.IFNA(VLOOKUP(CONCATENATE($Y$5,$B45,$C45),'SM1'!$A$6:$N$133,14,FALSE),0)</f>
        <v>0</v>
      </c>
      <c r="Z45" s="85">
        <f>_xlfn.IFNA(VLOOKUP(CONCATENATE($Z$5,$B45,$C45),'MR2'!$A$6:$N$124,14,FALSE),0)</f>
        <v>0</v>
      </c>
      <c r="AA45" s="85">
        <f>_xlfn.IFNA(VLOOKUP(CONCATENATE($AA$5,$B45,$C45),'WAL2'!$A$6:$N$135,14,FALSE),0)</f>
        <v>0</v>
      </c>
      <c r="AB45" s="85">
        <f>_xlfn.IFNA(VLOOKUP(CONCATENATE($AB$5,$B45,$C45),DARD1!$A$6:$N$134,14,FALSE),0)</f>
        <v>0</v>
      </c>
      <c r="AC45" s="85">
        <f>_xlfn.IFNA(VLOOKUP(CONCATENATE($AC$5,$B45,$C45),'LF1'!$A$6:$N$135,14,FALSE),0)</f>
        <v>0</v>
      </c>
      <c r="AD45" s="85">
        <f>_xlfn.IFNA(VLOOKUP(CONCATENATE($AD$5,$B45,$C45),DARL2!$A$6:$N$135,14,FALSE),0)</f>
        <v>0</v>
      </c>
      <c r="AE45" s="85">
        <f>_xlfn.IFNA(VLOOKUP(CONCATENATE($AE$5,$B45,$C45),FEST!$A$6:$N$131,14,FALSE),0)</f>
        <v>0</v>
      </c>
      <c r="AF45" s="85">
        <f>_xlfn.IFNA(VLOOKUP(CONCATENATE($AF$5,$B45,$C45),'BUN2'!$A$6:$N$131,14,FALSE),0)</f>
        <v>0</v>
      </c>
      <c r="AG45" s="85">
        <f>_xlfn.IFNA(VLOOKUP(CONCATENATE($AG$5,$B45,$C45),'OG3'!$A$6:$N$135,14,FALSE),0)</f>
        <v>0</v>
      </c>
      <c r="AH45" s="86">
        <f>_xlfn.IFNA(VLOOKUP(CONCATENATE($AH$5,$B45,$C45),SER!$A$6:$N$135,14,FALSE),0)</f>
        <v>0</v>
      </c>
      <c r="AI45" s="86">
        <f>_xlfn.IFNA(VLOOKUP(CONCATENATE($AH$5,$B45,$C45),KR!$A$6:$N$135,14,FALSE),0)</f>
        <v>0</v>
      </c>
      <c r="AJ45" s="86">
        <f>_xlfn.IFNA(VLOOKUP(CONCATENATE($AJ$5,$B45,$C45),DARL2!$A$6:$N$135,14,FALSE),0)</f>
        <v>0</v>
      </c>
      <c r="AK45" s="86">
        <f>_xlfn.IFNA(VLOOKUP(CONCATENATE($AK$5,$B45,$C45),DARD2!$A$6:$N$135,14,FALSE),0)</f>
        <v>0</v>
      </c>
      <c r="AL45" s="86">
        <f>_xlfn.IFNA(VLOOKUP(CONCATENATE($AL$5,$B45,$C45),'WAL3'!$A$6:$N$77,14,FALSE),0)</f>
        <v>0</v>
      </c>
      <c r="AM45" s="86">
        <f>_xlfn.IFNA(VLOOKUP(CONCATENATE($AM$5,$B45,$C45),'BAL3'!$A$6:$N$135,14,FALSE),0)</f>
        <v>0</v>
      </c>
      <c r="AN45" s="86">
        <f>_xlfn.IFNA(VLOOKUP(CONCATENATE($AN$5,$B45,$C45),'BUN3'!$A$6:$N$135,14,FALSE),0)</f>
        <v>0</v>
      </c>
      <c r="AO45" s="86">
        <f>_xlfn.IFNA(VLOOKUP(CONCATENATE($AO$5,$B45,$C45),SC!$A$6:$N$135,14,FALSE),0)</f>
        <v>0</v>
      </c>
      <c r="AP45" s="86">
        <f>_xlfn.IFNA(VLOOKUP(CONCATENATE($AP$5,$B45,$C45),'KAL1'!$A$6:$N$135,14,FALSE),0)</f>
        <v>0</v>
      </c>
      <c r="AQ45" s="514"/>
      <c r="AR45" s="87">
        <f>_xlfn.IFNA(VLOOKUP(CONCATENATE($AR$5,$B45,$C45),'MR3'!$A$6:$N$135,14,FALSE),0)</f>
        <v>0</v>
      </c>
      <c r="AS45" s="82"/>
    </row>
    <row r="46" spans="1:45" x14ac:dyDescent="0.2">
      <c r="A46" s="924"/>
      <c r="B46" s="111" t="s">
        <v>47</v>
      </c>
      <c r="C46" s="27" t="s">
        <v>297</v>
      </c>
      <c r="D46" s="27" t="s">
        <v>442</v>
      </c>
      <c r="E46" s="28">
        <v>44219</v>
      </c>
      <c r="F46" s="29">
        <v>12</v>
      </c>
      <c r="G46" s="227">
        <f t="shared" si="4"/>
        <v>0</v>
      </c>
      <c r="H46" s="85">
        <f t="shared" si="5"/>
        <v>0</v>
      </c>
      <c r="I46" s="174">
        <f t="shared" si="3"/>
        <v>24</v>
      </c>
      <c r="J46" s="227">
        <f>_xlfn.IFNA(VLOOKUP(CONCATENATE($J$5,$B46,$C46),'20BUN'!$A$6:$N$94,14,FALSE),0)</f>
        <v>0</v>
      </c>
      <c r="K46" s="85">
        <f>_xlfn.IFNA(VLOOKUP(CONCATENATE($K$5,$B46,$C46),'20BUS'!$A$6:$N$107,14,FALSE),0)</f>
        <v>0</v>
      </c>
      <c r="L46" s="85">
        <f>_xlfn.IFNA(VLOOKUP(CONCATENATE($L$5,$B46,$C46),'MUR1'!$A$6:$N$135,14,FALSE),0)</f>
        <v>0</v>
      </c>
      <c r="M46" s="85">
        <f>_xlfn.IFNA(VLOOKUP(CONCATENATE($M$5,$B46,$C46),'BUS1'!$A$6:$N$95,14,FALSE),0)</f>
        <v>0</v>
      </c>
      <c r="N46" s="85">
        <f>_xlfn.IFNA(VLOOKUP(CONCATENATE($N$5,$B46,$C46),'WP1'!$A$6:$N$131,14,FALSE),0)</f>
        <v>0</v>
      </c>
      <c r="O46" s="85">
        <f>_xlfn.IFNA(VLOOKUP(CONCATENATE($O$5,$B46,$C46),'BAL1'!$A$6:$N$95,14,FALSE),0)</f>
        <v>0</v>
      </c>
      <c r="P46" s="85">
        <f>_xlfn.IFNA(VLOOKUP(CONCATENATE($P$5,$B46,$C46),'BUS2'!$A$6:$N$133,14,FALSE),0)</f>
        <v>0</v>
      </c>
      <c r="Q46" s="85">
        <f>_xlfn.IFNA(VLOOKUP(CONCATENATE($Q$5,$B46,$C46),'WAL1'!$A$6:$N$135,14,FALSE),0)</f>
        <v>0</v>
      </c>
      <c r="R46" s="85">
        <f>_xlfn.IFNA(VLOOKUP(CONCATENATE($S$5,$B46,$C46),'MR1'!$A$6:$N$130,14,FALSE),0)</f>
        <v>0</v>
      </c>
      <c r="S46" s="85">
        <f>_xlfn.IFNA(VLOOKUP(CONCATENATE($S$5,$B46,$C46),'OG1'!$A$6:$N$132,14,FALSE),0)</f>
        <v>0</v>
      </c>
      <c r="T46" s="85">
        <f>_xlfn.IFNA(VLOOKUP(CONCATENATE($T$5,$B46,$C46),DARL!$A$6:$N$56,14,FALSE),0)</f>
        <v>0</v>
      </c>
      <c r="U46" s="85">
        <f>_xlfn.IFNA(VLOOKUP(CONCATENATE($U$5,$B46,$C46),'BUS3'!$A$6:$N$135,14,FALSE),0)</f>
        <v>0</v>
      </c>
      <c r="V46" s="85">
        <f>_xlfn.IFNA(VLOOKUP(CONCATENATE($V$5,$B46,$C46),'BAL2'!$A$6:$N$135,14,FALSE),0)</f>
        <v>0</v>
      </c>
      <c r="W46" s="85">
        <f>_xlfn.IFNA(VLOOKUP(CONCATENATE($W$5,$B46,$C46),'BUN1'!$A$6:$N$135,14,FALSE),0)</f>
        <v>0</v>
      </c>
      <c r="X46" s="85">
        <f>_xlfn.IFNA(VLOOKUP(CONCATENATE($X$5,$B46,$C46),'OG2'!$A$6:$N$133,14,FALSE),0)</f>
        <v>0</v>
      </c>
      <c r="Y46" s="85">
        <f>_xlfn.IFNA(VLOOKUP(CONCATENATE($Y$5,$B46,$C46),'SM1'!$A$6:$N$133,14,FALSE),0)</f>
        <v>0</v>
      </c>
      <c r="Z46" s="85">
        <f>_xlfn.IFNA(VLOOKUP(CONCATENATE($Z$5,$B46,$C46),'MR2'!$A$6:$N$124,14,FALSE),0)</f>
        <v>0</v>
      </c>
      <c r="AA46" s="85">
        <f>_xlfn.IFNA(VLOOKUP(CONCATENATE($AA$5,$B46,$C46),'WAL2'!$A$6:$N$135,14,FALSE),0)</f>
        <v>0</v>
      </c>
      <c r="AB46" s="85">
        <f>_xlfn.IFNA(VLOOKUP(CONCATENATE($AB$5,$B46,$C46),DARD1!$A$6:$N$134,14,FALSE),0)</f>
        <v>0</v>
      </c>
      <c r="AC46" s="85">
        <f>_xlfn.IFNA(VLOOKUP(CONCATENATE($AC$5,$B46,$C46),'LF1'!$A$6:$N$135,14,FALSE),0)</f>
        <v>0</v>
      </c>
      <c r="AD46" s="85">
        <f>_xlfn.IFNA(VLOOKUP(CONCATENATE($AD$5,$B46,$C46),DARL2!$A$6:$N$135,14,FALSE),0)</f>
        <v>0</v>
      </c>
      <c r="AE46" s="85">
        <f>_xlfn.IFNA(VLOOKUP(CONCATENATE($AE$5,$B46,$C46),FEST!$A$6:$N$131,14,FALSE),0)</f>
        <v>0</v>
      </c>
      <c r="AF46" s="85">
        <f>_xlfn.IFNA(VLOOKUP(CONCATENATE($AF$5,$B46,$C46),'BUN2'!$A$6:$N$131,14,FALSE),0)</f>
        <v>0</v>
      </c>
      <c r="AG46" s="85">
        <f>_xlfn.IFNA(VLOOKUP(CONCATENATE($AG$5,$B46,$C46),'OG3'!$A$6:$N$135,14,FALSE),0)</f>
        <v>0</v>
      </c>
      <c r="AH46" s="86">
        <f>_xlfn.IFNA(VLOOKUP(CONCATENATE($AH$5,$B46,$C46),SER!$A$6:$N$135,14,FALSE),0)</f>
        <v>0</v>
      </c>
      <c r="AI46" s="86">
        <f>_xlfn.IFNA(VLOOKUP(CONCATENATE($AH$5,$B46,$C46),KR!$A$6:$N$135,14,FALSE),0)</f>
        <v>0</v>
      </c>
      <c r="AJ46" s="86">
        <f>_xlfn.IFNA(VLOOKUP(CONCATENATE($AJ$5,$B46,$C46),DARL2!$A$6:$N$135,14,FALSE),0)</f>
        <v>0</v>
      </c>
      <c r="AK46" s="86">
        <f>_xlfn.IFNA(VLOOKUP(CONCATENATE($AK$5,$B46,$C46),DARD2!$A$6:$N$135,14,FALSE),0)</f>
        <v>0</v>
      </c>
      <c r="AL46" s="86">
        <f>_xlfn.IFNA(VLOOKUP(CONCATENATE($AL$5,$B46,$C46),'WAL3'!$A$6:$N$77,14,FALSE),0)</f>
        <v>0</v>
      </c>
      <c r="AM46" s="86">
        <f>_xlfn.IFNA(VLOOKUP(CONCATENATE($AM$5,$B46,$C46),'BAL3'!$A$6:$N$135,14,FALSE),0)</f>
        <v>0</v>
      </c>
      <c r="AN46" s="86">
        <f>_xlfn.IFNA(VLOOKUP(CONCATENATE($AN$5,$B46,$C46),'BUN3'!$A$6:$N$135,14,FALSE),0)</f>
        <v>0</v>
      </c>
      <c r="AO46" s="86">
        <f>_xlfn.IFNA(VLOOKUP(CONCATENATE($AO$5,$B46,$C46),SC!$A$6:$N$135,14,FALSE),0)</f>
        <v>0</v>
      </c>
      <c r="AP46" s="86">
        <f>_xlfn.IFNA(VLOOKUP(CONCATENATE($AP$5,$B46,$C46),'KAL1'!$A$6:$N$135,14,FALSE),0)</f>
        <v>0</v>
      </c>
      <c r="AQ46" s="514"/>
      <c r="AR46" s="87">
        <f>_xlfn.IFNA(VLOOKUP(CONCATENATE($AR$5,$B46,$C46),'MR3'!$A$6:$N$135,14,FALSE),0)</f>
        <v>0</v>
      </c>
      <c r="AS46" s="82"/>
    </row>
    <row r="47" spans="1:45" x14ac:dyDescent="0.2">
      <c r="A47" s="924"/>
      <c r="B47" s="111" t="s">
        <v>47</v>
      </c>
      <c r="C47" s="27" t="s">
        <v>915</v>
      </c>
      <c r="D47" s="27" t="s">
        <v>107</v>
      </c>
      <c r="E47" s="28">
        <v>44330</v>
      </c>
      <c r="F47" s="29">
        <v>12</v>
      </c>
      <c r="G47" s="227">
        <f t="shared" si="4"/>
        <v>0</v>
      </c>
      <c r="H47" s="85">
        <f t="shared" si="5"/>
        <v>0</v>
      </c>
      <c r="I47" s="174">
        <f t="shared" si="3"/>
        <v>24</v>
      </c>
      <c r="J47" s="227">
        <f>_xlfn.IFNA(VLOOKUP(CONCATENATE($J$5,$B47,$C47),'20BUN'!$A$6:$N$94,14,FALSE),0)</f>
        <v>0</v>
      </c>
      <c r="K47" s="85">
        <f>_xlfn.IFNA(VLOOKUP(CONCATENATE($K$5,$B47,$C47),'20BUS'!$A$6:$N$107,14,FALSE),0)</f>
        <v>0</v>
      </c>
      <c r="L47" s="85">
        <f>_xlfn.IFNA(VLOOKUP(CONCATENATE($L$5,$B47,$C47),'MUR1'!$A$6:$N$135,14,FALSE),0)</f>
        <v>0</v>
      </c>
      <c r="M47" s="85">
        <f>_xlfn.IFNA(VLOOKUP(CONCATENATE($M$5,$B47,$C47),'BUS1'!$A$6:$N$95,14,FALSE),0)</f>
        <v>0</v>
      </c>
      <c r="N47" s="85">
        <f>_xlfn.IFNA(VLOOKUP(CONCATENATE($N$5,$B47,$C47),'WP1'!$A$6:$N$131,14,FALSE),0)</f>
        <v>0</v>
      </c>
      <c r="O47" s="85">
        <f>_xlfn.IFNA(VLOOKUP(CONCATENATE($O$5,$B47,$C47),'BAL1'!$A$6:$N$95,14,FALSE),0)</f>
        <v>0</v>
      </c>
      <c r="P47" s="85">
        <f>_xlfn.IFNA(VLOOKUP(CONCATENATE($P$5,$B47,$C47),'BUS2'!$A$6:$N$133,14,FALSE),0)</f>
        <v>0</v>
      </c>
      <c r="Q47" s="85">
        <f>_xlfn.IFNA(VLOOKUP(CONCATENATE($Q$5,$B47,$C47),'WAL1'!$A$6:$N$135,14,FALSE),0)</f>
        <v>0</v>
      </c>
      <c r="R47" s="85">
        <f>_xlfn.IFNA(VLOOKUP(CONCATENATE($S$5,$B47,$C47),'MR1'!$A$6:$N$130,14,FALSE),0)</f>
        <v>0</v>
      </c>
      <c r="S47" s="85">
        <f>_xlfn.IFNA(VLOOKUP(CONCATENATE($S$5,$B47,$C47),'OG1'!$A$6:$N$132,14,FALSE),0)</f>
        <v>0</v>
      </c>
      <c r="T47" s="85">
        <f>_xlfn.IFNA(VLOOKUP(CONCATENATE($T$5,$B47,$C47),DARL!$A$6:$N$56,14,FALSE),0)</f>
        <v>0</v>
      </c>
      <c r="U47" s="85">
        <f>_xlfn.IFNA(VLOOKUP(CONCATENATE($U$5,$B47,$C47),'BUS3'!$A$6:$N$135,14,FALSE),0)</f>
        <v>0</v>
      </c>
      <c r="V47" s="85">
        <f>_xlfn.IFNA(VLOOKUP(CONCATENATE($V$5,$B47,$C47),'BAL2'!$A$6:$N$135,14,FALSE),0)</f>
        <v>0</v>
      </c>
      <c r="W47" s="85">
        <f>_xlfn.IFNA(VLOOKUP(CONCATENATE($W$5,$B47,$C47),'BUN1'!$A$6:$N$135,14,FALSE),0)</f>
        <v>0</v>
      </c>
      <c r="X47" s="85">
        <f>_xlfn.IFNA(VLOOKUP(CONCATENATE($X$5,$B47,$C47),'OG2'!$A$6:$N$133,14,FALSE),0)</f>
        <v>0</v>
      </c>
      <c r="Y47" s="85">
        <f>_xlfn.IFNA(VLOOKUP(CONCATENATE($Y$5,$B47,$C47),'SM1'!$A$6:$N$133,14,FALSE),0)</f>
        <v>0</v>
      </c>
      <c r="Z47" s="85">
        <f>_xlfn.IFNA(VLOOKUP(CONCATENATE($Z$5,$B47,$C47),'MR2'!$A$6:$N$124,14,FALSE),0)</f>
        <v>0</v>
      </c>
      <c r="AA47" s="85">
        <f>_xlfn.IFNA(VLOOKUP(CONCATENATE($AA$5,$B47,$C47),'WAL2'!$A$6:$N$135,14,FALSE),0)</f>
        <v>0</v>
      </c>
      <c r="AB47" s="85">
        <f>_xlfn.IFNA(VLOOKUP(CONCATENATE($AB$5,$B47,$C47),DARD1!$A$6:$N$134,14,FALSE),0)</f>
        <v>0</v>
      </c>
      <c r="AC47" s="85">
        <f>_xlfn.IFNA(VLOOKUP(CONCATENATE($AC$5,$B47,$C47),'LF1'!$A$6:$N$135,14,FALSE),0)</f>
        <v>0</v>
      </c>
      <c r="AD47" s="85">
        <f>_xlfn.IFNA(VLOOKUP(CONCATENATE($AD$5,$B47,$C47),DARL2!$A$6:$N$135,14,FALSE),0)</f>
        <v>0</v>
      </c>
      <c r="AE47" s="85">
        <f>_xlfn.IFNA(VLOOKUP(CONCATENATE($AE$5,$B47,$C47),FEST!$A$6:$N$131,14,FALSE),0)</f>
        <v>0</v>
      </c>
      <c r="AF47" s="85">
        <f>_xlfn.IFNA(VLOOKUP(CONCATENATE($AF$5,$B47,$C47),'BUN2'!$A$6:$N$131,14,FALSE),0)</f>
        <v>0</v>
      </c>
      <c r="AG47" s="85">
        <f>_xlfn.IFNA(VLOOKUP(CONCATENATE($AG$5,$B47,$C47),'OG3'!$A$6:$N$135,14,FALSE),0)</f>
        <v>0</v>
      </c>
      <c r="AH47" s="86">
        <f>_xlfn.IFNA(VLOOKUP(CONCATENATE($AH$5,$B47,$C47),SER!$A$6:$N$135,14,FALSE),0)</f>
        <v>0</v>
      </c>
      <c r="AI47" s="86">
        <f>_xlfn.IFNA(VLOOKUP(CONCATENATE($AH$5,$B47,$C47),KR!$A$6:$N$135,14,FALSE),0)</f>
        <v>0</v>
      </c>
      <c r="AJ47" s="86">
        <f>_xlfn.IFNA(VLOOKUP(CONCATENATE($AJ$5,$B47,$C47),DARL2!$A$6:$N$135,14,FALSE),0)</f>
        <v>0</v>
      </c>
      <c r="AK47" s="86">
        <f>_xlfn.IFNA(VLOOKUP(CONCATENATE($AK$5,$B47,$C47),DARD2!$A$6:$N$135,14,FALSE),0)</f>
        <v>0</v>
      </c>
      <c r="AL47" s="86">
        <f>_xlfn.IFNA(VLOOKUP(CONCATENATE($AL$5,$B47,$C47),'WAL3'!$A$6:$N$77,14,FALSE),0)</f>
        <v>0</v>
      </c>
      <c r="AM47" s="86">
        <f>_xlfn.IFNA(VLOOKUP(CONCATENATE($AM$5,$B47,$C47),'BAL3'!$A$6:$N$135,14,FALSE),0)</f>
        <v>0</v>
      </c>
      <c r="AN47" s="86">
        <f>_xlfn.IFNA(VLOOKUP(CONCATENATE($AN$5,$B47,$C47),'BUN3'!$A$6:$N$135,14,FALSE),0)</f>
        <v>0</v>
      </c>
      <c r="AO47" s="86">
        <f>_xlfn.IFNA(VLOOKUP(CONCATENATE($AO$5,$B47,$C47),SC!$A$6:$N$135,14,FALSE),0)</f>
        <v>0</v>
      </c>
      <c r="AP47" s="86">
        <f>_xlfn.IFNA(VLOOKUP(CONCATENATE($AP$5,$B47,$C47),'KAL1'!$A$6:$N$135,14,FALSE),0)</f>
        <v>0</v>
      </c>
      <c r="AQ47" s="514"/>
      <c r="AR47" s="87">
        <f>_xlfn.IFNA(VLOOKUP(CONCATENATE($AR$5,$B47,$C47),'MR3'!$A$6:$N$135,14,FALSE),0)</f>
        <v>0</v>
      </c>
      <c r="AS47" s="82"/>
    </row>
    <row r="48" spans="1:45" x14ac:dyDescent="0.2">
      <c r="A48" s="924"/>
      <c r="B48" s="111" t="s">
        <v>748</v>
      </c>
      <c r="C48" s="27" t="s">
        <v>735</v>
      </c>
      <c r="D48" s="27" t="s">
        <v>463</v>
      </c>
      <c r="E48" s="28">
        <v>44279</v>
      </c>
      <c r="F48" s="29">
        <v>13</v>
      </c>
      <c r="G48" s="227">
        <f t="shared" si="4"/>
        <v>0</v>
      </c>
      <c r="H48" s="85">
        <f t="shared" si="5"/>
        <v>0</v>
      </c>
      <c r="I48" s="174">
        <f t="shared" si="3"/>
        <v>24</v>
      </c>
      <c r="J48" s="227">
        <f>_xlfn.IFNA(VLOOKUP(CONCATENATE($J$5,$B48,$C48),'20BUN'!$A$6:$N$94,14,FALSE),0)</f>
        <v>0</v>
      </c>
      <c r="K48" s="85">
        <f>_xlfn.IFNA(VLOOKUP(CONCATENATE($K$5,$B48,$C48),'20BUS'!$A$6:$N$107,14,FALSE),0)</f>
        <v>0</v>
      </c>
      <c r="L48" s="85">
        <f>_xlfn.IFNA(VLOOKUP(CONCATENATE($L$5,$B48,$C48),'MUR1'!$A$6:$N$135,14,FALSE),0)</f>
        <v>0</v>
      </c>
      <c r="M48" s="85">
        <f>_xlfn.IFNA(VLOOKUP(CONCATENATE($M$5,$B48,$C48),'BUS1'!$A$6:$N$95,14,FALSE),0)</f>
        <v>0</v>
      </c>
      <c r="N48" s="85">
        <f>_xlfn.IFNA(VLOOKUP(CONCATENATE($N$5,$B48,$C48),'WP1'!$A$6:$N$131,14,FALSE),0)</f>
        <v>0</v>
      </c>
      <c r="O48" s="85">
        <f>_xlfn.IFNA(VLOOKUP(CONCATENATE($O$5,$B48,$C48),'BAL1'!$A$6:$N$95,14,FALSE),0)</f>
        <v>0</v>
      </c>
      <c r="P48" s="85">
        <f>_xlfn.IFNA(VLOOKUP(CONCATENATE($P$5,$B48,$C48),'BUS2'!$A$6:$N$133,14,FALSE),0)</f>
        <v>0</v>
      </c>
      <c r="Q48" s="85">
        <f>_xlfn.IFNA(VLOOKUP(CONCATENATE($Q$5,$B48,$C48),'WAL1'!$A$6:$N$135,14,FALSE),0)</f>
        <v>0</v>
      </c>
      <c r="R48" s="85">
        <f>_xlfn.IFNA(VLOOKUP(CONCATENATE($S$5,$B48,$C48),'MR1'!$A$6:$N$130,14,FALSE),0)</f>
        <v>0</v>
      </c>
      <c r="S48" s="85">
        <f>_xlfn.IFNA(VLOOKUP(CONCATENATE($S$5,$B48,$C48),'OG1'!$A$6:$N$132,14,FALSE),0)</f>
        <v>0</v>
      </c>
      <c r="T48" s="85">
        <f>_xlfn.IFNA(VLOOKUP(CONCATENATE($T$5,$B48,$C48),DARL!$A$6:$N$56,14,FALSE),0)</f>
        <v>0</v>
      </c>
      <c r="U48" s="85">
        <f>_xlfn.IFNA(VLOOKUP(CONCATENATE($U$5,$B48,$C48),'BUS3'!$A$6:$N$135,14,FALSE),0)</f>
        <v>0</v>
      </c>
      <c r="V48" s="85">
        <f>_xlfn.IFNA(VLOOKUP(CONCATENATE($V$5,$B48,$C48),'BAL2'!$A$6:$N$135,14,FALSE),0)</f>
        <v>0</v>
      </c>
      <c r="W48" s="85">
        <f>_xlfn.IFNA(VLOOKUP(CONCATENATE($W$5,$B48,$C48),'BUN1'!$A$6:$N$135,14,FALSE),0)</f>
        <v>0</v>
      </c>
      <c r="X48" s="85">
        <f>_xlfn.IFNA(VLOOKUP(CONCATENATE($X$5,$B48,$C48),'OG2'!$A$6:$N$133,14,FALSE),0)</f>
        <v>0</v>
      </c>
      <c r="Y48" s="85">
        <f>_xlfn.IFNA(VLOOKUP(CONCATENATE($Y$5,$B48,$C48),'SM1'!$A$6:$N$133,14,FALSE),0)</f>
        <v>0</v>
      </c>
      <c r="Z48" s="85">
        <f>_xlfn.IFNA(VLOOKUP(CONCATENATE($Z$5,$B48,$C48),'MR2'!$A$6:$N$124,14,FALSE),0)</f>
        <v>0</v>
      </c>
      <c r="AA48" s="85">
        <f>_xlfn.IFNA(VLOOKUP(CONCATENATE($AA$5,$B48,$C48),'WAL2'!$A$6:$N$135,14,FALSE),0)</f>
        <v>0</v>
      </c>
      <c r="AB48" s="85">
        <f>_xlfn.IFNA(VLOOKUP(CONCATENATE($AB$5,$B48,$C48),DARD1!$A$6:$N$134,14,FALSE),0)</f>
        <v>0</v>
      </c>
      <c r="AC48" s="85">
        <f>_xlfn.IFNA(VLOOKUP(CONCATENATE($AC$5,$B48,$C48),'LF1'!$A$6:$N$135,14,FALSE),0)</f>
        <v>0</v>
      </c>
      <c r="AD48" s="85">
        <f>_xlfn.IFNA(VLOOKUP(CONCATENATE($AD$5,$B48,$C48),DARL2!$A$6:$N$135,14,FALSE),0)</f>
        <v>0</v>
      </c>
      <c r="AE48" s="85">
        <f>_xlfn.IFNA(VLOOKUP(CONCATENATE($AE$5,$B48,$C48),FEST!$A$6:$N$131,14,FALSE),0)</f>
        <v>0</v>
      </c>
      <c r="AF48" s="85">
        <f>_xlfn.IFNA(VLOOKUP(CONCATENATE($AF$5,$B48,$C48),'BUN2'!$A$6:$N$131,14,FALSE),0)</f>
        <v>0</v>
      </c>
      <c r="AG48" s="85">
        <f>_xlfn.IFNA(VLOOKUP(CONCATENATE($AG$5,$B48,$C48),'OG3'!$A$6:$N$135,14,FALSE),0)</f>
        <v>0</v>
      </c>
      <c r="AH48" s="86">
        <f>_xlfn.IFNA(VLOOKUP(CONCATENATE($AH$5,$B48,$C48),SER!$A$6:$N$135,14,FALSE),0)</f>
        <v>0</v>
      </c>
      <c r="AI48" s="86">
        <f>_xlfn.IFNA(VLOOKUP(CONCATENATE($AH$5,$B48,$C48),KR!$A$6:$N$135,14,FALSE),0)</f>
        <v>0</v>
      </c>
      <c r="AJ48" s="86">
        <f>_xlfn.IFNA(VLOOKUP(CONCATENATE($AJ$5,$B48,$C48),DARL2!$A$6:$N$135,14,FALSE),0)</f>
        <v>0</v>
      </c>
      <c r="AK48" s="86">
        <f>_xlfn.IFNA(VLOOKUP(CONCATENATE($AK$5,$B48,$C48),DARD2!$A$6:$N$135,14,FALSE),0)</f>
        <v>0</v>
      </c>
      <c r="AL48" s="86">
        <f>_xlfn.IFNA(VLOOKUP(CONCATENATE($AL$5,$B48,$C48),'WAL3'!$A$6:$N$77,14,FALSE),0)</f>
        <v>0</v>
      </c>
      <c r="AM48" s="86">
        <f>_xlfn.IFNA(VLOOKUP(CONCATENATE($AM$5,$B48,$C48),'BAL3'!$A$6:$N$135,14,FALSE),0)</f>
        <v>0</v>
      </c>
      <c r="AN48" s="86">
        <f>_xlfn.IFNA(VLOOKUP(CONCATENATE($AN$5,$B48,$C48),'BUN3'!$A$6:$N$135,14,FALSE),0)</f>
        <v>0</v>
      </c>
      <c r="AO48" s="86">
        <f>_xlfn.IFNA(VLOOKUP(CONCATENATE($AO$5,$B48,$C48),SC!$A$6:$N$135,14,FALSE),0)</f>
        <v>0</v>
      </c>
      <c r="AP48" s="86">
        <f>_xlfn.IFNA(VLOOKUP(CONCATENATE($AP$5,$B48,$C48),'KAL1'!$A$6:$N$135,14,FALSE),0)</f>
        <v>0</v>
      </c>
      <c r="AQ48" s="514"/>
      <c r="AR48" s="87">
        <f>_xlfn.IFNA(VLOOKUP(CONCATENATE($AR$5,$B48,$C48),'MR3'!$A$6:$N$135,14,FALSE),0)</f>
        <v>0</v>
      </c>
      <c r="AS48" s="82"/>
    </row>
    <row r="49" spans="1:45" x14ac:dyDescent="0.2">
      <c r="A49" s="924"/>
      <c r="B49" s="111" t="s">
        <v>927</v>
      </c>
      <c r="C49" s="27" t="s">
        <v>919</v>
      </c>
      <c r="D49" s="27" t="s">
        <v>767</v>
      </c>
      <c r="E49" s="28">
        <v>44322</v>
      </c>
      <c r="F49" s="29">
        <v>13</v>
      </c>
      <c r="G49" s="227">
        <f t="shared" si="4"/>
        <v>0</v>
      </c>
      <c r="H49" s="85">
        <f t="shared" si="5"/>
        <v>0</v>
      </c>
      <c r="I49" s="174">
        <f t="shared" si="3"/>
        <v>24</v>
      </c>
      <c r="J49" s="227">
        <f>_xlfn.IFNA(VLOOKUP(CONCATENATE($J$5,$B49,$C49),'20BUN'!$A$6:$N$94,14,FALSE),0)</f>
        <v>0</v>
      </c>
      <c r="K49" s="85">
        <f>_xlfn.IFNA(VLOOKUP(CONCATENATE($K$5,$B49,$C49),'20BUS'!$A$6:$N$107,14,FALSE),0)</f>
        <v>0</v>
      </c>
      <c r="L49" s="85">
        <f>_xlfn.IFNA(VLOOKUP(CONCATENATE($L$5,$B49,$C49),'MUR1'!$A$6:$N$135,14,FALSE),0)</f>
        <v>0</v>
      </c>
      <c r="M49" s="85">
        <f>_xlfn.IFNA(VLOOKUP(CONCATENATE($M$5,$B49,$C49),'BUS1'!$A$6:$N$95,14,FALSE),0)</f>
        <v>0</v>
      </c>
      <c r="N49" s="85">
        <f>_xlfn.IFNA(VLOOKUP(CONCATENATE($N$5,$B49,$C49),'WP1'!$A$6:$N$131,14,FALSE),0)</f>
        <v>0</v>
      </c>
      <c r="O49" s="85">
        <f>_xlfn.IFNA(VLOOKUP(CONCATENATE($O$5,$B49,$C49),'BAL1'!$A$6:$N$95,14,FALSE),0)</f>
        <v>0</v>
      </c>
      <c r="P49" s="85">
        <f>_xlfn.IFNA(VLOOKUP(CONCATENATE($P$5,$B49,$C49),'BUS2'!$A$6:$N$133,14,FALSE),0)</f>
        <v>0</v>
      </c>
      <c r="Q49" s="85">
        <f>_xlfn.IFNA(VLOOKUP(CONCATENATE($Q$5,$B49,$C49),'WAL1'!$A$6:$N$135,14,FALSE),0)</f>
        <v>0</v>
      </c>
      <c r="R49" s="85">
        <f>_xlfn.IFNA(VLOOKUP(CONCATENATE($S$5,$B49,$C49),'MR1'!$A$6:$N$130,14,FALSE),0)</f>
        <v>0</v>
      </c>
      <c r="S49" s="85">
        <f>_xlfn.IFNA(VLOOKUP(CONCATENATE($S$5,$B49,$C49),'OG1'!$A$6:$N$132,14,FALSE),0)</f>
        <v>0</v>
      </c>
      <c r="T49" s="85">
        <f>_xlfn.IFNA(VLOOKUP(CONCATENATE($T$5,$B49,$C49),DARL!$A$6:$N$56,14,FALSE),0)</f>
        <v>0</v>
      </c>
      <c r="U49" s="85">
        <f>_xlfn.IFNA(VLOOKUP(CONCATENATE($U$5,$B49,$C49),'BUS3'!$A$6:$N$135,14,FALSE),0)</f>
        <v>0</v>
      </c>
      <c r="V49" s="85">
        <f>_xlfn.IFNA(VLOOKUP(CONCATENATE($V$5,$B49,$C49),'BAL2'!$A$6:$N$135,14,FALSE),0)</f>
        <v>0</v>
      </c>
      <c r="W49" s="85">
        <f>_xlfn.IFNA(VLOOKUP(CONCATENATE($W$5,$B49,$C49),'BUN1'!$A$6:$N$135,14,FALSE),0)</f>
        <v>0</v>
      </c>
      <c r="X49" s="85">
        <f>_xlfn.IFNA(VLOOKUP(CONCATENATE($X$5,$B49,$C49),'OG2'!$A$6:$N$133,14,FALSE),0)</f>
        <v>0</v>
      </c>
      <c r="Y49" s="85">
        <f>_xlfn.IFNA(VLOOKUP(CONCATENATE($Y$5,$B49,$C49),'SM1'!$A$6:$N$133,14,FALSE),0)</f>
        <v>0</v>
      </c>
      <c r="Z49" s="85">
        <f>_xlfn.IFNA(VLOOKUP(CONCATENATE($Z$5,$B49,$C49),'MR2'!$A$6:$N$124,14,FALSE),0)</f>
        <v>0</v>
      </c>
      <c r="AA49" s="85">
        <f>_xlfn.IFNA(VLOOKUP(CONCATENATE($AA$5,$B49,$C49),'WAL2'!$A$6:$N$135,14,FALSE),0)</f>
        <v>0</v>
      </c>
      <c r="AB49" s="85">
        <f>_xlfn.IFNA(VLOOKUP(CONCATENATE($AB$5,$B49,$C49),DARD1!$A$6:$N$134,14,FALSE),0)</f>
        <v>0</v>
      </c>
      <c r="AC49" s="85">
        <f>_xlfn.IFNA(VLOOKUP(CONCATENATE($AC$5,$B49,$C49),'LF1'!$A$6:$N$135,14,FALSE),0)</f>
        <v>0</v>
      </c>
      <c r="AD49" s="85">
        <f>_xlfn.IFNA(VLOOKUP(CONCATENATE($AD$5,$B49,$C49),DARL2!$A$6:$N$135,14,FALSE),0)</f>
        <v>0</v>
      </c>
      <c r="AE49" s="85">
        <f>_xlfn.IFNA(VLOOKUP(CONCATENATE($AE$5,$B49,$C49),FEST!$A$6:$N$131,14,FALSE),0)</f>
        <v>0</v>
      </c>
      <c r="AF49" s="85">
        <f>_xlfn.IFNA(VLOOKUP(CONCATENATE($AF$5,$B49,$C49),'BUN2'!$A$6:$N$131,14,FALSE),0)</f>
        <v>0</v>
      </c>
      <c r="AG49" s="85">
        <f>_xlfn.IFNA(VLOOKUP(CONCATENATE($AG$5,$B49,$C49),'OG3'!$A$6:$N$135,14,FALSE),0)</f>
        <v>0</v>
      </c>
      <c r="AH49" s="86">
        <f>_xlfn.IFNA(VLOOKUP(CONCATENATE($AH$5,$B49,$C49),SER!$A$6:$N$135,14,FALSE),0)</f>
        <v>0</v>
      </c>
      <c r="AI49" s="86">
        <f>_xlfn.IFNA(VLOOKUP(CONCATENATE($AH$5,$B49,$C49),KR!$A$6:$N$135,14,FALSE),0)</f>
        <v>0</v>
      </c>
      <c r="AJ49" s="86">
        <f>_xlfn.IFNA(VLOOKUP(CONCATENATE($AJ$5,$B49,$C49),DARL2!$A$6:$N$135,14,FALSE),0)</f>
        <v>0</v>
      </c>
      <c r="AK49" s="86">
        <f>_xlfn.IFNA(VLOOKUP(CONCATENATE($AK$5,$B49,$C49),DARD2!$A$6:$N$135,14,FALSE),0)</f>
        <v>0</v>
      </c>
      <c r="AL49" s="86">
        <f>_xlfn.IFNA(VLOOKUP(CONCATENATE($AL$5,$B49,$C49),'WAL3'!$A$6:$N$77,14,FALSE),0)</f>
        <v>0</v>
      </c>
      <c r="AM49" s="86">
        <f>_xlfn.IFNA(VLOOKUP(CONCATENATE($AM$5,$B49,$C49),'BAL3'!$A$6:$N$135,14,FALSE),0)</f>
        <v>0</v>
      </c>
      <c r="AN49" s="86">
        <f>_xlfn.IFNA(VLOOKUP(CONCATENATE($AN$5,$B49,$C49),'BUN3'!$A$6:$N$135,14,FALSE),0)</f>
        <v>0</v>
      </c>
      <c r="AO49" s="86">
        <f>_xlfn.IFNA(VLOOKUP(CONCATENATE($AO$5,$B49,$C49),SC!$A$6:$N$135,14,FALSE),0)</f>
        <v>0</v>
      </c>
      <c r="AP49" s="86">
        <f>_xlfn.IFNA(VLOOKUP(CONCATENATE($AP$5,$B49,$C49),'KAL1'!$A$6:$N$135,14,FALSE),0)</f>
        <v>0</v>
      </c>
      <c r="AQ49" s="514"/>
      <c r="AR49" s="87">
        <f>_xlfn.IFNA(VLOOKUP(CONCATENATE($AR$5,$B49,$C49),'MR3'!$A$6:$N$135,14,FALSE),0)</f>
        <v>0</v>
      </c>
      <c r="AS49" s="82"/>
    </row>
    <row r="50" spans="1:45" x14ac:dyDescent="0.2">
      <c r="A50" s="924"/>
      <c r="B50" s="111" t="s">
        <v>90</v>
      </c>
      <c r="C50" s="27" t="s">
        <v>91</v>
      </c>
      <c r="D50" s="27" t="s">
        <v>160</v>
      </c>
      <c r="E50" s="28">
        <v>44242</v>
      </c>
      <c r="F50" s="29">
        <v>12</v>
      </c>
      <c r="G50" s="227">
        <f t="shared" si="4"/>
        <v>0</v>
      </c>
      <c r="H50" s="85">
        <f t="shared" si="5"/>
        <v>0</v>
      </c>
      <c r="I50" s="174">
        <f t="shared" si="3"/>
        <v>24</v>
      </c>
      <c r="J50" s="227">
        <f>_xlfn.IFNA(VLOOKUP(CONCATENATE($J$5,$B50,$C50),'20BUN'!$A$6:$N$94,14,FALSE),0)</f>
        <v>0</v>
      </c>
      <c r="K50" s="85">
        <f>_xlfn.IFNA(VLOOKUP(CONCATENATE($K$5,$B50,$C50),'20BUS'!$A$6:$N$107,14,FALSE),0)</f>
        <v>0</v>
      </c>
      <c r="L50" s="85">
        <f>_xlfn.IFNA(VLOOKUP(CONCATENATE($L$5,$B50,$C50),'MUR1'!$A$6:$N$135,14,FALSE),0)</f>
        <v>0</v>
      </c>
      <c r="M50" s="85">
        <f>_xlfn.IFNA(VLOOKUP(CONCATENATE($M$5,$B50,$C50),'BUS1'!$A$6:$N$95,14,FALSE),0)</f>
        <v>0</v>
      </c>
      <c r="N50" s="85">
        <f>_xlfn.IFNA(VLOOKUP(CONCATENATE($N$5,$B50,$C50),'WP1'!$A$6:$N$131,14,FALSE),0)</f>
        <v>0</v>
      </c>
      <c r="O50" s="85">
        <f>_xlfn.IFNA(VLOOKUP(CONCATENATE($O$5,$B50,$C50),'BAL1'!$A$6:$N$95,14,FALSE),0)</f>
        <v>0</v>
      </c>
      <c r="P50" s="85">
        <f>_xlfn.IFNA(VLOOKUP(CONCATENATE($P$5,$B50,$C50),'BUS2'!$A$6:$N$133,14,FALSE),0)</f>
        <v>0</v>
      </c>
      <c r="Q50" s="85">
        <f>_xlfn.IFNA(VLOOKUP(CONCATENATE($Q$5,$B50,$C50),'WAL1'!$A$6:$N$135,14,FALSE),0)</f>
        <v>0</v>
      </c>
      <c r="R50" s="85">
        <f>_xlfn.IFNA(VLOOKUP(CONCATENATE($S$5,$B50,$C50),'MR1'!$A$6:$N$130,14,FALSE),0)</f>
        <v>0</v>
      </c>
      <c r="S50" s="85">
        <f>_xlfn.IFNA(VLOOKUP(CONCATENATE($S$5,$B50,$C50),'OG1'!$A$6:$N$132,14,FALSE),0)</f>
        <v>0</v>
      </c>
      <c r="T50" s="85">
        <f>_xlfn.IFNA(VLOOKUP(CONCATENATE($T$5,$B50,$C50),DARL!$A$6:$N$56,14,FALSE),0)</f>
        <v>0</v>
      </c>
      <c r="U50" s="85">
        <f>_xlfn.IFNA(VLOOKUP(CONCATENATE($U$5,$B50,$C50),'BUS3'!$A$6:$N$135,14,FALSE),0)</f>
        <v>0</v>
      </c>
      <c r="V50" s="85">
        <f>_xlfn.IFNA(VLOOKUP(CONCATENATE($V$5,$B50,$C50),'BAL2'!$A$6:$N$135,14,FALSE),0)</f>
        <v>0</v>
      </c>
      <c r="W50" s="85">
        <f>_xlfn.IFNA(VLOOKUP(CONCATENATE($W$5,$B50,$C50),'BUN1'!$A$6:$N$135,14,FALSE),0)</f>
        <v>0</v>
      </c>
      <c r="X50" s="85">
        <f>_xlfn.IFNA(VLOOKUP(CONCATENATE($X$5,$B50,$C50),'OG2'!$A$6:$N$133,14,FALSE),0)</f>
        <v>0</v>
      </c>
      <c r="Y50" s="85">
        <f>_xlfn.IFNA(VLOOKUP(CONCATENATE($Y$5,$B50,$C50),'SM1'!$A$6:$N$133,14,FALSE),0)</f>
        <v>0</v>
      </c>
      <c r="Z50" s="85">
        <f>_xlfn.IFNA(VLOOKUP(CONCATENATE($Z$5,$B50,$C50),'MR2'!$A$6:$N$124,14,FALSE),0)</f>
        <v>0</v>
      </c>
      <c r="AA50" s="85">
        <f>_xlfn.IFNA(VLOOKUP(CONCATENATE($AA$5,$B50,$C50),'WAL2'!$A$6:$N$135,14,FALSE),0)</f>
        <v>0</v>
      </c>
      <c r="AB50" s="85">
        <f>_xlfn.IFNA(VLOOKUP(CONCATENATE($AB$5,$B50,$C50),DARD1!$A$6:$N$134,14,FALSE),0)</f>
        <v>0</v>
      </c>
      <c r="AC50" s="85">
        <f>_xlfn.IFNA(VLOOKUP(CONCATENATE($AC$5,$B50,$C50),'LF1'!$A$6:$N$135,14,FALSE),0)</f>
        <v>0</v>
      </c>
      <c r="AD50" s="85">
        <f>_xlfn.IFNA(VLOOKUP(CONCATENATE($AD$5,$B50,$C50),DARL2!$A$6:$N$135,14,FALSE),0)</f>
        <v>0</v>
      </c>
      <c r="AE50" s="85">
        <f>_xlfn.IFNA(VLOOKUP(CONCATENATE($AE$5,$B50,$C50),FEST!$A$6:$N$131,14,FALSE),0)</f>
        <v>0</v>
      </c>
      <c r="AF50" s="85">
        <f>_xlfn.IFNA(VLOOKUP(CONCATENATE($AF$5,$B50,$C50),'BUN2'!$A$6:$N$131,14,FALSE),0)</f>
        <v>0</v>
      </c>
      <c r="AG50" s="85">
        <f>_xlfn.IFNA(VLOOKUP(CONCATENATE($AG$5,$B50,$C50),'OG3'!$A$6:$N$135,14,FALSE),0)</f>
        <v>0</v>
      </c>
      <c r="AH50" s="86">
        <f>_xlfn.IFNA(VLOOKUP(CONCATENATE($AH$5,$B50,$C50),SER!$A$6:$N$135,14,FALSE),0)</f>
        <v>0</v>
      </c>
      <c r="AI50" s="86">
        <f>_xlfn.IFNA(VLOOKUP(CONCATENATE($AH$5,$B50,$C50),KR!$A$6:$N$135,14,FALSE),0)</f>
        <v>0</v>
      </c>
      <c r="AJ50" s="86">
        <f>_xlfn.IFNA(VLOOKUP(CONCATENATE($AJ$5,$B50,$C50),DARL2!$A$6:$N$135,14,FALSE),0)</f>
        <v>0</v>
      </c>
      <c r="AK50" s="86">
        <f>_xlfn.IFNA(VLOOKUP(CONCATENATE($AK$5,$B50,$C50),DARD2!$A$6:$N$135,14,FALSE),0)</f>
        <v>0</v>
      </c>
      <c r="AL50" s="86">
        <f>_xlfn.IFNA(VLOOKUP(CONCATENATE($AL$5,$B50,$C50),'WAL3'!$A$6:$N$77,14,FALSE),0)</f>
        <v>0</v>
      </c>
      <c r="AM50" s="86">
        <f>_xlfn.IFNA(VLOOKUP(CONCATENATE($AM$5,$B50,$C50),'BAL3'!$A$6:$N$135,14,FALSE),0)</f>
        <v>0</v>
      </c>
      <c r="AN50" s="86">
        <f>_xlfn.IFNA(VLOOKUP(CONCATENATE($AN$5,$B50,$C50),'BUN3'!$A$6:$N$135,14,FALSE),0)</f>
        <v>0</v>
      </c>
      <c r="AO50" s="86">
        <f>_xlfn.IFNA(VLOOKUP(CONCATENATE($AO$5,$B50,$C50),SC!$A$6:$N$135,14,FALSE),0)</f>
        <v>0</v>
      </c>
      <c r="AP50" s="86">
        <f>_xlfn.IFNA(VLOOKUP(CONCATENATE($AP$5,$B50,$C50),'KAL1'!$A$6:$N$135,14,FALSE),0)</f>
        <v>0</v>
      </c>
      <c r="AQ50" s="514"/>
      <c r="AR50" s="87">
        <f>_xlfn.IFNA(VLOOKUP(CONCATENATE($AR$5,$B50,$C50),'MR3'!$A$6:$N$135,14,FALSE),0)</f>
        <v>0</v>
      </c>
      <c r="AS50" s="82"/>
    </row>
    <row r="51" spans="1:45" x14ac:dyDescent="0.2">
      <c r="A51" s="924"/>
      <c r="B51" s="111" t="s">
        <v>962</v>
      </c>
      <c r="C51" s="27" t="s">
        <v>963</v>
      </c>
      <c r="D51" s="27" t="s">
        <v>964</v>
      </c>
      <c r="E51" s="28">
        <v>44353</v>
      </c>
      <c r="F51" s="29">
        <v>11</v>
      </c>
      <c r="G51" s="227">
        <f t="shared" si="4"/>
        <v>0</v>
      </c>
      <c r="H51" s="85">
        <f t="shared" si="5"/>
        <v>0</v>
      </c>
      <c r="I51" s="174">
        <f t="shared" si="3"/>
        <v>24</v>
      </c>
      <c r="J51" s="227">
        <f>_xlfn.IFNA(VLOOKUP(CONCATENATE($J$5,$B51,$C51),'20BUN'!$A$6:$N$94,14,FALSE),0)</f>
        <v>0</v>
      </c>
      <c r="K51" s="85">
        <f>_xlfn.IFNA(VLOOKUP(CONCATENATE($K$5,$B51,$C51),'20BUS'!$A$6:$N$107,14,FALSE),0)</f>
        <v>0</v>
      </c>
      <c r="L51" s="85">
        <f>_xlfn.IFNA(VLOOKUP(CONCATENATE($L$5,$B51,$C51),'MUR1'!$A$6:$N$135,14,FALSE),0)</f>
        <v>0</v>
      </c>
      <c r="M51" s="85">
        <f>_xlfn.IFNA(VLOOKUP(CONCATENATE($M$5,$B51,$C51),'BUS1'!$A$6:$N$95,14,FALSE),0)</f>
        <v>0</v>
      </c>
      <c r="N51" s="85">
        <f>_xlfn.IFNA(VLOOKUP(CONCATENATE($N$5,$B51,$C51),'WP1'!$A$6:$N$131,14,FALSE),0)</f>
        <v>0</v>
      </c>
      <c r="O51" s="85">
        <f>_xlfn.IFNA(VLOOKUP(CONCATENATE($O$5,$B51,$C51),'BAL1'!$A$6:$N$95,14,FALSE),0)</f>
        <v>0</v>
      </c>
      <c r="P51" s="85">
        <f>_xlfn.IFNA(VLOOKUP(CONCATENATE($P$5,$B51,$C51),'BUS2'!$A$6:$N$133,14,FALSE),0)</f>
        <v>0</v>
      </c>
      <c r="Q51" s="85">
        <f>_xlfn.IFNA(VLOOKUP(CONCATENATE($Q$5,$B51,$C51),'WAL1'!$A$6:$N$135,14,FALSE),0)</f>
        <v>0</v>
      </c>
      <c r="R51" s="85">
        <f>_xlfn.IFNA(VLOOKUP(CONCATENATE($S$5,$B51,$C51),'MR1'!$A$6:$N$130,14,FALSE),0)</f>
        <v>0</v>
      </c>
      <c r="S51" s="85">
        <f>_xlfn.IFNA(VLOOKUP(CONCATENATE($S$5,$B51,$C51),'OG1'!$A$6:$N$132,14,FALSE),0)</f>
        <v>0</v>
      </c>
      <c r="T51" s="85">
        <f>_xlfn.IFNA(VLOOKUP(CONCATENATE($T$5,$B51,$C51),DARL!$A$6:$N$56,14,FALSE),0)</f>
        <v>0</v>
      </c>
      <c r="U51" s="85">
        <f>_xlfn.IFNA(VLOOKUP(CONCATENATE($U$5,$B51,$C51),'BUS3'!$A$6:$N$135,14,FALSE),0)</f>
        <v>0</v>
      </c>
      <c r="V51" s="85">
        <f>_xlfn.IFNA(VLOOKUP(CONCATENATE($V$5,$B51,$C51),'BAL2'!$A$6:$N$135,14,FALSE),0)</f>
        <v>0</v>
      </c>
      <c r="W51" s="85">
        <f>_xlfn.IFNA(VLOOKUP(CONCATENATE($W$5,$B51,$C51),'BUN1'!$A$6:$N$135,14,FALSE),0)</f>
        <v>0</v>
      </c>
      <c r="X51" s="85">
        <f>_xlfn.IFNA(VLOOKUP(CONCATENATE($X$5,$B51,$C51),'OG2'!$A$6:$N$133,14,FALSE),0)</f>
        <v>0</v>
      </c>
      <c r="Y51" s="85">
        <f>_xlfn.IFNA(VLOOKUP(CONCATENATE($Y$5,$B51,$C51),'SM1'!$A$6:$N$133,14,FALSE),0)</f>
        <v>0</v>
      </c>
      <c r="Z51" s="85">
        <f>_xlfn.IFNA(VLOOKUP(CONCATENATE($Z$5,$B51,$C51),'MR2'!$A$6:$N$124,14,FALSE),0)</f>
        <v>0</v>
      </c>
      <c r="AA51" s="85">
        <f>_xlfn.IFNA(VLOOKUP(CONCATENATE($AA$5,$B51,$C51),'WAL2'!$A$6:$N$135,14,FALSE),0)</f>
        <v>0</v>
      </c>
      <c r="AB51" s="85">
        <f>_xlfn.IFNA(VLOOKUP(CONCATENATE($AB$5,$B51,$C51),DARD1!$A$6:$N$134,14,FALSE),0)</f>
        <v>0</v>
      </c>
      <c r="AC51" s="85">
        <f>_xlfn.IFNA(VLOOKUP(CONCATENATE($AC$5,$B51,$C51),'LF1'!$A$6:$N$135,14,FALSE),0)</f>
        <v>0</v>
      </c>
      <c r="AD51" s="85">
        <f>_xlfn.IFNA(VLOOKUP(CONCATENATE($AD$5,$B51,$C51),DARL2!$A$6:$N$135,14,FALSE),0)</f>
        <v>0</v>
      </c>
      <c r="AE51" s="85">
        <f>_xlfn.IFNA(VLOOKUP(CONCATENATE($AE$5,$B51,$C51),FEST!$A$6:$N$131,14,FALSE),0)</f>
        <v>0</v>
      </c>
      <c r="AF51" s="85">
        <f>_xlfn.IFNA(VLOOKUP(CONCATENATE($AF$5,$B51,$C51),'BUN2'!$A$6:$N$131,14,FALSE),0)</f>
        <v>0</v>
      </c>
      <c r="AG51" s="85">
        <f>_xlfn.IFNA(VLOOKUP(CONCATENATE($AG$5,$B51,$C51),'OG3'!$A$6:$N$135,14,FALSE),0)</f>
        <v>0</v>
      </c>
      <c r="AH51" s="86">
        <f>_xlfn.IFNA(VLOOKUP(CONCATENATE($AH$5,$B51,$C51),SER!$A$6:$N$135,14,FALSE),0)</f>
        <v>0</v>
      </c>
      <c r="AI51" s="86">
        <f>_xlfn.IFNA(VLOOKUP(CONCATENATE($AH$5,$B51,$C51),KR!$A$6:$N$135,14,FALSE),0)</f>
        <v>0</v>
      </c>
      <c r="AJ51" s="86">
        <f>_xlfn.IFNA(VLOOKUP(CONCATENATE($AJ$5,$B51,$C51),DARL2!$A$6:$N$135,14,FALSE),0)</f>
        <v>0</v>
      </c>
      <c r="AK51" s="86">
        <f>_xlfn.IFNA(VLOOKUP(CONCATENATE($AK$5,$B51,$C51),DARD2!$A$6:$N$135,14,FALSE),0)</f>
        <v>0</v>
      </c>
      <c r="AL51" s="86">
        <f>_xlfn.IFNA(VLOOKUP(CONCATENATE($AL$5,$B51,$C51),'WAL3'!$A$6:$N$77,14,FALSE),0)</f>
        <v>0</v>
      </c>
      <c r="AM51" s="86">
        <f>_xlfn.IFNA(VLOOKUP(CONCATENATE($AM$5,$B51,$C51),'BAL3'!$A$6:$N$135,14,FALSE),0)</f>
        <v>0</v>
      </c>
      <c r="AN51" s="86">
        <f>_xlfn.IFNA(VLOOKUP(CONCATENATE($AN$5,$B51,$C51),'BUN3'!$A$6:$N$135,14,FALSE),0)</f>
        <v>0</v>
      </c>
      <c r="AO51" s="86">
        <f>_xlfn.IFNA(VLOOKUP(CONCATENATE($AO$5,$B51,$C51),SC!$A$6:$N$135,14,FALSE),0)</f>
        <v>0</v>
      </c>
      <c r="AP51" s="86">
        <f>_xlfn.IFNA(VLOOKUP(CONCATENATE($AP$5,$B51,$C51),'KAL1'!$A$6:$N$135,14,FALSE),0)</f>
        <v>0</v>
      </c>
      <c r="AQ51" s="514"/>
      <c r="AR51" s="87">
        <f>_xlfn.IFNA(VLOOKUP(CONCATENATE($AR$5,$B51,$C51),'MR3'!$A$6:$N$135,14,FALSE),0)</f>
        <v>0</v>
      </c>
      <c r="AS51" s="82"/>
    </row>
    <row r="52" spans="1:45" x14ac:dyDescent="0.2">
      <c r="A52" s="924"/>
      <c r="B52" s="111" t="s">
        <v>298</v>
      </c>
      <c r="C52" s="27" t="s">
        <v>299</v>
      </c>
      <c r="D52" s="27" t="s">
        <v>100</v>
      </c>
      <c r="E52" s="28">
        <v>44218</v>
      </c>
      <c r="F52" s="29">
        <v>11</v>
      </c>
      <c r="G52" s="227">
        <f t="shared" si="4"/>
        <v>0</v>
      </c>
      <c r="H52" s="85">
        <f t="shared" si="5"/>
        <v>0</v>
      </c>
      <c r="I52" s="174">
        <f t="shared" si="3"/>
        <v>24</v>
      </c>
      <c r="J52" s="227">
        <f>_xlfn.IFNA(VLOOKUP(CONCATENATE($J$5,$B52,$C52),'20BUN'!$A$6:$N$94,14,FALSE),0)</f>
        <v>0</v>
      </c>
      <c r="K52" s="85">
        <f>_xlfn.IFNA(VLOOKUP(CONCATENATE($K$5,$B52,$C52),'20BUS'!$A$6:$N$107,14,FALSE),0)</f>
        <v>0</v>
      </c>
      <c r="L52" s="85">
        <f>_xlfn.IFNA(VLOOKUP(CONCATENATE($L$5,$B52,$C52),'MUR1'!$A$6:$N$135,14,FALSE),0)</f>
        <v>0</v>
      </c>
      <c r="M52" s="85">
        <f>_xlfn.IFNA(VLOOKUP(CONCATENATE($M$5,$B52,$C52),'BUS1'!$A$6:$N$95,14,FALSE),0)</f>
        <v>0</v>
      </c>
      <c r="N52" s="85">
        <f>_xlfn.IFNA(VLOOKUP(CONCATENATE($N$5,$B52,$C52),'WP1'!$A$6:$N$131,14,FALSE),0)</f>
        <v>0</v>
      </c>
      <c r="O52" s="85">
        <f>_xlfn.IFNA(VLOOKUP(CONCATENATE($O$5,$B52,$C52),'BAL1'!$A$6:$N$95,14,FALSE),0)</f>
        <v>0</v>
      </c>
      <c r="P52" s="85">
        <f>_xlfn.IFNA(VLOOKUP(CONCATENATE($P$5,$B52,$C52),'BUS2'!$A$6:$N$133,14,FALSE),0)</f>
        <v>0</v>
      </c>
      <c r="Q52" s="85">
        <f>_xlfn.IFNA(VLOOKUP(CONCATENATE($Q$5,$B52,$C52),'WAL1'!$A$6:$N$135,14,FALSE),0)</f>
        <v>0</v>
      </c>
      <c r="R52" s="85">
        <f>_xlfn.IFNA(VLOOKUP(CONCATENATE($S$5,$B52,$C52),'MR1'!$A$6:$N$130,14,FALSE),0)</f>
        <v>0</v>
      </c>
      <c r="S52" s="85">
        <f>_xlfn.IFNA(VLOOKUP(CONCATENATE($S$5,$B52,$C52),'OG1'!$A$6:$N$132,14,FALSE),0)</f>
        <v>0</v>
      </c>
      <c r="T52" s="85">
        <f>_xlfn.IFNA(VLOOKUP(CONCATENATE($T$5,$B52,$C52),DARL!$A$6:$N$56,14,FALSE),0)</f>
        <v>0</v>
      </c>
      <c r="U52" s="85">
        <f>_xlfn.IFNA(VLOOKUP(CONCATENATE($U$5,$B52,$C52),'BUS3'!$A$6:$N$135,14,FALSE),0)</f>
        <v>0</v>
      </c>
      <c r="V52" s="85">
        <f>_xlfn.IFNA(VLOOKUP(CONCATENATE($V$5,$B52,$C52),'BAL2'!$A$6:$N$135,14,FALSE),0)</f>
        <v>0</v>
      </c>
      <c r="W52" s="85">
        <f>_xlfn.IFNA(VLOOKUP(CONCATENATE($W$5,$B52,$C52),'BUN1'!$A$6:$N$135,14,FALSE),0)</f>
        <v>0</v>
      </c>
      <c r="X52" s="85">
        <f>_xlfn.IFNA(VLOOKUP(CONCATENATE($X$5,$B52,$C52),'OG2'!$A$6:$N$133,14,FALSE),0)</f>
        <v>0</v>
      </c>
      <c r="Y52" s="85">
        <f>_xlfn.IFNA(VLOOKUP(CONCATENATE($Y$5,$B52,$C52),'SM1'!$A$6:$N$133,14,FALSE),0)</f>
        <v>0</v>
      </c>
      <c r="Z52" s="85">
        <f>_xlfn.IFNA(VLOOKUP(CONCATENATE($Z$5,$B52,$C52),'MR2'!$A$6:$N$124,14,FALSE),0)</f>
        <v>0</v>
      </c>
      <c r="AA52" s="85">
        <f>_xlfn.IFNA(VLOOKUP(CONCATENATE($AA$5,$B52,$C52),'WAL2'!$A$6:$N$135,14,FALSE),0)</f>
        <v>0</v>
      </c>
      <c r="AB52" s="85">
        <f>_xlfn.IFNA(VLOOKUP(CONCATENATE($AB$5,$B52,$C52),DARD1!$A$6:$N$134,14,FALSE),0)</f>
        <v>0</v>
      </c>
      <c r="AC52" s="85">
        <f>_xlfn.IFNA(VLOOKUP(CONCATENATE($AC$5,$B52,$C52),'LF1'!$A$6:$N$135,14,FALSE),0)</f>
        <v>0</v>
      </c>
      <c r="AD52" s="85">
        <f>_xlfn.IFNA(VLOOKUP(CONCATENATE($AD$5,$B52,$C52),DARL2!$A$6:$N$135,14,FALSE),0)</f>
        <v>0</v>
      </c>
      <c r="AE52" s="85">
        <f>_xlfn.IFNA(VLOOKUP(CONCATENATE($AE$5,$B52,$C52),FEST!$A$6:$N$131,14,FALSE),0)</f>
        <v>0</v>
      </c>
      <c r="AF52" s="85">
        <f>_xlfn.IFNA(VLOOKUP(CONCATENATE($AF$5,$B52,$C52),'BUN2'!$A$6:$N$131,14,FALSE),0)</f>
        <v>0</v>
      </c>
      <c r="AG52" s="85">
        <f>_xlfn.IFNA(VLOOKUP(CONCATENATE($AG$5,$B52,$C52),'OG3'!$A$6:$N$135,14,FALSE),0)</f>
        <v>0</v>
      </c>
      <c r="AH52" s="86">
        <f>_xlfn.IFNA(VLOOKUP(CONCATENATE($AH$5,$B52,$C52),SER!$A$6:$N$135,14,FALSE),0)</f>
        <v>0</v>
      </c>
      <c r="AI52" s="86">
        <f>_xlfn.IFNA(VLOOKUP(CONCATENATE($AH$5,$B52,$C52),KR!$A$6:$N$135,14,FALSE),0)</f>
        <v>0</v>
      </c>
      <c r="AJ52" s="86">
        <f>_xlfn.IFNA(VLOOKUP(CONCATENATE($AJ$5,$B52,$C52),DARL2!$A$6:$N$135,14,FALSE),0)</f>
        <v>0</v>
      </c>
      <c r="AK52" s="86">
        <f>_xlfn.IFNA(VLOOKUP(CONCATENATE($AK$5,$B52,$C52),DARD2!$A$6:$N$135,14,FALSE),0)</f>
        <v>0</v>
      </c>
      <c r="AL52" s="86">
        <f>_xlfn.IFNA(VLOOKUP(CONCATENATE($AL$5,$B52,$C52),'WAL3'!$A$6:$N$77,14,FALSE),0)</f>
        <v>0</v>
      </c>
      <c r="AM52" s="86">
        <f>_xlfn.IFNA(VLOOKUP(CONCATENATE($AM$5,$B52,$C52),'BAL3'!$A$6:$N$135,14,FALSE),0)</f>
        <v>0</v>
      </c>
      <c r="AN52" s="86">
        <f>_xlfn.IFNA(VLOOKUP(CONCATENATE($AN$5,$B52,$C52),'BUN3'!$A$6:$N$135,14,FALSE),0)</f>
        <v>0</v>
      </c>
      <c r="AO52" s="86">
        <f>_xlfn.IFNA(VLOOKUP(CONCATENATE($AO$5,$B52,$C52),SC!$A$6:$N$135,14,FALSE),0)</f>
        <v>0</v>
      </c>
      <c r="AP52" s="86">
        <f>_xlfn.IFNA(VLOOKUP(CONCATENATE($AP$5,$B52,$C52),'KAL1'!$A$6:$N$135,14,FALSE),0)</f>
        <v>0</v>
      </c>
      <c r="AQ52" s="514"/>
      <c r="AR52" s="87">
        <f>_xlfn.IFNA(VLOOKUP(CONCATENATE($AR$5,$B52,$C52),'MR3'!$A$6:$N$135,14,FALSE),0)</f>
        <v>0</v>
      </c>
      <c r="AS52" s="82"/>
    </row>
    <row r="53" spans="1:45" x14ac:dyDescent="0.2">
      <c r="A53" s="924"/>
      <c r="B53" s="111" t="s">
        <v>298</v>
      </c>
      <c r="C53" s="27" t="s">
        <v>751</v>
      </c>
      <c r="D53" s="27" t="s">
        <v>100</v>
      </c>
      <c r="E53" s="28">
        <v>44305</v>
      </c>
      <c r="F53" s="29">
        <v>11</v>
      </c>
      <c r="G53" s="227">
        <f t="shared" si="4"/>
        <v>0</v>
      </c>
      <c r="H53" s="85">
        <f t="shared" si="5"/>
        <v>0</v>
      </c>
      <c r="I53" s="174">
        <f t="shared" si="3"/>
        <v>24</v>
      </c>
      <c r="J53" s="227">
        <f>_xlfn.IFNA(VLOOKUP(CONCATENATE($J$5,$B53,$C53),'20BUN'!$A$6:$N$94,14,FALSE),0)</f>
        <v>0</v>
      </c>
      <c r="K53" s="85">
        <f>_xlfn.IFNA(VLOOKUP(CONCATENATE($K$5,$B53,$C53),'20BUS'!$A$6:$N$107,14,FALSE),0)</f>
        <v>0</v>
      </c>
      <c r="L53" s="85">
        <f>_xlfn.IFNA(VLOOKUP(CONCATENATE($L$5,$B53,$C53),'MUR1'!$A$6:$N$135,14,FALSE),0)</f>
        <v>0</v>
      </c>
      <c r="M53" s="85">
        <f>_xlfn.IFNA(VLOOKUP(CONCATENATE($M$5,$B53,$C53),'BUS1'!$A$6:$N$95,14,FALSE),0)</f>
        <v>0</v>
      </c>
      <c r="N53" s="85">
        <f>_xlfn.IFNA(VLOOKUP(CONCATENATE($N$5,$B53,$C53),'WP1'!$A$6:$N$131,14,FALSE),0)</f>
        <v>0</v>
      </c>
      <c r="O53" s="85">
        <f>_xlfn.IFNA(VLOOKUP(CONCATENATE($O$5,$B53,$C53),'BAL1'!$A$6:$N$95,14,FALSE),0)</f>
        <v>0</v>
      </c>
      <c r="P53" s="85">
        <f>_xlfn.IFNA(VLOOKUP(CONCATENATE($P$5,$B53,$C53),'BUS2'!$A$6:$N$133,14,FALSE),0)</f>
        <v>0</v>
      </c>
      <c r="Q53" s="85">
        <f>_xlfn.IFNA(VLOOKUP(CONCATENATE($Q$5,$B53,$C53),'WAL1'!$A$6:$N$135,14,FALSE),0)</f>
        <v>0</v>
      </c>
      <c r="R53" s="85">
        <f>_xlfn.IFNA(VLOOKUP(CONCATENATE($S$5,$B53,$C53),'MR1'!$A$6:$N$130,14,FALSE),0)</f>
        <v>0</v>
      </c>
      <c r="S53" s="85">
        <f>_xlfn.IFNA(VLOOKUP(CONCATENATE($S$5,$B53,$C53),'OG1'!$A$6:$N$132,14,FALSE),0)</f>
        <v>0</v>
      </c>
      <c r="T53" s="85">
        <f>_xlfn.IFNA(VLOOKUP(CONCATENATE($T$5,$B53,$C53),DARL!$A$6:$N$56,14,FALSE),0)</f>
        <v>0</v>
      </c>
      <c r="U53" s="85">
        <f>_xlfn.IFNA(VLOOKUP(CONCATENATE($U$5,$B53,$C53),'BUS3'!$A$6:$N$135,14,FALSE),0)</f>
        <v>0</v>
      </c>
      <c r="V53" s="85">
        <f>_xlfn.IFNA(VLOOKUP(CONCATENATE($V$5,$B53,$C53),'BAL2'!$A$6:$N$135,14,FALSE),0)</f>
        <v>0</v>
      </c>
      <c r="W53" s="85">
        <f>_xlfn.IFNA(VLOOKUP(CONCATENATE($W$5,$B53,$C53),'BUN1'!$A$6:$N$135,14,FALSE),0)</f>
        <v>0</v>
      </c>
      <c r="X53" s="85">
        <f>_xlfn.IFNA(VLOOKUP(CONCATENATE($X$5,$B53,$C53),'OG2'!$A$6:$N$133,14,FALSE),0)</f>
        <v>0</v>
      </c>
      <c r="Y53" s="85">
        <f>_xlfn.IFNA(VLOOKUP(CONCATENATE($Y$5,$B53,$C53),'SM1'!$A$6:$N$133,14,FALSE),0)</f>
        <v>0</v>
      </c>
      <c r="Z53" s="85">
        <f>_xlfn.IFNA(VLOOKUP(CONCATENATE($Z$5,$B53,$C53),'MR2'!$A$6:$N$124,14,FALSE),0)</f>
        <v>0</v>
      </c>
      <c r="AA53" s="85">
        <f>_xlfn.IFNA(VLOOKUP(CONCATENATE($AA$5,$B53,$C53),'WAL2'!$A$6:$N$135,14,FALSE),0)</f>
        <v>0</v>
      </c>
      <c r="AB53" s="85">
        <f>_xlfn.IFNA(VLOOKUP(CONCATENATE($AB$5,$B53,$C53),DARD1!$A$6:$N$134,14,FALSE),0)</f>
        <v>0</v>
      </c>
      <c r="AC53" s="85">
        <f>_xlfn.IFNA(VLOOKUP(CONCATENATE($AC$5,$B53,$C53),'LF1'!$A$6:$N$135,14,FALSE),0)</f>
        <v>0</v>
      </c>
      <c r="AD53" s="85">
        <f>_xlfn.IFNA(VLOOKUP(CONCATENATE($AD$5,$B53,$C53),DARL2!$A$6:$N$135,14,FALSE),0)</f>
        <v>0</v>
      </c>
      <c r="AE53" s="85">
        <f>_xlfn.IFNA(VLOOKUP(CONCATENATE($AE$5,$B53,$C53),FEST!$A$6:$N$131,14,FALSE),0)</f>
        <v>0</v>
      </c>
      <c r="AF53" s="85">
        <f>_xlfn.IFNA(VLOOKUP(CONCATENATE($AF$5,$B53,$C53),'BUN2'!$A$6:$N$131,14,FALSE),0)</f>
        <v>0</v>
      </c>
      <c r="AG53" s="85">
        <f>_xlfn.IFNA(VLOOKUP(CONCATENATE($AG$5,$B53,$C53),'OG3'!$A$6:$N$135,14,FALSE),0)</f>
        <v>0</v>
      </c>
      <c r="AH53" s="86">
        <f>_xlfn.IFNA(VLOOKUP(CONCATENATE($AH$5,$B53,$C53),SER!$A$6:$N$135,14,FALSE),0)</f>
        <v>0</v>
      </c>
      <c r="AI53" s="86">
        <f>_xlfn.IFNA(VLOOKUP(CONCATENATE($AH$5,$B53,$C53),KR!$A$6:$N$135,14,FALSE),0)</f>
        <v>0</v>
      </c>
      <c r="AJ53" s="86">
        <f>_xlfn.IFNA(VLOOKUP(CONCATENATE($AJ$5,$B53,$C53),DARL2!$A$6:$N$135,14,FALSE),0)</f>
        <v>0</v>
      </c>
      <c r="AK53" s="86">
        <f>_xlfn.IFNA(VLOOKUP(CONCATENATE($AK$5,$B53,$C53),DARD2!$A$6:$N$135,14,FALSE),0)</f>
        <v>0</v>
      </c>
      <c r="AL53" s="86">
        <f>_xlfn.IFNA(VLOOKUP(CONCATENATE($AL$5,$B53,$C53),'WAL3'!$A$6:$N$77,14,FALSE),0)</f>
        <v>0</v>
      </c>
      <c r="AM53" s="86">
        <f>_xlfn.IFNA(VLOOKUP(CONCATENATE($AM$5,$B53,$C53),'BAL3'!$A$6:$N$135,14,FALSE),0)</f>
        <v>0</v>
      </c>
      <c r="AN53" s="86">
        <f>_xlfn.IFNA(VLOOKUP(CONCATENATE($AN$5,$B53,$C53),'BUN3'!$A$6:$N$135,14,FALSE),0)</f>
        <v>0</v>
      </c>
      <c r="AO53" s="86">
        <f>_xlfn.IFNA(VLOOKUP(CONCATENATE($AO$5,$B53,$C53),SC!$A$6:$N$135,14,FALSE),0)</f>
        <v>0</v>
      </c>
      <c r="AP53" s="86">
        <f>_xlfn.IFNA(VLOOKUP(CONCATENATE($AP$5,$B53,$C53),'KAL1'!$A$6:$N$135,14,FALSE),0)</f>
        <v>0</v>
      </c>
      <c r="AQ53" s="514"/>
      <c r="AR53" s="87">
        <f>_xlfn.IFNA(VLOOKUP(CONCATENATE($AR$5,$B53,$C53),'MR3'!$A$6:$N$135,14,FALSE),0)</f>
        <v>0</v>
      </c>
      <c r="AS53" s="82"/>
    </row>
    <row r="54" spans="1:45" x14ac:dyDescent="0.2">
      <c r="A54" s="924"/>
      <c r="B54" s="819" t="s">
        <v>1434</v>
      </c>
      <c r="C54" s="27"/>
      <c r="D54" s="27"/>
      <c r="E54" s="28"/>
      <c r="F54" s="29"/>
      <c r="G54" s="227">
        <f t="shared" si="4"/>
        <v>0</v>
      </c>
      <c r="H54" s="85">
        <f t="shared" si="5"/>
        <v>0</v>
      </c>
      <c r="I54" s="174"/>
      <c r="J54" s="227">
        <f>_xlfn.IFNA(VLOOKUP(CONCATENATE($J$5,$B54,$C54),'20BUN'!$A$6:$N$94,14,FALSE),0)</f>
        <v>0</v>
      </c>
      <c r="K54" s="85">
        <f>_xlfn.IFNA(VLOOKUP(CONCATENATE($K$5,$B54,$C54),'20BUS'!$A$6:$N$107,14,FALSE),0)</f>
        <v>0</v>
      </c>
      <c r="L54" s="85">
        <f>_xlfn.IFNA(VLOOKUP(CONCATENATE($L$5,$B54,$C54),'MUR1'!$A$6:$N$135,14,FALSE),0)</f>
        <v>0</v>
      </c>
      <c r="M54" s="85">
        <f>_xlfn.IFNA(VLOOKUP(CONCATENATE($M$5,$B54,$C54),'BUS1'!$A$6:$N$95,14,FALSE),0)</f>
        <v>0</v>
      </c>
      <c r="N54" s="85">
        <f>_xlfn.IFNA(VLOOKUP(CONCATENATE($N$5,$B54,$C54),'WP1'!$A$6:$N$131,14,FALSE),0)</f>
        <v>0</v>
      </c>
      <c r="O54" s="85">
        <f>_xlfn.IFNA(VLOOKUP(CONCATENATE($O$5,$B54,$C54),'BAL1'!$A$6:$N$95,14,FALSE),0)</f>
        <v>0</v>
      </c>
      <c r="P54" s="85">
        <f>_xlfn.IFNA(VLOOKUP(CONCATENATE($P$5,$B54,$C54),'BUS2'!$A$6:$N$133,14,FALSE),0)</f>
        <v>0</v>
      </c>
      <c r="Q54" s="85">
        <f>_xlfn.IFNA(VLOOKUP(CONCATENATE($Q$5,$B54,$C54),'WAL1'!$A$6:$N$135,14,FALSE),0)</f>
        <v>0</v>
      </c>
      <c r="R54" s="85">
        <f>_xlfn.IFNA(VLOOKUP(CONCATENATE($S$5,$B54,$C54),'MR1'!$A$6:$N$130,14,FALSE),0)</f>
        <v>0</v>
      </c>
      <c r="S54" s="85">
        <f>_xlfn.IFNA(VLOOKUP(CONCATENATE($S$5,$B54,$C54),'OG1'!$A$6:$N$132,14,FALSE),0)</f>
        <v>0</v>
      </c>
      <c r="T54" s="85">
        <f>_xlfn.IFNA(VLOOKUP(CONCATENATE($T$5,$B54,$C54),DARL!$A$6:$N$56,14,FALSE),0)</f>
        <v>0</v>
      </c>
      <c r="U54" s="85">
        <f>_xlfn.IFNA(VLOOKUP(CONCATENATE($U$5,$B54,$C54),'BUS3'!$A$6:$N$135,14,FALSE),0)</f>
        <v>0</v>
      </c>
      <c r="V54" s="85">
        <f>_xlfn.IFNA(VLOOKUP(CONCATENATE($V$5,$B54,$C54),'BAL2'!$A$6:$N$135,14,FALSE),0)</f>
        <v>0</v>
      </c>
      <c r="W54" s="85">
        <f>_xlfn.IFNA(VLOOKUP(CONCATENATE($W$5,$B54,$C54),'BUN1'!$A$6:$N$135,14,FALSE),0)</f>
        <v>0</v>
      </c>
      <c r="X54" s="85">
        <f>_xlfn.IFNA(VLOOKUP(CONCATENATE($X$5,$B54,$C54),'OG2'!$A$6:$N$133,14,FALSE),0)</f>
        <v>0</v>
      </c>
      <c r="Y54" s="85">
        <f>_xlfn.IFNA(VLOOKUP(CONCATENATE($Y$5,$B54,$C54),'SM1'!$A$6:$N$133,14,FALSE),0)</f>
        <v>0</v>
      </c>
      <c r="Z54" s="85">
        <f>_xlfn.IFNA(VLOOKUP(CONCATENATE($Z$5,$B54,$C54),'MR2'!$A$6:$N$124,14,FALSE),0)</f>
        <v>0</v>
      </c>
      <c r="AA54" s="85">
        <f>_xlfn.IFNA(VLOOKUP(CONCATENATE($AA$5,$B54,$C54),'WAL2'!$A$6:$N$135,14,FALSE),0)</f>
        <v>0</v>
      </c>
      <c r="AB54" s="85">
        <f>_xlfn.IFNA(VLOOKUP(CONCATENATE($AB$5,$B54,$C54),DARD1!$A$6:$N$134,14,FALSE),0)</f>
        <v>0</v>
      </c>
      <c r="AC54" s="85">
        <f>_xlfn.IFNA(VLOOKUP(CONCATENATE($AC$5,$B54,$C54),'LF1'!$A$6:$N$135,14,FALSE),0)</f>
        <v>0</v>
      </c>
      <c r="AD54" s="85">
        <f>_xlfn.IFNA(VLOOKUP(CONCATENATE($AD$5,$B54,$C54),DARL2!$A$6:$N$135,14,FALSE),0)</f>
        <v>0</v>
      </c>
      <c r="AE54" s="85">
        <f>_xlfn.IFNA(VLOOKUP(CONCATENATE($AE$5,$B54,$C54),FEST!$A$6:$N$131,14,FALSE),0)</f>
        <v>0</v>
      </c>
      <c r="AF54" s="85">
        <f>_xlfn.IFNA(VLOOKUP(CONCATENATE($AF$5,$B54,$C54),'BUN2'!$A$6:$N$131,14,FALSE),0)</f>
        <v>0</v>
      </c>
      <c r="AG54" s="85">
        <f>_xlfn.IFNA(VLOOKUP(CONCATENATE($AG$5,$B54,$C54),'OG3'!$A$6:$N$135,14,FALSE),0)</f>
        <v>0</v>
      </c>
      <c r="AH54" s="86">
        <f>_xlfn.IFNA(VLOOKUP(CONCATENATE($AH$5,$B54,$C54),SER!$A$6:$N$135,14,FALSE),0)</f>
        <v>0</v>
      </c>
      <c r="AI54" s="86">
        <f>_xlfn.IFNA(VLOOKUP(CONCATENATE($AH$5,$B54,$C54),KR!$A$6:$N$135,14,FALSE),0)</f>
        <v>0</v>
      </c>
      <c r="AJ54" s="86">
        <f>_xlfn.IFNA(VLOOKUP(CONCATENATE($AJ$5,$B54,$C54),DARL2!$A$6:$N$135,14,FALSE),0)</f>
        <v>0</v>
      </c>
      <c r="AK54" s="86">
        <f>_xlfn.IFNA(VLOOKUP(CONCATENATE($AK$5,$B54,$C54),DARD2!$A$6:$N$135,14,FALSE),0)</f>
        <v>0</v>
      </c>
      <c r="AL54" s="86">
        <f>_xlfn.IFNA(VLOOKUP(CONCATENATE($AL$5,$B54,$C54),'WAL3'!$A$6:$N$77,14,FALSE),0)</f>
        <v>0</v>
      </c>
      <c r="AM54" s="86">
        <f>_xlfn.IFNA(VLOOKUP(CONCATENATE($AM$5,$B54,$C54),'BAL3'!$A$6:$N$135,14,FALSE),0)</f>
        <v>0</v>
      </c>
      <c r="AN54" s="86">
        <f>_xlfn.IFNA(VLOOKUP(CONCATENATE($AN$5,$B54,$C54),'BUN3'!$A$6:$N$135,14,FALSE),0)</f>
        <v>0</v>
      </c>
      <c r="AO54" s="86">
        <f>_xlfn.IFNA(VLOOKUP(CONCATENATE($AO$5,$B54,$C54),SC!$A$6:$N$135,14,FALSE),0)</f>
        <v>0</v>
      </c>
      <c r="AP54" s="86">
        <f>_xlfn.IFNA(VLOOKUP(CONCATENATE($AP$5,$B54,$C54),'KAL1'!$A$6:$N$135,14,FALSE),0)</f>
        <v>0</v>
      </c>
      <c r="AQ54" s="514"/>
      <c r="AR54" s="87">
        <f>_xlfn.IFNA(VLOOKUP(CONCATENATE($AR$5,$B54,$C54),'MR3'!$A$6:$N$135,14,FALSE),0)</f>
        <v>0</v>
      </c>
      <c r="AS54" s="82"/>
    </row>
    <row r="55" spans="1:45" x14ac:dyDescent="0.2">
      <c r="A55" s="924"/>
      <c r="B55" s="111"/>
      <c r="C55" s="27"/>
      <c r="D55" s="27"/>
      <c r="E55" s="28"/>
      <c r="F55" s="29"/>
      <c r="G55" s="173"/>
      <c r="H55" s="83"/>
      <c r="I55" s="174"/>
      <c r="J55" s="227">
        <f>_xlfn.IFNA(VLOOKUP(CONCATENATE($J$5,$B55,$C55),'20BUN'!$A$6:$N$94,14,FALSE),0)</f>
        <v>0</v>
      </c>
      <c r="K55" s="85">
        <f>_xlfn.IFNA(VLOOKUP(CONCATENATE($K$5,$B55,$C55),'20BUS'!$A$6:$N$107,14,FALSE),0)</f>
        <v>0</v>
      </c>
      <c r="L55" s="85">
        <f>_xlfn.IFNA(VLOOKUP(CONCATENATE($L$5,$B55,$C55),'MUR1'!$A$6:$N$135,14,FALSE),0)</f>
        <v>0</v>
      </c>
      <c r="M55" s="85">
        <f>_xlfn.IFNA(VLOOKUP(CONCATENATE($M$5,$B55,$C55),'BUS1'!$A$6:$N$95,14,FALSE),0)</f>
        <v>0</v>
      </c>
      <c r="N55" s="85">
        <f>_xlfn.IFNA(VLOOKUP(CONCATENATE($N$5,$B55,$C55),'WP1'!$A$6:$N$131,14,FALSE),0)</f>
        <v>0</v>
      </c>
      <c r="O55" s="85">
        <f>_xlfn.IFNA(VLOOKUP(CONCATENATE($O$5,$B55,$C55),'BAL1'!$A$6:$N$95,14,FALSE),0)</f>
        <v>0</v>
      </c>
      <c r="P55" s="85">
        <f>_xlfn.IFNA(VLOOKUP(CONCATENATE($P$5,$B55,$C55),'BUS2'!$A$6:$N$133,14,FALSE),0)</f>
        <v>0</v>
      </c>
      <c r="Q55" s="85">
        <f>_xlfn.IFNA(VLOOKUP(CONCATENATE($Q$5,$B55,$C55),'WAL1'!$A$6:$N$135,14,FALSE),0)</f>
        <v>0</v>
      </c>
      <c r="R55" s="85">
        <f>_xlfn.IFNA(VLOOKUP(CONCATENATE($S$5,$B55,$C55),'MR1'!$A$6:$N$130,14,FALSE),0)</f>
        <v>0</v>
      </c>
      <c r="S55" s="85">
        <f>_xlfn.IFNA(VLOOKUP(CONCATENATE($S$5,$B55,$C55),'OG1'!$A$6:$N$132,14,FALSE),0)</f>
        <v>0</v>
      </c>
      <c r="T55" s="85">
        <f>_xlfn.IFNA(VLOOKUP(CONCATENATE($T$5,$B55,$C55),DARL!$A$6:$N$56,14,FALSE),0)</f>
        <v>0</v>
      </c>
      <c r="U55" s="85">
        <f>_xlfn.IFNA(VLOOKUP(CONCATENATE($U$5,$B55,$C55),'BUS3'!$A$6:$N$135,14,FALSE),0)</f>
        <v>0</v>
      </c>
      <c r="V55" s="85">
        <f>_xlfn.IFNA(VLOOKUP(CONCATENATE($V$5,$B55,$C55),'BAL2'!$A$6:$N$135,14,FALSE),0)</f>
        <v>0</v>
      </c>
      <c r="W55" s="85">
        <f>_xlfn.IFNA(VLOOKUP(CONCATENATE($W$5,$B55,$C55),'BUN1'!$A$6:$N$135,14,FALSE),0)</f>
        <v>0</v>
      </c>
      <c r="X55" s="85">
        <f>_xlfn.IFNA(VLOOKUP(CONCATENATE($X$5,$B55,$C55),'OG2'!$A$6:$N$133,14,FALSE),0)</f>
        <v>0</v>
      </c>
      <c r="Y55" s="85">
        <f>_xlfn.IFNA(VLOOKUP(CONCATENATE($Y$5,$B55,$C55),'SM1'!$A$6:$N$133,14,FALSE),0)</f>
        <v>0</v>
      </c>
      <c r="Z55" s="85">
        <f>_xlfn.IFNA(VLOOKUP(CONCATENATE($Z$5,$B55,$C55),'MR2'!$A$6:$N$124,14,FALSE),0)</f>
        <v>0</v>
      </c>
      <c r="AA55" s="85">
        <f>_xlfn.IFNA(VLOOKUP(CONCATENATE($AA$5,$B55,$C55),'WAL2'!$A$6:$N$135,14,FALSE),0)</f>
        <v>0</v>
      </c>
      <c r="AB55" s="85">
        <f>_xlfn.IFNA(VLOOKUP(CONCATENATE($AB$5,$B55,$C55),DARD1!$A$6:$N$134,14,FALSE),0)</f>
        <v>0</v>
      </c>
      <c r="AC55" s="85">
        <f>_xlfn.IFNA(VLOOKUP(CONCATENATE($AC$5,$B55,$C55),'LF1'!$A$6:$N$135,14,FALSE),0)</f>
        <v>0</v>
      </c>
      <c r="AD55" s="85">
        <f>_xlfn.IFNA(VLOOKUP(CONCATENATE($AD$5,$B55,$C55),DARL2!$A$6:$N$135,14,FALSE),0)</f>
        <v>0</v>
      </c>
      <c r="AE55" s="85"/>
      <c r="AF55" s="85">
        <f>_xlfn.IFNA(VLOOKUP(CONCATENATE($AF$5,$B55,$C55),'BUN2'!$A$6:$N$131,14,FALSE),0)</f>
        <v>0</v>
      </c>
      <c r="AG55" s="85">
        <f>_xlfn.IFNA(VLOOKUP(CONCATENATE($AG$5,$B55,$C55),'OG3'!$A$6:$N$135,14,FALSE),0)</f>
        <v>0</v>
      </c>
      <c r="AH55" s="597">
        <f>_xlfn.IFNA(VLOOKUP(CONCATENATE($AH$5,$B55,$C55),SER!$A$6:$N$135,14,FALSE),0)</f>
        <v>0</v>
      </c>
      <c r="AI55" s="86"/>
      <c r="AJ55" s="86">
        <f>_xlfn.IFNA(VLOOKUP(CONCATENATE($AJ$5,$B55,$C55),DARL2!$A$6:$N$135,14,FALSE),0)</f>
        <v>0</v>
      </c>
      <c r="AK55" s="86">
        <f>_xlfn.IFNA(VLOOKUP(CONCATENATE($AK$5,$B55,$C55),SER!$A$6:$N$135,14,FALSE),0)</f>
        <v>0</v>
      </c>
      <c r="AL55" s="86">
        <f>_xlfn.IFNA(VLOOKUP(CONCATENATE($AL$5,$B55,$C55),'WAL3'!$A$6:$N$77,14,FALSE),0)</f>
        <v>0</v>
      </c>
      <c r="AM55" s="86">
        <f>_xlfn.IFNA(VLOOKUP(CONCATENATE($AM$5,$B55,$C55),'BAL3'!$A$6:$N$135,14,FALSE),0)</f>
        <v>0</v>
      </c>
      <c r="AN55" s="86">
        <f>_xlfn.IFNA(VLOOKUP(CONCATENATE($AN$5,$B55,$C55),'BUN3'!$A$6:$N$135,14,FALSE),0)</f>
        <v>0</v>
      </c>
      <c r="AO55" s="86">
        <f>_xlfn.IFNA(VLOOKUP(CONCATENATE($AO$5,$B55,$C55),SC!$A$6:$N$135,14,FALSE),0)</f>
        <v>0</v>
      </c>
      <c r="AP55" s="86">
        <f>_xlfn.IFNA(VLOOKUP(CONCATENATE($AP$5,$B55,$C55),'KAL1'!$A$6:$N$135,14,FALSE),0)</f>
        <v>0</v>
      </c>
      <c r="AQ55" s="514"/>
      <c r="AR55" s="87">
        <f>_xlfn.IFNA(VLOOKUP(CONCATENATE($AR$5,$B55,$C55),'MR3'!$A$6:$N$135,14,FALSE),0)</f>
        <v>0</v>
      </c>
      <c r="AS55" s="82"/>
    </row>
    <row r="56" spans="1:45" x14ac:dyDescent="0.2">
      <c r="A56" s="924"/>
      <c r="B56" s="111"/>
      <c r="C56" s="27"/>
      <c r="D56" s="27"/>
      <c r="E56" s="28"/>
      <c r="F56" s="29"/>
      <c r="G56" s="173"/>
      <c r="H56" s="83"/>
      <c r="I56" s="174"/>
      <c r="J56" s="227">
        <f>_xlfn.IFNA(VLOOKUP(CONCATENATE($J$5,$B56,$C56),'20BUN'!$A$6:$N$94,14,FALSE),0)</f>
        <v>0</v>
      </c>
      <c r="K56" s="85">
        <f>_xlfn.IFNA(VLOOKUP(CONCATENATE($K$5,$B56,$C56),'20BUS'!$A$6:$N$107,14,FALSE),0)</f>
        <v>0</v>
      </c>
      <c r="L56" s="85">
        <f>_xlfn.IFNA(VLOOKUP(CONCATENATE($L$5,$B56,$C56),'MUR1'!$A$6:$N$135,14,FALSE),0)</f>
        <v>0</v>
      </c>
      <c r="M56" s="85">
        <f>_xlfn.IFNA(VLOOKUP(CONCATENATE($M$5,$B56,$C56),'BUS1'!$A$6:$N$95,14,FALSE),0)</f>
        <v>0</v>
      </c>
      <c r="N56" s="85">
        <f>_xlfn.IFNA(VLOOKUP(CONCATENATE($N$5,$B56,$C56),'WP1'!$A$6:$N$131,14,FALSE),0)</f>
        <v>0</v>
      </c>
      <c r="O56" s="85">
        <f>_xlfn.IFNA(VLOOKUP(CONCATENATE($O$5,$B56,$C56),'BAL1'!$A$6:$N$95,14,FALSE),0)</f>
        <v>0</v>
      </c>
      <c r="P56" s="85">
        <f>_xlfn.IFNA(VLOOKUP(CONCATENATE($P$5,$B56,$C56),'BUS2'!$A$6:$N$133,14,FALSE),0)</f>
        <v>0</v>
      </c>
      <c r="Q56" s="85">
        <f>_xlfn.IFNA(VLOOKUP(CONCATENATE($Q$5,$B56,$C56),'WAL1'!$A$6:$N$135,14,FALSE),0)</f>
        <v>0</v>
      </c>
      <c r="R56" s="85">
        <f>_xlfn.IFNA(VLOOKUP(CONCATENATE($S$5,$B56,$C56),'MR1'!$A$6:$N$130,14,FALSE),0)</f>
        <v>0</v>
      </c>
      <c r="S56" s="85">
        <f>_xlfn.IFNA(VLOOKUP(CONCATENATE($S$5,$B56,$C56),'OG1'!$A$6:$N$132,14,FALSE),0)</f>
        <v>0</v>
      </c>
      <c r="T56" s="85">
        <f>_xlfn.IFNA(VLOOKUP(CONCATENATE($T$5,$B56,$C56),DARL!$A$6:$N$56,14,FALSE),0)</f>
        <v>0</v>
      </c>
      <c r="U56" s="85">
        <f>_xlfn.IFNA(VLOOKUP(CONCATENATE($U$5,$B56,$C56),'BUS3'!$A$6:$N$135,14,FALSE),0)</f>
        <v>0</v>
      </c>
      <c r="V56" s="85">
        <f>_xlfn.IFNA(VLOOKUP(CONCATENATE($V$5,$B56,$C56),'BAL2'!$A$6:$N$135,14,FALSE),0)</f>
        <v>0</v>
      </c>
      <c r="W56" s="85">
        <f>_xlfn.IFNA(VLOOKUP(CONCATENATE($W$5,$B56,$C56),'BUN1'!$A$6:$N$135,14,FALSE),0)</f>
        <v>0</v>
      </c>
      <c r="X56" s="85">
        <f>_xlfn.IFNA(VLOOKUP(CONCATENATE($X$5,$B56,$C56),'OG2'!$A$6:$N$133,14,FALSE),0)</f>
        <v>0</v>
      </c>
      <c r="Y56" s="85">
        <f>_xlfn.IFNA(VLOOKUP(CONCATENATE($Y$5,$B56,$C56),'SM1'!$A$6:$N$133,14,FALSE),0)</f>
        <v>0</v>
      </c>
      <c r="Z56" s="85">
        <f>_xlfn.IFNA(VLOOKUP(CONCATENATE($Z$5,$B56,$C56),'MR2'!$A$6:$N$124,14,FALSE),0)</f>
        <v>0</v>
      </c>
      <c r="AA56" s="85">
        <f>_xlfn.IFNA(VLOOKUP(CONCATENATE($AA$5,$B56,$C56),'WAL2'!$A$6:$N$135,14,FALSE),0)</f>
        <v>0</v>
      </c>
      <c r="AB56" s="85">
        <f>_xlfn.IFNA(VLOOKUP(CONCATENATE($AB$5,$B56,$C56),DARD1!$A$6:$N$134,14,FALSE),0)</f>
        <v>0</v>
      </c>
      <c r="AC56" s="85">
        <f>_xlfn.IFNA(VLOOKUP(CONCATENATE($AC$5,$B56,$C56),'LF1'!$A$6:$N$135,14,FALSE),0)</f>
        <v>0</v>
      </c>
      <c r="AD56" s="85">
        <f>_xlfn.IFNA(VLOOKUP(CONCATENATE($AD$5,$B56,$C56),DARL2!$A$6:$N$135,14,FALSE),0)</f>
        <v>0</v>
      </c>
      <c r="AE56" s="85"/>
      <c r="AF56" s="85">
        <f>_xlfn.IFNA(VLOOKUP(CONCATENATE($AF$5,$B56,$C56),'BUN2'!$A$6:$N$131,14,FALSE),0)</f>
        <v>0</v>
      </c>
      <c r="AG56" s="85">
        <f>_xlfn.IFNA(VLOOKUP(CONCATENATE($AG$5,$B56,$C56),'OG3'!$A$6:$N$135,14,FALSE),0)</f>
        <v>0</v>
      </c>
      <c r="AH56" s="86">
        <f>_xlfn.IFNA(VLOOKUP(CONCATENATE($AH$5,$B56,$C56),SER!$A$6:$N$135,14,FALSE),0)</f>
        <v>0</v>
      </c>
      <c r="AI56" s="86"/>
      <c r="AJ56" s="86">
        <f>_xlfn.IFNA(VLOOKUP(CONCATENATE($AJ$5,$B56,$C56),DARL2!$A$6:$N$135,14,FALSE),0)</f>
        <v>0</v>
      </c>
      <c r="AK56" s="86">
        <f>_xlfn.IFNA(VLOOKUP(CONCATENATE($AK$5,$B56,$C56),SER!$A$6:$N$135,14,FALSE),0)</f>
        <v>0</v>
      </c>
      <c r="AL56" s="86">
        <f>_xlfn.IFNA(VLOOKUP(CONCATENATE($AL$5,$B56,$C56),'WAL3'!$A$6:$N$77,14,FALSE),0)</f>
        <v>0</v>
      </c>
      <c r="AM56" s="86">
        <f>_xlfn.IFNA(VLOOKUP(CONCATENATE($AM$5,$B56,$C56),'BAL3'!$A$6:$N$135,14,FALSE),0)</f>
        <v>0</v>
      </c>
      <c r="AN56" s="86">
        <f>_xlfn.IFNA(VLOOKUP(CONCATENATE($AN$5,$B56,$C56),'BUN3'!$A$6:$N$135,14,FALSE),0)</f>
        <v>0</v>
      </c>
      <c r="AO56" s="86">
        <f>_xlfn.IFNA(VLOOKUP(CONCATENATE($AO$5,$B56,$C56),SC!$A$6:$N$135,14,FALSE),0)</f>
        <v>0</v>
      </c>
      <c r="AP56" s="86">
        <f>_xlfn.IFNA(VLOOKUP(CONCATENATE($AP$5,$B56,$C56),'KAL1'!$A$6:$N$135,14,FALSE),0)</f>
        <v>0</v>
      </c>
      <c r="AQ56" s="514"/>
      <c r="AR56" s="87">
        <f>_xlfn.IFNA(VLOOKUP(CONCATENATE($AR$5,$B56,$C56),'LF2'!$A$6:$N$135,14,FALSE),0)</f>
        <v>0</v>
      </c>
      <c r="AS56" s="82"/>
    </row>
    <row r="57" spans="1:45" x14ac:dyDescent="0.2">
      <c r="A57" s="924"/>
      <c r="B57" s="111"/>
      <c r="C57" s="27"/>
      <c r="D57" s="27"/>
      <c r="E57" s="28"/>
      <c r="F57" s="29"/>
      <c r="G57" s="173"/>
      <c r="H57" s="83"/>
      <c r="I57" s="174"/>
      <c r="J57" s="227">
        <f>_xlfn.IFNA(VLOOKUP(CONCATENATE($J$5,$B57,$C57),'20BUN'!$A$6:$N$94,14,FALSE),0)</f>
        <v>0</v>
      </c>
      <c r="K57" s="85">
        <f>_xlfn.IFNA(VLOOKUP(CONCATENATE($K$5,$B57,$C57),'20BUS'!$A$6:$N$107,14,FALSE),0)</f>
        <v>0</v>
      </c>
      <c r="L57" s="85">
        <f>_xlfn.IFNA(VLOOKUP(CONCATENATE($L$5,$B57,$C57),'MUR1'!$A$6:$N$135,14,FALSE),0)</f>
        <v>0</v>
      </c>
      <c r="M57" s="85">
        <f>_xlfn.IFNA(VLOOKUP(CONCATENATE($M$5,$B57,$C57),'BUS1'!$A$6:$N$95,14,FALSE),0)</f>
        <v>0</v>
      </c>
      <c r="N57" s="85">
        <f>_xlfn.IFNA(VLOOKUP(CONCATENATE($N$5,$B57,$C57),'WP1'!$A$6:$N$131,14,FALSE),0)</f>
        <v>0</v>
      </c>
      <c r="O57" s="85">
        <f>_xlfn.IFNA(VLOOKUP(CONCATENATE($O$5,$B57,$C57),'BAL1'!$A$6:$N$95,14,FALSE),0)</f>
        <v>0</v>
      </c>
      <c r="P57" s="85">
        <f>_xlfn.IFNA(VLOOKUP(CONCATENATE($P$5,$B57,$C57),'BUS2'!$A$6:$N$133,14,FALSE),0)</f>
        <v>0</v>
      </c>
      <c r="Q57" s="85">
        <f>_xlfn.IFNA(VLOOKUP(CONCATENATE($Q$5,$B57,$C57),'WAL1'!$A$6:$N$135,14,FALSE),0)</f>
        <v>0</v>
      </c>
      <c r="R57" s="85">
        <f>_xlfn.IFNA(VLOOKUP(CONCATENATE($S$5,$B57,$C57),'MR1'!$A$6:$N$130,14,FALSE),0)</f>
        <v>0</v>
      </c>
      <c r="S57" s="85">
        <f>_xlfn.IFNA(VLOOKUP(CONCATENATE($S$5,$B57,$C57),'OG1'!$A$6:$N$132,14,FALSE),0)</f>
        <v>0</v>
      </c>
      <c r="T57" s="85">
        <f>_xlfn.IFNA(VLOOKUP(CONCATENATE($T$5,$B57,$C57),DARL!$A$6:$N$56,14,FALSE),0)</f>
        <v>0</v>
      </c>
      <c r="U57" s="85">
        <f>_xlfn.IFNA(VLOOKUP(CONCATENATE($U$5,$B57,$C57),'BUS3'!$A$6:$N$135,14,FALSE),0)</f>
        <v>0</v>
      </c>
      <c r="V57" s="85">
        <f>_xlfn.IFNA(VLOOKUP(CONCATENATE($V$5,$B57,$C57),'BAL2'!$A$6:$N$135,14,FALSE),0)</f>
        <v>0</v>
      </c>
      <c r="W57" s="85">
        <f>_xlfn.IFNA(VLOOKUP(CONCATENATE($W$5,$B57,$C57),'BUN1'!$A$6:$N$135,14,FALSE),0)</f>
        <v>0</v>
      </c>
      <c r="X57" s="85">
        <f>_xlfn.IFNA(VLOOKUP(CONCATENATE($X$5,$B57,$C57),'OG2'!$A$6:$N$133,14,FALSE),0)</f>
        <v>0</v>
      </c>
      <c r="Y57" s="85">
        <f>_xlfn.IFNA(VLOOKUP(CONCATENATE($Y$5,$B57,$C57),'SM1'!$A$6:$N$133,14,FALSE),0)</f>
        <v>0</v>
      </c>
      <c r="Z57" s="85">
        <f>_xlfn.IFNA(VLOOKUP(CONCATENATE($Z$5,$B57,$C57),'MR2'!$A$6:$N$124,14,FALSE),0)</f>
        <v>0</v>
      </c>
      <c r="AA57" s="85">
        <f>_xlfn.IFNA(VLOOKUP(CONCATENATE($AA$5,$B57,$C57),'WAL2'!$A$6:$N$135,14,FALSE),0)</f>
        <v>0</v>
      </c>
      <c r="AB57" s="85">
        <f>_xlfn.IFNA(VLOOKUP(CONCATENATE($AB$5,$B57,$C57),DARD1!$A$6:$N$134,14,FALSE),0)</f>
        <v>0</v>
      </c>
      <c r="AC57" s="85">
        <f>_xlfn.IFNA(VLOOKUP(CONCATENATE($AC$5,$B57,$C57),'LF1'!$A$6:$N$135,14,FALSE),0)</f>
        <v>0</v>
      </c>
      <c r="AD57" s="85">
        <f>_xlfn.IFNA(VLOOKUP(CONCATENATE($AD$5,$B57,$C57),DARL2!$A$6:$N$135,14,FALSE),0)</f>
        <v>0</v>
      </c>
      <c r="AE57" s="85"/>
      <c r="AF57" s="85">
        <f>_xlfn.IFNA(VLOOKUP(CONCATENATE($AF$5,$B57,$C57),'BUN2'!$A$6:$N$131,14,FALSE),0)</f>
        <v>0</v>
      </c>
      <c r="AG57" s="85">
        <f>_xlfn.IFNA(VLOOKUP(CONCATENATE($AG$5,$B57,$C57),'OG3'!$A$6:$N$135,14,FALSE),0)</f>
        <v>0</v>
      </c>
      <c r="AH57" s="86">
        <f>_xlfn.IFNA(VLOOKUP(CONCATENATE($AH$5,$B57,$C57),SER!$A$6:$N$135,14,FALSE),0)</f>
        <v>0</v>
      </c>
      <c r="AI57" s="86"/>
      <c r="AJ57" s="86">
        <f>_xlfn.IFNA(VLOOKUP(CONCATENATE($AJ$5,$B57,$C57),DARL2!$A$6:$N$135,14,FALSE),0)</f>
        <v>0</v>
      </c>
      <c r="AK57" s="86">
        <f>_xlfn.IFNA(VLOOKUP(CONCATENATE($AK$5,$B57,$C57),SER!$A$6:$N$135,14,FALSE),0)</f>
        <v>0</v>
      </c>
      <c r="AL57" s="86">
        <f>_xlfn.IFNA(VLOOKUP(CONCATENATE($AL$5,$B57,$C57),'WAL3'!$A$6:$N$77,14,FALSE),0)</f>
        <v>0</v>
      </c>
      <c r="AM57" s="86">
        <f>_xlfn.IFNA(VLOOKUP(CONCATENATE($AM$5,$B57,$C57),'BAL3'!$A$6:$N$135,14,FALSE),0)</f>
        <v>0</v>
      </c>
      <c r="AN57" s="86">
        <f>_xlfn.IFNA(VLOOKUP(CONCATENATE($AN$5,$B57,$C57),'BUN3'!$A$6:$N$135,14,FALSE),0)</f>
        <v>0</v>
      </c>
      <c r="AO57" s="86">
        <f>_xlfn.IFNA(VLOOKUP(CONCATENATE($AO$5,$B57,$C57),SC!$A$6:$N$135,14,FALSE),0)</f>
        <v>0</v>
      </c>
      <c r="AP57" s="86">
        <f>_xlfn.IFNA(VLOOKUP(CONCATENATE($AP$5,$B57,$C57),'KAL1'!$A$6:$N$135,14,FALSE),0)</f>
        <v>0</v>
      </c>
      <c r="AQ57" s="514"/>
      <c r="AR57" s="87">
        <f>_xlfn.IFNA(VLOOKUP(CONCATENATE($AR$5,$B57,$C57),'LF2'!$A$6:$N$135,14,FALSE),0)</f>
        <v>0</v>
      </c>
      <c r="AS57" s="82"/>
    </row>
    <row r="58" spans="1:45" x14ac:dyDescent="0.2">
      <c r="A58" s="924"/>
      <c r="B58" s="111"/>
      <c r="C58" s="27"/>
      <c r="D58" s="27"/>
      <c r="E58" s="28"/>
      <c r="F58" s="29"/>
      <c r="G58" s="173"/>
      <c r="H58" s="83"/>
      <c r="I58" s="174"/>
      <c r="J58" s="227">
        <f>_xlfn.IFNA(VLOOKUP(CONCATENATE($J$5,$B58,$C58),'20BUN'!$A$6:$N$94,14,FALSE),0)</f>
        <v>0</v>
      </c>
      <c r="K58" s="85">
        <f>_xlfn.IFNA(VLOOKUP(CONCATENATE($K$5,$B58,$C58),'20BUS'!$A$6:$N$107,14,FALSE),0)</f>
        <v>0</v>
      </c>
      <c r="L58" s="85">
        <f>_xlfn.IFNA(VLOOKUP(CONCATENATE($L$5,$B58,$C58),'MUR1'!$A$6:$N$135,14,FALSE),0)</f>
        <v>0</v>
      </c>
      <c r="M58" s="85">
        <f>_xlfn.IFNA(VLOOKUP(CONCATENATE($M$5,$B58,$C58),'BUS1'!$A$6:$N$95,14,FALSE),0)</f>
        <v>0</v>
      </c>
      <c r="N58" s="85">
        <f>_xlfn.IFNA(VLOOKUP(CONCATENATE($N$5,$B58,$C58),'WP1'!$A$6:$N$131,14,FALSE),0)</f>
        <v>0</v>
      </c>
      <c r="O58" s="85">
        <f>_xlfn.IFNA(VLOOKUP(CONCATENATE($O$5,$B58,$C58),'BAL1'!$A$6:$N$95,14,FALSE),0)</f>
        <v>0</v>
      </c>
      <c r="P58" s="85">
        <f>_xlfn.IFNA(VLOOKUP(CONCATENATE($P$5,$B58,$C58),'BUS2'!$A$6:$N$133,14,FALSE),0)</f>
        <v>0</v>
      </c>
      <c r="Q58" s="85">
        <f>_xlfn.IFNA(VLOOKUP(CONCATENATE($Q$5,$B58,$C58),'WAL1'!$A$6:$N$135,14,FALSE),0)</f>
        <v>0</v>
      </c>
      <c r="R58" s="85">
        <f>_xlfn.IFNA(VLOOKUP(CONCATENATE($S$5,$B58,$C58),'MR1'!$A$6:$N$130,14,FALSE),0)</f>
        <v>0</v>
      </c>
      <c r="S58" s="85">
        <f>_xlfn.IFNA(VLOOKUP(CONCATENATE($S$5,$B58,$C58),'OG1'!$A$6:$N$132,14,FALSE),0)</f>
        <v>0</v>
      </c>
      <c r="T58" s="85">
        <f>_xlfn.IFNA(VLOOKUP(CONCATENATE($T$5,$B58,$C58),DARL!$A$6:$N$56,14,FALSE),0)</f>
        <v>0</v>
      </c>
      <c r="U58" s="85">
        <f>_xlfn.IFNA(VLOOKUP(CONCATENATE($U$5,$B58,$C58),'BUS3'!$A$6:$N$135,14,FALSE),0)</f>
        <v>0</v>
      </c>
      <c r="V58" s="85">
        <f>_xlfn.IFNA(VLOOKUP(CONCATENATE($V$5,$B58,$C58),'BAL2'!$A$6:$N$135,14,FALSE),0)</f>
        <v>0</v>
      </c>
      <c r="W58" s="85">
        <f>_xlfn.IFNA(VLOOKUP(CONCATENATE($W$5,$B58,$C58),'BUN1'!$A$6:$N$135,14,FALSE),0)</f>
        <v>0</v>
      </c>
      <c r="X58" s="85">
        <f>_xlfn.IFNA(VLOOKUP(CONCATENATE($X$5,$B58,$C58),'OG2'!$A$6:$N$133,14,FALSE),0)</f>
        <v>0</v>
      </c>
      <c r="Y58" s="85">
        <f>_xlfn.IFNA(VLOOKUP(CONCATENATE($Y$5,$B58,$C58),'SM1'!$A$6:$N$133,14,FALSE),0)</f>
        <v>0</v>
      </c>
      <c r="Z58" s="85">
        <f>_xlfn.IFNA(VLOOKUP(CONCATENATE($Z$5,$B58,$C58),'MR2'!$A$6:$N$124,14,FALSE),0)</f>
        <v>0</v>
      </c>
      <c r="AA58" s="85">
        <f>_xlfn.IFNA(VLOOKUP(CONCATENATE($AA$5,$B58,$C58),'WAL2'!$A$6:$N$135,14,FALSE),0)</f>
        <v>0</v>
      </c>
      <c r="AB58" s="85">
        <f>_xlfn.IFNA(VLOOKUP(CONCATENATE($AB$5,$B58,$C58),DARD1!$A$6:$N$134,14,FALSE),0)</f>
        <v>0</v>
      </c>
      <c r="AC58" s="85">
        <f>_xlfn.IFNA(VLOOKUP(CONCATENATE($AC$5,$B58,$C58),'LF1'!$A$6:$N$135,14,FALSE),0)</f>
        <v>0</v>
      </c>
      <c r="AD58" s="85">
        <f>_xlfn.IFNA(VLOOKUP(CONCATENATE($AD$5,$B58,$C58),DARL2!$A$6:$N$135,14,FALSE),0)</f>
        <v>0</v>
      </c>
      <c r="AE58" s="85"/>
      <c r="AF58" s="85">
        <f>_xlfn.IFNA(VLOOKUP(CONCATENATE($AF$5,$B58,$C58),'BUN2'!$A$6:$N$131,14,FALSE),0)</f>
        <v>0</v>
      </c>
      <c r="AG58" s="85">
        <f>_xlfn.IFNA(VLOOKUP(CONCATENATE($AG$5,$B58,$C58),'OG3'!$A$6:$N$135,14,FALSE),0)</f>
        <v>0</v>
      </c>
      <c r="AH58" s="86">
        <f>_xlfn.IFNA(VLOOKUP(CONCATENATE($AH$5,$B58,$C58),SER!$A$6:$N$135,14,FALSE),0)</f>
        <v>0</v>
      </c>
      <c r="AI58" s="86"/>
      <c r="AJ58" s="86">
        <f>_xlfn.IFNA(VLOOKUP(CONCATENATE($AJ$5,$B58,$C58),DARL2!$A$6:$N$135,14,FALSE),0)</f>
        <v>0</v>
      </c>
      <c r="AK58" s="86">
        <f>_xlfn.IFNA(VLOOKUP(CONCATENATE($AK$5,$B58,$C58),SER!$A$6:$N$135,14,FALSE),0)</f>
        <v>0</v>
      </c>
      <c r="AL58" s="86">
        <f>_xlfn.IFNA(VLOOKUP(CONCATENATE($AL$5,$B58,$C58),'WAL3'!$A$6:$N$77,14,FALSE),0)</f>
        <v>0</v>
      </c>
      <c r="AM58" s="86">
        <f>_xlfn.IFNA(VLOOKUP(CONCATENATE($AM$5,$B58,$C58),'BAL3'!$A$6:$N$135,14,FALSE),0)</f>
        <v>0</v>
      </c>
      <c r="AN58" s="86">
        <f>_xlfn.IFNA(VLOOKUP(CONCATENATE($AN$5,$B58,$C58),'BUN3'!$A$6:$N$135,14,FALSE),0)</f>
        <v>0</v>
      </c>
      <c r="AO58" s="86">
        <f>_xlfn.IFNA(VLOOKUP(CONCATENATE($AO$5,$B58,$C58),SC!$A$6:$N$135,14,FALSE),0)</f>
        <v>0</v>
      </c>
      <c r="AP58" s="86">
        <f>_xlfn.IFNA(VLOOKUP(CONCATENATE($AP$5,$B58,$C58),'KAL1'!$A$6:$N$135,14,FALSE),0)</f>
        <v>0</v>
      </c>
      <c r="AQ58" s="514"/>
      <c r="AR58" s="87">
        <f>_xlfn.IFNA(VLOOKUP(CONCATENATE($AR$5,$B58,$C58),'LF2'!$A$6:$N$135,14,FALSE),0)</f>
        <v>0</v>
      </c>
      <c r="AS58" s="82"/>
    </row>
    <row r="59" spans="1:45" x14ac:dyDescent="0.2">
      <c r="A59" s="924"/>
      <c r="B59" s="111"/>
      <c r="C59" s="27"/>
      <c r="D59" s="27"/>
      <c r="E59" s="28"/>
      <c r="F59" s="29"/>
      <c r="G59" s="173"/>
      <c r="H59" s="83"/>
      <c r="I59" s="174"/>
      <c r="J59" s="227">
        <f>_xlfn.IFNA(VLOOKUP(CONCATENATE($J$5,$B59,$C59),'20BUN'!$A$6:$N$94,14,FALSE),0)</f>
        <v>0</v>
      </c>
      <c r="K59" s="85">
        <f>_xlfn.IFNA(VLOOKUP(CONCATENATE($K$5,$B59,$C59),'20BUS'!$A$6:$N$107,14,FALSE),0)</f>
        <v>0</v>
      </c>
      <c r="L59" s="85">
        <f>_xlfn.IFNA(VLOOKUP(CONCATENATE($L$5,$B59,$C59),'MUR1'!$A$6:$N$135,14,FALSE),0)</f>
        <v>0</v>
      </c>
      <c r="M59" s="85">
        <f>_xlfn.IFNA(VLOOKUP(CONCATENATE($M$5,$B59,$C59),'BUS1'!$A$6:$N$95,14,FALSE),0)</f>
        <v>0</v>
      </c>
      <c r="N59" s="85">
        <f>_xlfn.IFNA(VLOOKUP(CONCATENATE($N$5,$B59,$C59),'WP1'!$A$6:$N$131,14,FALSE),0)</f>
        <v>0</v>
      </c>
      <c r="O59" s="85">
        <f>_xlfn.IFNA(VLOOKUP(CONCATENATE($O$5,$B59,$C59),'BAL1'!$A$6:$N$95,14,FALSE),0)</f>
        <v>0</v>
      </c>
      <c r="P59" s="85">
        <f>_xlfn.IFNA(VLOOKUP(CONCATENATE($P$5,$B59,$C59),'BUS2'!$A$6:$N$133,14,FALSE),0)</f>
        <v>0</v>
      </c>
      <c r="Q59" s="85">
        <f>_xlfn.IFNA(VLOOKUP(CONCATENATE($Q$5,$B59,$C59),'WAL1'!$A$6:$N$135,14,FALSE),0)</f>
        <v>0</v>
      </c>
      <c r="R59" s="85">
        <f>_xlfn.IFNA(VLOOKUP(CONCATENATE($S$5,$B59,$C59),'MR1'!$A$6:$N$130,14,FALSE),0)</f>
        <v>0</v>
      </c>
      <c r="S59" s="85">
        <f>_xlfn.IFNA(VLOOKUP(CONCATENATE($S$5,$B59,$C59),'OG1'!$A$6:$N$132,14,FALSE),0)</f>
        <v>0</v>
      </c>
      <c r="T59" s="85">
        <f>_xlfn.IFNA(VLOOKUP(CONCATENATE($T$5,$B59,$C59),DARL!$A$6:$N$56,14,FALSE),0)</f>
        <v>0</v>
      </c>
      <c r="U59" s="85">
        <f>_xlfn.IFNA(VLOOKUP(CONCATENATE($U$5,$B59,$C59),'BUS3'!$A$6:$N$135,14,FALSE),0)</f>
        <v>0</v>
      </c>
      <c r="V59" s="85">
        <f>_xlfn.IFNA(VLOOKUP(CONCATENATE($V$5,$B59,$C59),'BAL2'!$A$6:$N$135,14,FALSE),0)</f>
        <v>0</v>
      </c>
      <c r="W59" s="85">
        <f>_xlfn.IFNA(VLOOKUP(CONCATENATE($W$5,$B59,$C59),'BUN1'!$A$6:$N$135,14,FALSE),0)</f>
        <v>0</v>
      </c>
      <c r="X59" s="85">
        <f>_xlfn.IFNA(VLOOKUP(CONCATENATE($X$5,$B59,$C59),'OG2'!$A$6:$N$133,14,FALSE),0)</f>
        <v>0</v>
      </c>
      <c r="Y59" s="85">
        <f>_xlfn.IFNA(VLOOKUP(CONCATENATE($Y$5,$B59,$C59),'SM1'!$A$6:$N$133,14,FALSE),0)</f>
        <v>0</v>
      </c>
      <c r="Z59" s="85">
        <f>_xlfn.IFNA(VLOOKUP(CONCATENATE($Z$5,$B59,$C59),'MR2'!$A$6:$N$124,14,FALSE),0)</f>
        <v>0</v>
      </c>
      <c r="AA59" s="85">
        <f>_xlfn.IFNA(VLOOKUP(CONCATENATE($AA$5,$B59,$C59),'WAL2'!$A$6:$N$135,14,FALSE),0)</f>
        <v>0</v>
      </c>
      <c r="AB59" s="85">
        <f>_xlfn.IFNA(VLOOKUP(CONCATENATE($AB$5,$B59,$C59),DARD1!$A$6:$N$134,14,FALSE),0)</f>
        <v>0</v>
      </c>
      <c r="AC59" s="85">
        <f>_xlfn.IFNA(VLOOKUP(CONCATENATE($AC$5,$B59,$C59),'LF1'!$A$6:$N$135,14,FALSE),0)</f>
        <v>0</v>
      </c>
      <c r="AD59" s="85">
        <f>_xlfn.IFNA(VLOOKUP(CONCATENATE($AD$5,$B59,$C59),DARL2!$A$6:$N$135,14,FALSE),0)</f>
        <v>0</v>
      </c>
      <c r="AE59" s="85"/>
      <c r="AF59" s="85">
        <f>_xlfn.IFNA(VLOOKUP(CONCATENATE($AF$5,$B59,$C59),'BUN2'!$A$6:$N$131,14,FALSE),0)</f>
        <v>0</v>
      </c>
      <c r="AG59" s="85">
        <f>_xlfn.IFNA(VLOOKUP(CONCATENATE($AG$5,$B59,$C59),'OG3'!$A$6:$N$135,14,FALSE),0)</f>
        <v>0</v>
      </c>
      <c r="AH59" s="86">
        <f>_xlfn.IFNA(VLOOKUP(CONCATENATE($AH$5,$B59,$C59),SER!$A$6:$N$135,14,FALSE),0)</f>
        <v>0</v>
      </c>
      <c r="AI59" s="86"/>
      <c r="AJ59" s="86">
        <f>_xlfn.IFNA(VLOOKUP(CONCATENATE($AJ$5,$B59,$C59),DARL2!$A$6:$N$135,14,FALSE),0)</f>
        <v>0</v>
      </c>
      <c r="AK59" s="86">
        <f>_xlfn.IFNA(VLOOKUP(CONCATENATE($AK$5,$B59,$C59),SER!$A$6:$N$135,14,FALSE),0)</f>
        <v>0</v>
      </c>
      <c r="AL59" s="86">
        <f>_xlfn.IFNA(VLOOKUP(CONCATENATE($AL$5,$B59,$C59),'WAL3'!$A$6:$N$77,14,FALSE),0)</f>
        <v>0</v>
      </c>
      <c r="AM59" s="86">
        <f>_xlfn.IFNA(VLOOKUP(CONCATENATE($AM$5,$B59,$C59),'BAL3'!$A$6:$N$135,14,FALSE),0)</f>
        <v>0</v>
      </c>
      <c r="AN59" s="86">
        <f>_xlfn.IFNA(VLOOKUP(CONCATENATE($AN$5,$B59,$C59),'BUN3'!$A$6:$N$135,14,FALSE),0)</f>
        <v>0</v>
      </c>
      <c r="AO59" s="86">
        <f>_xlfn.IFNA(VLOOKUP(CONCATENATE($AO$5,$B59,$C59),SC!$A$6:$N$135,14,FALSE),0)</f>
        <v>0</v>
      </c>
      <c r="AP59" s="86">
        <f>_xlfn.IFNA(VLOOKUP(CONCATENATE($AP$5,$B59,$C59),'KAL1'!$A$6:$N$135,14,FALSE),0)</f>
        <v>0</v>
      </c>
      <c r="AQ59" s="514"/>
      <c r="AR59" s="87">
        <f>_xlfn.IFNA(VLOOKUP(CONCATENATE($AR$5,$B59,$C59),'LF2'!$A$6:$N$135,14,FALSE),0)</f>
        <v>0</v>
      </c>
      <c r="AS59" s="82"/>
    </row>
    <row r="60" spans="1:45" x14ac:dyDescent="0.2">
      <c r="A60" s="924"/>
      <c r="B60" s="111"/>
      <c r="C60" s="27"/>
      <c r="D60" s="27"/>
      <c r="E60" s="28"/>
      <c r="F60" s="29"/>
      <c r="G60" s="173"/>
      <c r="H60" s="83"/>
      <c r="I60" s="174"/>
      <c r="J60" s="227">
        <f>_xlfn.IFNA(VLOOKUP(CONCATENATE($J$5,$B60,$C60),'20BUN'!$A$6:$N$94,14,FALSE),0)</f>
        <v>0</v>
      </c>
      <c r="K60" s="85">
        <f>_xlfn.IFNA(VLOOKUP(CONCATENATE($K$5,$B60,$C60),'20BUS'!$A$6:$N$107,14,FALSE),0)</f>
        <v>0</v>
      </c>
      <c r="L60" s="85">
        <f>_xlfn.IFNA(VLOOKUP(CONCATENATE($L$5,$B60,$C60),'MUR1'!$A$6:$N$135,14,FALSE),0)</f>
        <v>0</v>
      </c>
      <c r="M60" s="85">
        <f>_xlfn.IFNA(VLOOKUP(CONCATENATE($M$5,$B60,$C60),'BUS1'!$A$6:$N$95,14,FALSE),0)</f>
        <v>0</v>
      </c>
      <c r="N60" s="85">
        <f>_xlfn.IFNA(VLOOKUP(CONCATENATE($N$5,$B60,$C60),'WP1'!$A$6:$N$131,14,FALSE),0)</f>
        <v>0</v>
      </c>
      <c r="O60" s="85">
        <f>_xlfn.IFNA(VLOOKUP(CONCATENATE($O$5,$B60,$C60),'BAL1'!$A$6:$N$95,14,FALSE),0)</f>
        <v>0</v>
      </c>
      <c r="P60" s="85">
        <f>_xlfn.IFNA(VLOOKUP(CONCATENATE($P$5,$B60,$C60),'BUS2'!$A$6:$N$133,14,FALSE),0)</f>
        <v>0</v>
      </c>
      <c r="Q60" s="85">
        <f>_xlfn.IFNA(VLOOKUP(CONCATENATE($Q$5,$B60,$C60),'WAL1'!$A$6:$N$135,14,FALSE),0)</f>
        <v>0</v>
      </c>
      <c r="R60" s="85">
        <f>_xlfn.IFNA(VLOOKUP(CONCATENATE($S$5,$B60,$C60),'MR1'!$A$6:$N$130,14,FALSE),0)</f>
        <v>0</v>
      </c>
      <c r="S60" s="85">
        <f>_xlfn.IFNA(VLOOKUP(CONCATENATE($S$5,$B60,$C60),'OG1'!$A$6:$N$132,14,FALSE),0)</f>
        <v>0</v>
      </c>
      <c r="T60" s="85">
        <f>_xlfn.IFNA(VLOOKUP(CONCATENATE($T$5,$B60,$C60),DARL!$A$6:$N$56,14,FALSE),0)</f>
        <v>0</v>
      </c>
      <c r="U60" s="85">
        <f>_xlfn.IFNA(VLOOKUP(CONCATENATE($U$5,$B60,$C60),'BUS3'!$A$6:$N$135,14,FALSE),0)</f>
        <v>0</v>
      </c>
      <c r="V60" s="85">
        <f>_xlfn.IFNA(VLOOKUP(CONCATENATE($V$5,$B60,$C60),'BAL2'!$A$6:$N$135,14,FALSE),0)</f>
        <v>0</v>
      </c>
      <c r="W60" s="85">
        <f>_xlfn.IFNA(VLOOKUP(CONCATENATE($W$5,$B60,$C60),'BUN1'!$A$6:$N$135,14,FALSE),0)</f>
        <v>0</v>
      </c>
      <c r="X60" s="85">
        <f>_xlfn.IFNA(VLOOKUP(CONCATENATE($X$5,$B60,$C60),'OG2'!$A$6:$N$133,14,FALSE),0)</f>
        <v>0</v>
      </c>
      <c r="Y60" s="85">
        <f>_xlfn.IFNA(VLOOKUP(CONCATENATE($Y$5,$B60,$C60),'SM1'!$A$6:$N$133,14,FALSE),0)</f>
        <v>0</v>
      </c>
      <c r="Z60" s="85">
        <f>_xlfn.IFNA(VLOOKUP(CONCATENATE($Z$5,$B60,$C60),'MR2'!$A$6:$N$124,14,FALSE),0)</f>
        <v>0</v>
      </c>
      <c r="AA60" s="85">
        <f>_xlfn.IFNA(VLOOKUP(CONCATENATE($AA$5,$B60,$C60),'WAL2'!$A$6:$N$135,14,FALSE),0)</f>
        <v>0</v>
      </c>
      <c r="AB60" s="85">
        <f>_xlfn.IFNA(VLOOKUP(CONCATENATE($AB$5,$B60,$C60),DARD1!$A$6:$N$134,14,FALSE),0)</f>
        <v>0</v>
      </c>
      <c r="AC60" s="85">
        <f>_xlfn.IFNA(VLOOKUP(CONCATENATE($AC$5,$B60,$C60),'LF1'!$A$6:$N$135,14,FALSE),0)</f>
        <v>0</v>
      </c>
      <c r="AD60" s="85">
        <f>_xlfn.IFNA(VLOOKUP(CONCATENATE($AD$5,$B60,$C60),DARL2!$A$6:$N$135,14,FALSE),0)</f>
        <v>0</v>
      </c>
      <c r="AE60" s="85"/>
      <c r="AF60" s="85">
        <f>_xlfn.IFNA(VLOOKUP(CONCATENATE($AF$5,$B60,$C60),'BUN2'!$A$6:$N$131,14,FALSE),0)</f>
        <v>0</v>
      </c>
      <c r="AG60" s="85">
        <f>_xlfn.IFNA(VLOOKUP(CONCATENATE($AG$5,$B60,$C60),'OG3'!$A$6:$N$135,14,FALSE),0)</f>
        <v>0</v>
      </c>
      <c r="AH60" s="86">
        <f>_xlfn.IFNA(VLOOKUP(CONCATENATE($AH$5,$B60,$C60),SER!$A$6:$N$135,14,FALSE),0)</f>
        <v>0</v>
      </c>
      <c r="AI60" s="86"/>
      <c r="AJ60" s="86">
        <f>_xlfn.IFNA(VLOOKUP(CONCATENATE($AJ$5,$B60,$C60),DARL2!$A$6:$N$135,14,FALSE),0)</f>
        <v>0</v>
      </c>
      <c r="AK60" s="86">
        <f>_xlfn.IFNA(VLOOKUP(CONCATENATE($AK$5,$B60,$C60),SER!$A$6:$N$135,14,FALSE),0)</f>
        <v>0</v>
      </c>
      <c r="AL60" s="86">
        <f>_xlfn.IFNA(VLOOKUP(CONCATENATE($AL$5,$B60,$C60),'WAL3'!$A$6:$N$77,14,FALSE),0)</f>
        <v>0</v>
      </c>
      <c r="AM60" s="86">
        <f>_xlfn.IFNA(VLOOKUP(CONCATENATE($AM$5,$B60,$C60),'BAL3'!$A$6:$N$135,14,FALSE),0)</f>
        <v>0</v>
      </c>
      <c r="AN60" s="86">
        <f>_xlfn.IFNA(VLOOKUP(CONCATENATE($AN$5,$B60,$C60),'BUN3'!$A$6:$N$135,14,FALSE),0)</f>
        <v>0</v>
      </c>
      <c r="AO60" s="86">
        <f>_xlfn.IFNA(VLOOKUP(CONCATENATE($AO$5,$B60,$C60),SC!$A$6:$N$135,14,FALSE),0)</f>
        <v>0</v>
      </c>
      <c r="AP60" s="86">
        <f>_xlfn.IFNA(VLOOKUP(CONCATENATE($AP$5,$B60,$C60),'KAL1'!$A$6:$N$135,14,FALSE),0)</f>
        <v>0</v>
      </c>
      <c r="AQ60" s="514"/>
      <c r="AR60" s="87">
        <f>_xlfn.IFNA(VLOOKUP(CONCATENATE($AR$5,$B60,$C60),'LF2'!$A$6:$N$135,14,FALSE),0)</f>
        <v>0</v>
      </c>
      <c r="AS60" s="82"/>
    </row>
    <row r="61" spans="1:45" ht="13.5" thickBot="1" x14ac:dyDescent="0.25">
      <c r="A61" s="924"/>
      <c r="B61" s="166"/>
      <c r="C61" s="167"/>
      <c r="D61" s="167"/>
      <c r="E61" s="168"/>
      <c r="F61" s="169"/>
      <c r="G61" s="175"/>
      <c r="H61" s="226"/>
      <c r="I61" s="176"/>
      <c r="J61" s="227">
        <f>_xlfn.IFNA(VLOOKUP(CONCATENATE($J$5,$B61,$C61),'20BUN'!$A$6:$N$94,14,FALSE),0)</f>
        <v>0</v>
      </c>
      <c r="K61" s="85">
        <f>_xlfn.IFNA(VLOOKUP(CONCATENATE($K$5,$B61,$C61),'20BUS'!$A$6:$N$107,14,FALSE),0)</f>
        <v>0</v>
      </c>
      <c r="L61" s="85">
        <f>_xlfn.IFNA(VLOOKUP(CONCATENATE($L$5,$B61,$C61),'MUR1'!$A$6:$N$135,14,FALSE),0)</f>
        <v>0</v>
      </c>
      <c r="M61" s="85">
        <f>_xlfn.IFNA(VLOOKUP(CONCATENATE($M$5,$B61,$C61),'BUS1'!$A$6:$N$95,14,FALSE),0)</f>
        <v>0</v>
      </c>
      <c r="N61" s="85">
        <f>_xlfn.IFNA(VLOOKUP(CONCATENATE($N$5,$B61,$C61),'WP1'!$A$6:$N$131,14,FALSE),0)</f>
        <v>0</v>
      </c>
      <c r="O61" s="85">
        <f>_xlfn.IFNA(VLOOKUP(CONCATENATE($O$5,$B61,$C61),'BAL1'!$A$6:$N$95,14,FALSE),0)</f>
        <v>0</v>
      </c>
      <c r="P61" s="85">
        <f>_xlfn.IFNA(VLOOKUP(CONCATENATE($P$5,$B61,$C61),'BUS2'!$A$6:$N$133,14,FALSE),0)</f>
        <v>0</v>
      </c>
      <c r="Q61" s="85">
        <f>_xlfn.IFNA(VLOOKUP(CONCATENATE($Q$5,$B61,$C61),'WAL1'!$A$6:$N$135,14,FALSE),0)</f>
        <v>0</v>
      </c>
      <c r="R61" s="85">
        <f>_xlfn.IFNA(VLOOKUP(CONCATENATE($S$5,$B61,$C61),'MR1'!$A$6:$N$130,14,FALSE),0)</f>
        <v>0</v>
      </c>
      <c r="S61" s="85">
        <f>_xlfn.IFNA(VLOOKUP(CONCATENATE($S$5,$B61,$C61),'OG1'!$A$6:$N$132,14,FALSE),0)</f>
        <v>0</v>
      </c>
      <c r="T61" s="85">
        <f>_xlfn.IFNA(VLOOKUP(CONCATENATE($T$5,$B61,$C61),DARL!$A$6:$N$56,14,FALSE),0)</f>
        <v>0</v>
      </c>
      <c r="U61" s="85">
        <f>_xlfn.IFNA(VLOOKUP(CONCATENATE($U$5,$B61,$C61),'BUS3'!$A$6:$N$135,14,FALSE),0)</f>
        <v>0</v>
      </c>
      <c r="V61" s="85">
        <f>_xlfn.IFNA(VLOOKUP(CONCATENATE($V$5,$B61,$C61),'BAL2'!$A$6:$N$135,14,FALSE),0)</f>
        <v>0</v>
      </c>
      <c r="W61" s="85">
        <f>_xlfn.IFNA(VLOOKUP(CONCATENATE($W$5,$B61,$C61),'BUN1'!$A$6:$N$135,14,FALSE),0)</f>
        <v>0</v>
      </c>
      <c r="X61" s="85">
        <f>_xlfn.IFNA(VLOOKUP(CONCATENATE($X$5,$B61,$C61),'OG2'!$A$6:$N$133,14,FALSE),0)</f>
        <v>0</v>
      </c>
      <c r="Y61" s="85">
        <f>_xlfn.IFNA(VLOOKUP(CONCATENATE($Y$5,$B61,$C61),'SM1'!$A$6:$N$133,14,FALSE),0)</f>
        <v>0</v>
      </c>
      <c r="Z61" s="85">
        <f>_xlfn.IFNA(VLOOKUP(CONCATENATE($Z$5,$B61,$C61),'MR2'!$A$6:$N$124,14,FALSE),0)</f>
        <v>0</v>
      </c>
      <c r="AA61" s="85">
        <f>_xlfn.IFNA(VLOOKUP(CONCATENATE($AA$5,$B61,$C61),'WAL2'!$A$6:$N$135,14,FALSE),0)</f>
        <v>0</v>
      </c>
      <c r="AB61" s="85">
        <f>_xlfn.IFNA(VLOOKUP(CONCATENATE($AB$5,$B61,$C61),DARD1!$A$6:$N$134,14,FALSE),0)</f>
        <v>0</v>
      </c>
      <c r="AC61" s="85">
        <f>_xlfn.IFNA(VLOOKUP(CONCATENATE($AC$5,$B61,$C61),'LF1'!$A$6:$N$135,14,FALSE),0)</f>
        <v>0</v>
      </c>
      <c r="AD61" s="85">
        <f>_xlfn.IFNA(VLOOKUP(CONCATENATE($AD$5,$B61,$C61),DARL2!$A$6:$N$135,14,FALSE),0)</f>
        <v>0</v>
      </c>
      <c r="AE61" s="85"/>
      <c r="AF61" s="85">
        <f>_xlfn.IFNA(VLOOKUP(CONCATENATE($AF$5,$B61,$C61),'BUN2'!$A$6:$N$131,14,FALSE),0)</f>
        <v>0</v>
      </c>
      <c r="AG61" s="85">
        <f>_xlfn.IFNA(VLOOKUP(CONCATENATE($AG$5,$B61,$C61),'OG3'!$A$6:$N$135,14,FALSE),0)</f>
        <v>0</v>
      </c>
      <c r="AH61" s="86">
        <f>_xlfn.IFNA(VLOOKUP(CONCATENATE($AH$5,$B61,$C61),SER!$A$6:$N$135,14,FALSE),0)</f>
        <v>0</v>
      </c>
      <c r="AI61" s="86"/>
      <c r="AJ61" s="86">
        <f>_xlfn.IFNA(VLOOKUP(CONCATENATE($AJ$5,$B61,$C61),DARL2!$A$6:$N$135,14,FALSE),0)</f>
        <v>0</v>
      </c>
      <c r="AK61" s="86">
        <f>_xlfn.IFNA(VLOOKUP(CONCATENATE($AK$5,$B61,$C61),SER!$A$6:$N$135,14,FALSE),0)</f>
        <v>0</v>
      </c>
      <c r="AL61" s="86">
        <f>_xlfn.IFNA(VLOOKUP(CONCATENATE($AL$5,$B61,$C61),'WAL3'!$A$6:$N$77,14,FALSE),0)</f>
        <v>0</v>
      </c>
      <c r="AM61" s="86">
        <f>_xlfn.IFNA(VLOOKUP(CONCATENATE($AM$5,$B61,$C61),'BAL3'!$A$6:$N$135,14,FALSE),0)</f>
        <v>0</v>
      </c>
      <c r="AN61" s="86">
        <f>_xlfn.IFNA(VLOOKUP(CONCATENATE($AN$5,$B61,$C61),'BUN3'!$A$6:$N$135,14,FALSE),0)</f>
        <v>0</v>
      </c>
      <c r="AO61" s="86">
        <f>_xlfn.IFNA(VLOOKUP(CONCATENATE($AO$5,$B61,$C61),SC!$A$6:$N$135,14,FALSE),0)</f>
        <v>0</v>
      </c>
      <c r="AP61" s="86">
        <f>_xlfn.IFNA(VLOOKUP(CONCATENATE($AP$5,$B61,$C61),'KAL1'!$A$6:$N$135,14,FALSE),0)</f>
        <v>0</v>
      </c>
      <c r="AQ61" s="514"/>
      <c r="AR61" s="87">
        <f>_xlfn.IFNA(VLOOKUP(CONCATENATE($AR$5,$B61,$C61),'LF2'!$A$6:$N$135,14,FALSE),0)</f>
        <v>0</v>
      </c>
      <c r="AS61" s="82"/>
    </row>
    <row r="62" spans="1:45" x14ac:dyDescent="0.2">
      <c r="A62" s="924"/>
      <c r="B62" s="79"/>
      <c r="C62" s="79"/>
      <c r="D62" s="79"/>
      <c r="E62" s="78"/>
      <c r="F62" s="23"/>
      <c r="G62" s="23"/>
      <c r="H62" s="80"/>
      <c r="I62" s="81"/>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82"/>
    </row>
    <row r="63" spans="1:45" x14ac:dyDescent="0.2">
      <c r="AK63" s="52"/>
      <c r="AL63" s="52"/>
    </row>
    <row r="64" spans="1:45" x14ac:dyDescent="0.2">
      <c r="B64" s="42"/>
      <c r="C64" s="42"/>
      <c r="D64" s="42"/>
      <c r="F64" s="42"/>
      <c r="AK64" s="52"/>
      <c r="AL64" s="52"/>
    </row>
    <row r="65" spans="2:38" x14ac:dyDescent="0.2">
      <c r="B65" s="42"/>
      <c r="C65" s="42"/>
      <c r="D65" s="42"/>
      <c r="F65" s="42"/>
      <c r="AK65" s="52"/>
      <c r="AL65" s="52"/>
    </row>
    <row r="66" spans="2:38" x14ac:dyDescent="0.2">
      <c r="AK66" s="52"/>
      <c r="AL66" s="52"/>
    </row>
    <row r="68" spans="2:38" x14ac:dyDescent="0.2">
      <c r="C68" s="8"/>
    </row>
    <row r="69" spans="2:38" x14ac:dyDescent="0.2">
      <c r="C69" s="8"/>
    </row>
    <row r="70" spans="2:38" x14ac:dyDescent="0.2">
      <c r="C70" s="8"/>
    </row>
    <row r="71" spans="2:38" x14ac:dyDescent="0.2">
      <c r="C71" s="8"/>
    </row>
    <row r="72" spans="2:38" x14ac:dyDescent="0.2">
      <c r="C72" s="8"/>
    </row>
    <row r="73" spans="2:38" x14ac:dyDescent="0.2">
      <c r="C73" s="8"/>
    </row>
    <row r="74" spans="2:38" x14ac:dyDescent="0.2">
      <c r="C74" s="8"/>
    </row>
  </sheetData>
  <sortState xmlns:xlrd2="http://schemas.microsoft.com/office/spreadsheetml/2017/richdata2" ref="B5:AR54">
    <sortCondition descending="1" ref="H5:H54"/>
    <sortCondition ref="I5:I54"/>
  </sortState>
  <mergeCells count="86">
    <mergeCell ref="AM3:AM4"/>
    <mergeCell ref="AN3:AN4"/>
    <mergeCell ref="AL3:AL4"/>
    <mergeCell ref="AK3:AK4"/>
    <mergeCell ref="AN1:AN2"/>
    <mergeCell ref="AK1:AK2"/>
    <mergeCell ref="AL1:AL2"/>
    <mergeCell ref="AM1:AM2"/>
    <mergeCell ref="AR1:AR2"/>
    <mergeCell ref="AO3:AO4"/>
    <mergeCell ref="AP3:AP4"/>
    <mergeCell ref="AQ3:AQ4"/>
    <mergeCell ref="AR3:AR4"/>
    <mergeCell ref="AO1:AO2"/>
    <mergeCell ref="AP1:AP2"/>
    <mergeCell ref="AQ1:AQ2"/>
    <mergeCell ref="L1:L2"/>
    <mergeCell ref="H1:H2"/>
    <mergeCell ref="J1:J2"/>
    <mergeCell ref="K1:K2"/>
    <mergeCell ref="E3:E4"/>
    <mergeCell ref="G1:G2"/>
    <mergeCell ref="I1:I2"/>
    <mergeCell ref="J3:J4"/>
    <mergeCell ref="K3:K4"/>
    <mergeCell ref="L3:L4"/>
    <mergeCell ref="A1:A62"/>
    <mergeCell ref="V3:V4"/>
    <mergeCell ref="W3:W4"/>
    <mergeCell ref="X3:X4"/>
    <mergeCell ref="Z3:Z4"/>
    <mergeCell ref="G3:G4"/>
    <mergeCell ref="H3:H4"/>
    <mergeCell ref="I3:I4"/>
    <mergeCell ref="B1:B2"/>
    <mergeCell ref="C1:C2"/>
    <mergeCell ref="D1:D2"/>
    <mergeCell ref="E1:E2"/>
    <mergeCell ref="F1:F4"/>
    <mergeCell ref="B3:B4"/>
    <mergeCell ref="C3:C4"/>
    <mergeCell ref="D3:D4"/>
    <mergeCell ref="AJ1:AJ2"/>
    <mergeCell ref="Q3:Q4"/>
    <mergeCell ref="AA1:AA2"/>
    <mergeCell ref="AB1:AB2"/>
    <mergeCell ref="U3:U4"/>
    <mergeCell ref="AA3:AA4"/>
    <mergeCell ref="AB3:AB4"/>
    <mergeCell ref="T1:T2"/>
    <mergeCell ref="U1:U2"/>
    <mergeCell ref="X1:X2"/>
    <mergeCell ref="W1:W2"/>
    <mergeCell ref="Y1:Y2"/>
    <mergeCell ref="AJ3:AJ4"/>
    <mergeCell ref="T3:T4"/>
    <mergeCell ref="AE1:AE2"/>
    <mergeCell ref="AF1:AF2"/>
    <mergeCell ref="AC1:AC2"/>
    <mergeCell ref="AC3:AC4"/>
    <mergeCell ref="AH3:AH4"/>
    <mergeCell ref="AI3:AI4"/>
    <mergeCell ref="AI1:AI2"/>
    <mergeCell ref="AD3:AD4"/>
    <mergeCell ref="AE3:AE4"/>
    <mergeCell ref="AF3:AF4"/>
    <mergeCell ref="AG3:AG4"/>
    <mergeCell ref="AD1:AD2"/>
    <mergeCell ref="AG1:AG2"/>
    <mergeCell ref="AH1:AH2"/>
    <mergeCell ref="M3:M4"/>
    <mergeCell ref="N3:N4"/>
    <mergeCell ref="S1:S2"/>
    <mergeCell ref="S3:S4"/>
    <mergeCell ref="Z1:Z2"/>
    <mergeCell ref="M1:M2"/>
    <mergeCell ref="N1:N2"/>
    <mergeCell ref="V1:V2"/>
    <mergeCell ref="Q1:Q2"/>
    <mergeCell ref="O1:O2"/>
    <mergeCell ref="P1:P2"/>
    <mergeCell ref="R1:R2"/>
    <mergeCell ref="O3:O4"/>
    <mergeCell ref="P3:P4"/>
    <mergeCell ref="R3:R4"/>
    <mergeCell ref="Y3:Y4"/>
  </mergeCells>
  <phoneticPr fontId="46" type="noConversion"/>
  <conditionalFormatting sqref="C66:C1048576 C61:C63 C1:C40 C42:C49">
    <cfRule type="duplicateValues" dxfId="148" priority="22"/>
  </conditionalFormatting>
  <conditionalFormatting sqref="C40:C42">
    <cfRule type="duplicateValues" dxfId="147" priority="18"/>
  </conditionalFormatting>
  <conditionalFormatting sqref="C49:C60">
    <cfRule type="duplicateValues" dxfId="146" priority="16"/>
  </conditionalFormatting>
  <conditionalFormatting sqref="J6:AE61 AJ6:AR61 AF6:AI55">
    <cfRule type="cellIs" dxfId="145" priority="8" operator="lessThan">
      <formula>1</formula>
    </cfRule>
  </conditionalFormatting>
  <conditionalFormatting sqref="AF56:AI61">
    <cfRule type="cellIs" dxfId="144" priority="11" operator="lessThan">
      <formula>1</formula>
    </cfRule>
  </conditionalFormatting>
  <conditionalFormatting sqref="AH5">
    <cfRule type="cellIs" dxfId="143" priority="5"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07A0-8D2D-4D37-AA5B-32C12AF81CB5}">
  <sheetPr codeName="Sheet12">
    <tabColor rgb="FFFCE4D6"/>
    <pageSetUpPr fitToPage="1"/>
  </sheetPr>
  <dimension ref="A1:CJ66"/>
  <sheetViews>
    <sheetView topLeftCell="B1" zoomScale="80" zoomScaleNormal="80" zoomScaleSheetLayoutView="90" workbookViewId="0">
      <pane xSplit="7" ySplit="5" topLeftCell="I6" activePane="bottomRight" state="frozen"/>
      <selection activeCell="B1" sqref="B1"/>
      <selection pane="topRight" activeCell="I1" sqref="I1"/>
      <selection pane="bottomLeft" activeCell="B6" sqref="B6"/>
      <selection pane="bottomRight" activeCell="B42" sqref="B42"/>
    </sheetView>
  </sheetViews>
  <sheetFormatPr defaultColWidth="26.85546875" defaultRowHeight="12.75" x14ac:dyDescent="0.2"/>
  <cols>
    <col min="1" max="1" width="4.5703125" style="11" bestFit="1" customWidth="1"/>
    <col min="2" max="2" width="20.28515625" style="6" bestFit="1" customWidth="1"/>
    <col min="3" max="3" width="25.42578125" style="6" bestFit="1" customWidth="1"/>
    <col min="4" max="4" width="29.28515625" style="6" bestFit="1" customWidth="1"/>
    <col min="5" max="5" width="14" style="11" customWidth="1"/>
    <col min="6" max="6" width="5.85546875" style="7" bestFit="1" customWidth="1"/>
    <col min="7" max="7" width="8.5703125" style="7" bestFit="1" customWidth="1"/>
    <col min="8" max="8" width="8.7109375" style="5" bestFit="1" customWidth="1"/>
    <col min="9" max="9" width="10.7109375" style="2" bestFit="1" customWidth="1"/>
    <col min="10" max="10" width="6.85546875" style="52" bestFit="1" customWidth="1"/>
    <col min="11" max="11" width="7.140625" style="52" bestFit="1" customWidth="1"/>
    <col min="12" max="15" width="7.7109375" style="52" bestFit="1" customWidth="1"/>
    <col min="16" max="16" width="7.140625" style="52" bestFit="1" customWidth="1"/>
    <col min="17" max="17" width="6.85546875" style="52" bestFit="1" customWidth="1"/>
    <col min="18" max="18" width="11.42578125" style="52" bestFit="1" customWidth="1"/>
    <col min="19" max="20" width="8.140625" style="52" bestFit="1" customWidth="1"/>
    <col min="21" max="21" width="7.140625" style="52" bestFit="1" customWidth="1"/>
    <col min="22" max="23" width="7.42578125" style="52" bestFit="1" customWidth="1"/>
    <col min="24" max="27" width="7.140625" style="52" bestFit="1" customWidth="1"/>
    <col min="28" max="29" width="8.28515625" style="52" bestFit="1" customWidth="1"/>
    <col min="30" max="30" width="9.140625" style="52" bestFit="1" customWidth="1"/>
    <col min="31" max="31" width="10.7109375" style="52" bestFit="1" customWidth="1"/>
    <col min="32" max="34" width="7.42578125" style="52" bestFit="1" customWidth="1"/>
    <col min="35" max="36" width="10.7109375" style="52" customWidth="1"/>
    <col min="37" max="38" width="6.85546875" style="56" bestFit="1" customWidth="1"/>
    <col min="39" max="39" width="6.85546875" style="52" bestFit="1" customWidth="1"/>
    <col min="40" max="40" width="6.85546875" style="56" bestFit="1" customWidth="1"/>
    <col min="41" max="41" width="10.140625" style="56" bestFit="1" customWidth="1"/>
    <col min="42" max="43" width="11" style="56" bestFit="1" customWidth="1"/>
    <col min="44" max="44" width="10.7109375" style="56" bestFit="1" customWidth="1"/>
    <col min="45" max="45" width="22.42578125" style="54" bestFit="1" customWidth="1"/>
    <col min="46" max="46" width="11.140625" style="11" bestFit="1" customWidth="1"/>
    <col min="47" max="47" width="11" style="11" bestFit="1" customWidth="1"/>
    <col min="48" max="48" width="16.28515625" style="11" bestFit="1" customWidth="1"/>
    <col min="49" max="16384" width="26.85546875" style="11"/>
  </cols>
  <sheetData>
    <row r="1" spans="1:88" s="9" customFormat="1" ht="12.75" customHeight="1" x14ac:dyDescent="0.2">
      <c r="A1" s="924" t="s">
        <v>183</v>
      </c>
      <c r="B1" s="928" t="s">
        <v>0</v>
      </c>
      <c r="C1" s="881" t="s">
        <v>56</v>
      </c>
      <c r="D1" s="881" t="s">
        <v>2</v>
      </c>
      <c r="E1" s="881" t="s">
        <v>3</v>
      </c>
      <c r="F1" s="882" t="s">
        <v>4</v>
      </c>
      <c r="G1" s="928" t="s">
        <v>282</v>
      </c>
      <c r="H1" s="881" t="s">
        <v>6</v>
      </c>
      <c r="I1" s="931" t="s">
        <v>182</v>
      </c>
      <c r="J1" s="926" t="s">
        <v>440</v>
      </c>
      <c r="K1" s="919" t="s">
        <v>272</v>
      </c>
      <c r="L1" s="919" t="s">
        <v>453</v>
      </c>
      <c r="M1" s="919" t="s">
        <v>272</v>
      </c>
      <c r="N1" s="919" t="s">
        <v>449</v>
      </c>
      <c r="O1" s="919" t="s">
        <v>443</v>
      </c>
      <c r="P1" s="919" t="s">
        <v>272</v>
      </c>
      <c r="Q1" s="919" t="s">
        <v>451</v>
      </c>
      <c r="R1" s="919" t="s">
        <v>793</v>
      </c>
      <c r="S1" s="919" t="s">
        <v>435</v>
      </c>
      <c r="T1" s="919" t="s">
        <v>960</v>
      </c>
      <c r="U1" s="919" t="s">
        <v>272</v>
      </c>
      <c r="V1" s="919" t="s">
        <v>443</v>
      </c>
      <c r="W1" s="919" t="s">
        <v>440</v>
      </c>
      <c r="X1" s="919" t="s">
        <v>435</v>
      </c>
      <c r="Y1" s="919" t="s">
        <v>450</v>
      </c>
      <c r="Z1" s="919" t="s">
        <v>793</v>
      </c>
      <c r="AA1" s="919" t="s">
        <v>451</v>
      </c>
      <c r="AB1" s="919" t="s">
        <v>438</v>
      </c>
      <c r="AC1" s="919" t="s">
        <v>445</v>
      </c>
      <c r="AD1" s="919" t="s">
        <v>970</v>
      </c>
      <c r="AE1" s="919" t="s">
        <v>1140</v>
      </c>
      <c r="AF1" s="919" t="s">
        <v>1230</v>
      </c>
      <c r="AG1" s="919" t="s">
        <v>435</v>
      </c>
      <c r="AH1" s="919" t="s">
        <v>233</v>
      </c>
      <c r="AI1" s="919" t="s">
        <v>1142</v>
      </c>
      <c r="AJ1" s="919" t="s">
        <v>1189</v>
      </c>
      <c r="AK1" s="919" t="s">
        <v>1226</v>
      </c>
      <c r="AL1" s="919" t="s">
        <v>451</v>
      </c>
      <c r="AM1" s="919" t="s">
        <v>443</v>
      </c>
      <c r="AN1" s="919" t="s">
        <v>1229</v>
      </c>
      <c r="AO1" s="919" t="s">
        <v>447</v>
      </c>
      <c r="AP1" s="919" t="s">
        <v>442</v>
      </c>
      <c r="AQ1" s="933" t="s">
        <v>445</v>
      </c>
      <c r="AR1" s="935" t="s">
        <v>1143</v>
      </c>
      <c r="AS1" s="76"/>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s="9" customFormat="1" ht="12.75" customHeight="1" x14ac:dyDescent="0.2">
      <c r="A2" s="924"/>
      <c r="B2" s="929"/>
      <c r="C2" s="880"/>
      <c r="D2" s="880"/>
      <c r="E2" s="880"/>
      <c r="F2" s="883"/>
      <c r="G2" s="929"/>
      <c r="H2" s="880"/>
      <c r="I2" s="930"/>
      <c r="J2" s="927"/>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34"/>
      <c r="AR2" s="936"/>
      <c r="AS2" s="76"/>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1:88" s="9" customFormat="1" ht="15.75" customHeight="1" x14ac:dyDescent="0.2">
      <c r="A3" s="924"/>
      <c r="B3" s="929" t="s">
        <v>7</v>
      </c>
      <c r="C3" s="880" t="s">
        <v>8</v>
      </c>
      <c r="D3" s="880" t="s">
        <v>13</v>
      </c>
      <c r="E3" s="880" t="s">
        <v>9</v>
      </c>
      <c r="F3" s="883"/>
      <c r="G3" s="929" t="s">
        <v>283</v>
      </c>
      <c r="H3" s="880" t="s">
        <v>11</v>
      </c>
      <c r="I3" s="930" t="s">
        <v>181</v>
      </c>
      <c r="J3" s="925" t="s">
        <v>210</v>
      </c>
      <c r="K3" s="921" t="s">
        <v>211</v>
      </c>
      <c r="L3" s="921" t="s">
        <v>212</v>
      </c>
      <c r="M3" s="921" t="s">
        <v>213</v>
      </c>
      <c r="N3" s="921" t="s">
        <v>213</v>
      </c>
      <c r="O3" s="921" t="s">
        <v>214</v>
      </c>
      <c r="P3" s="932" t="s">
        <v>995</v>
      </c>
      <c r="Q3" s="921" t="s">
        <v>215</v>
      </c>
      <c r="R3" s="921">
        <v>44262</v>
      </c>
      <c r="S3" s="921" t="s">
        <v>217</v>
      </c>
      <c r="T3" s="921" t="s">
        <v>217</v>
      </c>
      <c r="U3" s="921" t="s">
        <v>218</v>
      </c>
      <c r="V3" s="921" t="s">
        <v>219</v>
      </c>
      <c r="W3" s="921" t="s">
        <v>220</v>
      </c>
      <c r="X3" s="921" t="s">
        <v>221</v>
      </c>
      <c r="Y3" s="921" t="s">
        <v>221</v>
      </c>
      <c r="Z3" s="921" t="s">
        <v>221</v>
      </c>
      <c r="AA3" s="921" t="s">
        <v>222</v>
      </c>
      <c r="AB3" s="921" t="s">
        <v>223</v>
      </c>
      <c r="AC3" s="921" t="s">
        <v>224</v>
      </c>
      <c r="AD3" s="921" t="s">
        <v>224</v>
      </c>
      <c r="AE3" s="921">
        <v>44353</v>
      </c>
      <c r="AF3" s="921" t="s">
        <v>225</v>
      </c>
      <c r="AG3" s="921" t="s">
        <v>226</v>
      </c>
      <c r="AH3" s="921" t="s">
        <v>226</v>
      </c>
      <c r="AI3" s="921">
        <v>44374</v>
      </c>
      <c r="AJ3" s="921" t="s">
        <v>1137</v>
      </c>
      <c r="AK3" s="921" t="s">
        <v>227</v>
      </c>
      <c r="AL3" s="921" t="s">
        <v>228</v>
      </c>
      <c r="AM3" s="921" t="s">
        <v>228</v>
      </c>
      <c r="AN3" s="921" t="s">
        <v>229</v>
      </c>
      <c r="AO3" s="921" t="s">
        <v>230</v>
      </c>
      <c r="AP3" s="921">
        <v>44437</v>
      </c>
      <c r="AQ3" s="921">
        <v>44458</v>
      </c>
      <c r="AR3" s="921">
        <v>44479</v>
      </c>
      <c r="AS3" s="76"/>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s="10" customFormat="1" ht="15.75" customHeight="1" x14ac:dyDescent="0.2">
      <c r="A4" s="924"/>
      <c r="B4" s="929" t="s">
        <v>7</v>
      </c>
      <c r="C4" s="880" t="s">
        <v>8</v>
      </c>
      <c r="D4" s="880" t="s">
        <v>13</v>
      </c>
      <c r="E4" s="880" t="s">
        <v>9</v>
      </c>
      <c r="F4" s="883"/>
      <c r="G4" s="929"/>
      <c r="H4" s="880" t="s">
        <v>11</v>
      </c>
      <c r="I4" s="930"/>
      <c r="J4" s="925"/>
      <c r="K4" s="921"/>
      <c r="L4" s="921"/>
      <c r="M4" s="921"/>
      <c r="N4" s="921"/>
      <c r="O4" s="921"/>
      <c r="P4" s="932"/>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7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s="10" customFormat="1" ht="13.5" thickBot="1" x14ac:dyDescent="0.25">
      <c r="A5" s="924"/>
      <c r="B5" s="46"/>
      <c r="C5" s="43"/>
      <c r="D5" s="43"/>
      <c r="E5" s="43"/>
      <c r="F5" s="44"/>
      <c r="G5" s="266" t="s">
        <v>274</v>
      </c>
      <c r="H5" s="267" t="s">
        <v>11</v>
      </c>
      <c r="I5" s="268" t="s">
        <v>12</v>
      </c>
      <c r="J5" s="469" t="s">
        <v>50</v>
      </c>
      <c r="K5" s="470" t="s">
        <v>50</v>
      </c>
      <c r="L5" s="470" t="s">
        <v>50</v>
      </c>
      <c r="M5" s="470" t="s">
        <v>50</v>
      </c>
      <c r="N5" s="470" t="s">
        <v>50</v>
      </c>
      <c r="O5" s="470" t="s">
        <v>50</v>
      </c>
      <c r="P5" s="470" t="s">
        <v>50</v>
      </c>
      <c r="Q5" s="470" t="s">
        <v>50</v>
      </c>
      <c r="R5" s="470" t="s">
        <v>50</v>
      </c>
      <c r="S5" s="470" t="s">
        <v>50</v>
      </c>
      <c r="T5" s="470" t="s">
        <v>50</v>
      </c>
      <c r="U5" s="470" t="s">
        <v>50</v>
      </c>
      <c r="V5" s="470" t="s">
        <v>50</v>
      </c>
      <c r="W5" s="470" t="s">
        <v>50</v>
      </c>
      <c r="X5" s="470" t="s">
        <v>50</v>
      </c>
      <c r="Y5" s="470" t="s">
        <v>50</v>
      </c>
      <c r="Z5" s="470" t="s">
        <v>50</v>
      </c>
      <c r="AA5" s="470" t="s">
        <v>50</v>
      </c>
      <c r="AB5" s="470" t="s">
        <v>50</v>
      </c>
      <c r="AC5" s="470" t="s">
        <v>50</v>
      </c>
      <c r="AD5" s="470" t="s">
        <v>50</v>
      </c>
      <c r="AE5" s="470" t="s">
        <v>50</v>
      </c>
      <c r="AF5" s="470" t="s">
        <v>50</v>
      </c>
      <c r="AG5" s="470" t="s">
        <v>50</v>
      </c>
      <c r="AH5" s="471" t="s">
        <v>50</v>
      </c>
      <c r="AI5" s="471" t="s">
        <v>50</v>
      </c>
      <c r="AJ5" s="471" t="s">
        <v>50</v>
      </c>
      <c r="AK5" s="598" t="s">
        <v>50</v>
      </c>
      <c r="AL5" s="471" t="s">
        <v>50</v>
      </c>
      <c r="AM5" s="471" t="s">
        <v>50</v>
      </c>
      <c r="AN5" s="471" t="s">
        <v>50</v>
      </c>
      <c r="AO5" s="471" t="s">
        <v>50</v>
      </c>
      <c r="AP5" s="471" t="s">
        <v>50</v>
      </c>
      <c r="AQ5" s="512" t="s">
        <v>50</v>
      </c>
      <c r="AR5" s="516" t="s">
        <v>50</v>
      </c>
      <c r="AS5" s="7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s="1" customFormat="1" x14ac:dyDescent="0.2">
      <c r="A6" s="924"/>
      <c r="B6" s="802" t="s">
        <v>59</v>
      </c>
      <c r="C6" s="803" t="s">
        <v>60</v>
      </c>
      <c r="D6" s="803" t="s">
        <v>54</v>
      </c>
      <c r="E6" s="804">
        <v>44218</v>
      </c>
      <c r="F6" s="805">
        <v>10</v>
      </c>
      <c r="G6" s="836">
        <f t="shared" ref="G6:G11" si="0">COUNTIF(J6:AS6,"&gt;0")</f>
        <v>10</v>
      </c>
      <c r="H6" s="837">
        <f t="shared" ref="H6:H11" si="1">SUM(J6:AS6)</f>
        <v>62</v>
      </c>
      <c r="I6" s="832">
        <f t="shared" ref="I6:I11" si="2">RANK(H6,$H$6:$H$67)</f>
        <v>1</v>
      </c>
      <c r="J6" s="222">
        <f>_xlfn.IFNA(VLOOKUP(CONCATENATE($J$5,$B6,$C6),'20BUN'!$A$6:$N$94,14,FALSE),0)</f>
        <v>0</v>
      </c>
      <c r="K6" s="223">
        <f>_xlfn.IFNA(VLOOKUP(CONCATENATE($K$5,$B6,$C6),'20BUS'!$A$6:$N$107,14,FALSE),0)</f>
        <v>0</v>
      </c>
      <c r="L6" s="223">
        <f>_xlfn.IFNA(VLOOKUP(CONCATENATE($L$5,$B6,$C6),'MUR1'!$A$6:$N$135,14,FALSE),0)</f>
        <v>8</v>
      </c>
      <c r="M6" s="223">
        <f>_xlfn.IFNA(VLOOKUP(CONCATENATE($M$5,$B6,$C6),'BUS1'!$A$6:$N$95,14,FALSE),0)</f>
        <v>0</v>
      </c>
      <c r="N6" s="223">
        <f>_xlfn.IFNA(VLOOKUP(CONCATENATE($N$5,$B6,$C6),'WP1'!$A$6:$N$131,14,FALSE),0)</f>
        <v>0</v>
      </c>
      <c r="O6" s="223">
        <f>_xlfn.IFNA(VLOOKUP(CONCATENATE($O$5,$B6,$C6),'BAL1'!$A$6:$N$95,14,FALSE),0)</f>
        <v>7</v>
      </c>
      <c r="P6" s="223">
        <f>_xlfn.IFNA(VLOOKUP(CONCATENATE($P$5,$B6,$C6),'BUS2'!$A$6:$N$133,14,FALSE),0)</f>
        <v>0</v>
      </c>
      <c r="Q6" s="223">
        <f>_xlfn.IFNA(VLOOKUP(CONCATENATE($Q$5,$B6,$C6),'WAL1'!$A$6:$N$135,14,FALSE),0)</f>
        <v>6</v>
      </c>
      <c r="R6" s="223">
        <f>_xlfn.IFNA(VLOOKUP(CONCATENATE($S$5,$B6,$C6),'MR1'!$A$6:$N$130,14,FALSE),0)</f>
        <v>0</v>
      </c>
      <c r="S6" s="223">
        <f>_xlfn.IFNA(VLOOKUP(CONCATENATE($S$5,$B6,$C6),'OG1'!$A$6:$N$132,14,FALSE),0)</f>
        <v>0</v>
      </c>
      <c r="T6" s="223">
        <f>_xlfn.IFNA(VLOOKUP(CONCATENATE($T$5,$B6,$C6),DARL!$A$6:$N$56,14,FALSE),0)</f>
        <v>0</v>
      </c>
      <c r="U6" s="223">
        <f>_xlfn.IFNA(VLOOKUP(CONCATENATE($U$5,$B6,$C6),'BUS3'!$A$6:$N$135,14,FALSE),0)</f>
        <v>0</v>
      </c>
      <c r="V6" s="223">
        <f>_xlfn.IFNA(VLOOKUP(CONCATENATE($V$5,$B6,$C6),'BAL2'!$A$6:$N$135,14,FALSE),0)</f>
        <v>7</v>
      </c>
      <c r="W6" s="223">
        <f>_xlfn.IFNA(VLOOKUP(CONCATENATE($W$5,$B6,$C6),'BUN1'!$A$6:$N$135,14,FALSE),0)</f>
        <v>0</v>
      </c>
      <c r="X6" s="223">
        <f>_xlfn.IFNA(VLOOKUP(CONCATENATE($X$5,$B6,$C6),'OG2'!$A$6:$N$133,14,FALSE),0)</f>
        <v>0</v>
      </c>
      <c r="Y6" s="223">
        <f>_xlfn.IFNA(VLOOKUP(CONCATENATE($Y$5,$B6,$C6),'SM1'!$A$6:$N$133,14,FALSE),0)</f>
        <v>0</v>
      </c>
      <c r="Z6" s="223">
        <f>_xlfn.IFNA(VLOOKUP(CONCATENATE($Z$5,$B6,$C6),'MR2'!$A$6:$N$124,14,FALSE),0)</f>
        <v>0</v>
      </c>
      <c r="AA6" s="223">
        <f>_xlfn.IFNA(VLOOKUP(CONCATENATE($AA$5,$B6,$C6),'WAL2'!$A$6:$N$135,14,FALSE),0)</f>
        <v>6</v>
      </c>
      <c r="AB6" s="223">
        <f>_xlfn.IFNA(VLOOKUP(CONCATENATE($AB$5,$B6,$C6),DARD1!$A$6:$N$134,14,FALSE),0)</f>
        <v>0</v>
      </c>
      <c r="AC6" s="223">
        <f>_xlfn.IFNA(VLOOKUP(CONCATENATE($AC$5,$B6,$C6),'LF1'!$A$6:$N$135,14,FALSE),0)</f>
        <v>8</v>
      </c>
      <c r="AD6" s="223">
        <f>_xlfn.IFNA(VLOOKUP(CONCATENATE($AD$5,$B6,$C6),DARL2!$A$6:$N$135,14,FALSE),0)</f>
        <v>0</v>
      </c>
      <c r="AE6" s="223">
        <f>_xlfn.IFNA(VLOOKUP(CONCATENATE($AE$5,$B6,$C6),FEST!$A$6:$N$135,14,FALSE),0)</f>
        <v>7</v>
      </c>
      <c r="AF6" s="223">
        <f>_xlfn.IFNA(VLOOKUP(CONCATENATE($AF$5,$B6,$C6),'BUN2'!$A$6:$N$131,14,FALSE),0)</f>
        <v>0</v>
      </c>
      <c r="AG6" s="223">
        <f>_xlfn.IFNA(VLOOKUP(CONCATENATE($AG$5,$B6,$C6),'OG3'!$A$6:$N$135,14,FALSE),0)</f>
        <v>0</v>
      </c>
      <c r="AH6" s="224">
        <f>_xlfn.IFNA(VLOOKUP(CONCATENATE($AH$5,$B6,$C6),SER!$A$6:$N$135,14,FALSE),0)</f>
        <v>4</v>
      </c>
      <c r="AI6" s="657">
        <f>_xlfn.IFNA(VLOOKUP(CONCATENATE($AJ$5,$B6,$C6),KR!$A$6:$N$135,14,FALSE),0)</f>
        <v>0</v>
      </c>
      <c r="AJ6" s="224">
        <f>_xlfn.IFNA(VLOOKUP(CONCATENATE($AJ$5,$B6,$C6),DARL3!$A$6:$N$135,14,FALSE),0)</f>
        <v>0</v>
      </c>
      <c r="AK6" s="597">
        <f>_xlfn.IFNA(VLOOKUP(CONCATENATE($AK$5,$B6,$C6),DARD2!$A$6:$N$135,14,FALSE),0)</f>
        <v>0</v>
      </c>
      <c r="AL6" s="224">
        <f>_xlfn.IFNA(VLOOKUP(CONCATENATE($AL$5,$B6,$C6),'WAL3'!$A$6:$N$77,14,FALSE),0)</f>
        <v>0</v>
      </c>
      <c r="AM6" s="224">
        <f>_xlfn.IFNA(VLOOKUP(CONCATENATE($AM$5,$B6,$C6),'BAL3'!$A$6:$N$135,14,FALSE),0)</f>
        <v>7</v>
      </c>
      <c r="AN6" s="224">
        <f>_xlfn.IFNA(VLOOKUP(CONCATENATE($AN$5,$B6,$C6),'BUN3'!$A$6:$N$135,14,FALSE),0)</f>
        <v>0</v>
      </c>
      <c r="AO6" s="224">
        <f>_xlfn.IFNA(VLOOKUP(CONCATENATE($AO$5,$B6,$C6),SC!$A$6:$N$135,14,FALSE),0)</f>
        <v>2</v>
      </c>
      <c r="AP6" s="224">
        <f>_xlfn.IFNA(VLOOKUP(CONCATENATE($AP$5,$B6,$C6),'KAL1'!$A$6:$N$135,14,FALSE),0)</f>
        <v>0</v>
      </c>
      <c r="AQ6" s="513"/>
      <c r="AR6" s="225">
        <f>_xlfn.IFNA(VLOOKUP(CONCATENATE($AR$5,$B6,$C6),'MR3'!$A$6:$N$135,14,FALSE),0)</f>
        <v>0</v>
      </c>
      <c r="AS6" s="76"/>
    </row>
    <row r="7" spans="1:88" s="1" customFormat="1" x14ac:dyDescent="0.2">
      <c r="A7" s="924"/>
      <c r="B7" s="809" t="s">
        <v>139</v>
      </c>
      <c r="C7" s="810" t="s">
        <v>149</v>
      </c>
      <c r="D7" s="810" t="s">
        <v>101</v>
      </c>
      <c r="E7" s="811">
        <v>44232</v>
      </c>
      <c r="F7" s="812">
        <v>10</v>
      </c>
      <c r="G7" s="838">
        <f t="shared" si="0"/>
        <v>6</v>
      </c>
      <c r="H7" s="834">
        <f t="shared" si="1"/>
        <v>48</v>
      </c>
      <c r="I7" s="835">
        <f t="shared" si="2"/>
        <v>2</v>
      </c>
      <c r="J7" s="227">
        <f>_xlfn.IFNA(VLOOKUP(CONCATENATE($J$5,$B7,$C7),'20BUN'!$A$6:$N$94,14,FALSE),0)</f>
        <v>0</v>
      </c>
      <c r="K7" s="85">
        <f>_xlfn.IFNA(VLOOKUP(CONCATENATE($K$5,$B7,$C7),'20BUS'!$A$6:$N$107,14,FALSE),0)</f>
        <v>0</v>
      </c>
      <c r="L7" s="85">
        <f>_xlfn.IFNA(VLOOKUP(CONCATENATE($L$5,$B7,$C7),'MUR1'!$A$6:$N$135,14,FALSE),0)</f>
        <v>0</v>
      </c>
      <c r="M7" s="85">
        <f>_xlfn.IFNA(VLOOKUP(CONCATENATE($M$5,$B7,$C7),'BUS1'!$A$6:$N$95,14,FALSE),0)</f>
        <v>8</v>
      </c>
      <c r="N7" s="85">
        <f>_xlfn.IFNA(VLOOKUP(CONCATENATE($N$5,$B7,$C7),'WP1'!$A$6:$N$131,14,FALSE),0)</f>
        <v>0</v>
      </c>
      <c r="O7" s="85">
        <f>_xlfn.IFNA(VLOOKUP(CONCATENATE($O$5,$B7,$C7),'BAL1'!$A$6:$N$95,14,FALSE),0)</f>
        <v>0</v>
      </c>
      <c r="P7" s="85">
        <f>_xlfn.IFNA(VLOOKUP(CONCATENATE($P$5,$B7,$C7),'BUS2'!$A$6:$N$133,14,FALSE),0)</f>
        <v>0</v>
      </c>
      <c r="Q7" s="85">
        <f>_xlfn.IFNA(VLOOKUP(CONCATENATE($Q$5,$B7,$C7),'WAL1'!$A$6:$N$135,14,FALSE),0)</f>
        <v>0</v>
      </c>
      <c r="R7" s="85">
        <f>_xlfn.IFNA(VLOOKUP(CONCATENATE($S$5,$B7,$C7),'MR1'!$A$6:$N$130,14,FALSE),0)</f>
        <v>9</v>
      </c>
      <c r="S7" s="85">
        <f>_xlfn.IFNA(VLOOKUP(CONCATENATE($S$5,$B7,$C7),'OG1'!$A$6:$N$132,14,FALSE),0)</f>
        <v>0</v>
      </c>
      <c r="T7" s="85">
        <f>_xlfn.IFNA(VLOOKUP(CONCATENATE($T$5,$B7,$C7),DARL!$A$6:$N$56,14,FALSE),0)</f>
        <v>0</v>
      </c>
      <c r="U7" s="85">
        <f>_xlfn.IFNA(VLOOKUP(CONCATENATE($U$5,$B7,$C7),'BUS3'!$A$6:$N$135,14,FALSE),0)</f>
        <v>9</v>
      </c>
      <c r="V7" s="85">
        <f>_xlfn.IFNA(VLOOKUP(CONCATENATE($V$5,$B7,$C7),'BAL2'!$A$6:$N$135,14,FALSE),0)</f>
        <v>0</v>
      </c>
      <c r="W7" s="85">
        <f>_xlfn.IFNA(VLOOKUP(CONCATENATE($W$5,$B7,$C7),'BUN1'!$A$6:$N$135,14,FALSE),0)</f>
        <v>7</v>
      </c>
      <c r="X7" s="85">
        <f>_xlfn.IFNA(VLOOKUP(CONCATENATE($X$5,$B7,$C7),'OG2'!$A$6:$N$133,14,FALSE),0)</f>
        <v>0</v>
      </c>
      <c r="Y7" s="85">
        <f>_xlfn.IFNA(VLOOKUP(CONCATENATE($Y$5,$B7,$C7),'SM1'!$A$6:$N$133,14,FALSE),0)</f>
        <v>0</v>
      </c>
      <c r="Z7" s="85">
        <f>_xlfn.IFNA(VLOOKUP(CONCATENATE($Z$5,$B7,$C7),'MR2'!$A$6:$N$124,14,FALSE),0)</f>
        <v>0</v>
      </c>
      <c r="AA7" s="85">
        <f>_xlfn.IFNA(VLOOKUP(CONCATENATE($AA$5,$B7,$C7),'WAL2'!$A$6:$N$135,14,FALSE),0)</f>
        <v>0</v>
      </c>
      <c r="AB7" s="85">
        <f>_xlfn.IFNA(VLOOKUP(CONCATENATE($AB$5,$B7,$C7),DARD1!$A$6:$N$134,14,FALSE),0)</f>
        <v>0</v>
      </c>
      <c r="AC7" s="85">
        <f>_xlfn.IFNA(VLOOKUP(CONCATENATE($AC$5,$B7,$C7),'LF1'!$A$6:$N$135,14,FALSE),0)</f>
        <v>0</v>
      </c>
      <c r="AD7" s="85">
        <f>_xlfn.IFNA(VLOOKUP(CONCATENATE($AD$5,$B7,$C7),DARL2!$A$6:$N$135,14,FALSE),0)</f>
        <v>0</v>
      </c>
      <c r="AE7" s="85">
        <f>_xlfn.IFNA(VLOOKUP(CONCATENATE($AE$5,$B7,$C7),FEST!$A$6:$N$135,14,FALSE),0)</f>
        <v>0</v>
      </c>
      <c r="AF7" s="85">
        <f>_xlfn.IFNA(VLOOKUP(CONCATENATE($AF$5,$B7,$C7),'BUN2'!$A$6:$N$131,14,FALSE),0)</f>
        <v>7</v>
      </c>
      <c r="AG7" s="85">
        <f>_xlfn.IFNA(VLOOKUP(CONCATENATE($AG$5,$B7,$C7),'OG3'!$A$6:$N$135,14,FALSE),0)</f>
        <v>0</v>
      </c>
      <c r="AH7" s="86">
        <f>_xlfn.IFNA(VLOOKUP(CONCATENATE($AH$5,$B7,$C7),SER!$A$6:$N$135,14,FALSE),0)</f>
        <v>0</v>
      </c>
      <c r="AI7" s="86">
        <f>_xlfn.IFNA(VLOOKUP(CONCATENATE($AJ$5,$B7,$C7),KR!$A$6:$N$135,14,FALSE),0)</f>
        <v>0</v>
      </c>
      <c r="AJ7" s="86">
        <f>_xlfn.IFNA(VLOOKUP(CONCATENATE($AJ$5,$B7,$C7),DARL3!$A$6:$N$135,14,FALSE),0)</f>
        <v>0</v>
      </c>
      <c r="AK7" s="86">
        <f>_xlfn.IFNA(VLOOKUP(CONCATENATE($AK$5,$B7,$C7),DARD2!$A$6:$N$135,14,FALSE),0)</f>
        <v>8</v>
      </c>
      <c r="AL7" s="86">
        <f>_xlfn.IFNA(VLOOKUP(CONCATENATE($AL$5,$B7,$C7),'WAL3'!$A$6:$N$77,14,FALSE),0)</f>
        <v>0</v>
      </c>
      <c r="AM7" s="86">
        <f>_xlfn.IFNA(VLOOKUP(CONCATENATE($AM$5,$B7,$C7),'BAL3'!$A$6:$N$135,14,FALSE),0)</f>
        <v>0</v>
      </c>
      <c r="AN7" s="86">
        <f>_xlfn.IFNA(VLOOKUP(CONCATENATE($AN$5,$B7,$C7),'BUN3'!$A$6:$N$135,14,FALSE),0)</f>
        <v>0</v>
      </c>
      <c r="AO7" s="86">
        <f>_xlfn.IFNA(VLOOKUP(CONCATENATE($AO$5,$B7,$C7),SC!$A$6:$N$135,14,FALSE),0)</f>
        <v>0</v>
      </c>
      <c r="AP7" s="86">
        <f>_xlfn.IFNA(VLOOKUP(CONCATENATE($AP$5,$B7,$C7),'KAL1'!$A$6:$N$135,14,FALSE),0)</f>
        <v>0</v>
      </c>
      <c r="AQ7" s="514"/>
      <c r="AR7" s="87">
        <f>_xlfn.IFNA(VLOOKUP(CONCATENATE($AR$5,$B7,$C7),'MR3'!$A$6:$N$135,14,FALSE),0)</f>
        <v>0</v>
      </c>
      <c r="AS7" s="76"/>
    </row>
    <row r="8" spans="1:88" s="1" customFormat="1" x14ac:dyDescent="0.2">
      <c r="A8" s="924"/>
      <c r="B8" s="809" t="s">
        <v>278</v>
      </c>
      <c r="C8" s="816" t="s">
        <v>280</v>
      </c>
      <c r="D8" s="816" t="s">
        <v>54</v>
      </c>
      <c r="E8" s="817">
        <v>44229</v>
      </c>
      <c r="F8" s="818">
        <v>9</v>
      </c>
      <c r="G8" s="838">
        <f t="shared" si="0"/>
        <v>6</v>
      </c>
      <c r="H8" s="834">
        <f t="shared" si="1"/>
        <v>46</v>
      </c>
      <c r="I8" s="835">
        <f t="shared" si="2"/>
        <v>3</v>
      </c>
      <c r="J8" s="227">
        <f>_xlfn.IFNA(VLOOKUP(CONCATENATE($J$5,$B8,$C8),'20BUN'!$A$6:$N$94,14,FALSE),0)</f>
        <v>0</v>
      </c>
      <c r="K8" s="85">
        <f>_xlfn.IFNA(VLOOKUP(CONCATENATE($K$5,$B8,$C8),'20BUS'!$A$6:$N$107,14,FALSE),0)</f>
        <v>0</v>
      </c>
      <c r="L8" s="85">
        <f>_xlfn.IFNA(VLOOKUP(CONCATENATE($L$5,$B8,$C8),'MUR1'!$A$6:$N$135,14,FALSE),0)</f>
        <v>0</v>
      </c>
      <c r="M8" s="85">
        <f>_xlfn.IFNA(VLOOKUP(CONCATENATE($M$5,$B8,$C8),'BUS1'!$A$6:$N$95,14,FALSE),0)</f>
        <v>0</v>
      </c>
      <c r="N8" s="85">
        <f>_xlfn.IFNA(VLOOKUP(CONCATENATE($N$5,$B8,$C8),'WP1'!$A$6:$N$131,14,FALSE),0)</f>
        <v>0</v>
      </c>
      <c r="O8" s="85">
        <f>_xlfn.IFNA(VLOOKUP(CONCATENATE($O$5,$B8,$C8),'BAL1'!$A$6:$N$95,14,FALSE),0)</f>
        <v>0</v>
      </c>
      <c r="P8" s="85">
        <f>_xlfn.IFNA(VLOOKUP(CONCATENATE($P$5,$B8,$C8),'BUS2'!$A$6:$N$133,14,FALSE),0)</f>
        <v>0</v>
      </c>
      <c r="Q8" s="85">
        <f>_xlfn.IFNA(VLOOKUP(CONCATENATE($Q$5,$B8,$C8),'WAL1'!$A$6:$N$135,14,FALSE),0)</f>
        <v>0</v>
      </c>
      <c r="R8" s="85">
        <f>_xlfn.IFNA(VLOOKUP(CONCATENATE($S$5,$B8,$C8),'MR1'!$A$6:$N$130,14,FALSE),0)</f>
        <v>0</v>
      </c>
      <c r="S8" s="85">
        <f>_xlfn.IFNA(VLOOKUP(CONCATENATE($S$5,$B8,$C8),'OG1'!$A$6:$N$132,14,FALSE),0)</f>
        <v>7</v>
      </c>
      <c r="T8" s="85">
        <f>_xlfn.IFNA(VLOOKUP(CONCATENATE($T$5,$B8,$C8),DARL!$A$6:$N$56,14,FALSE),0)</f>
        <v>0</v>
      </c>
      <c r="U8" s="85">
        <f>_xlfn.IFNA(VLOOKUP(CONCATENATE($U$5,$B8,$C8),'BUS3'!$A$6:$N$135,14,FALSE),0)</f>
        <v>0</v>
      </c>
      <c r="V8" s="85">
        <f>_xlfn.IFNA(VLOOKUP(CONCATENATE($V$5,$B8,$C8),'BAL2'!$A$6:$N$135,14,FALSE),0)</f>
        <v>0</v>
      </c>
      <c r="W8" s="85">
        <f>_xlfn.IFNA(VLOOKUP(CONCATENATE($W$5,$B8,$C8),'BUN1'!$A$6:$N$135,14,FALSE),0)</f>
        <v>0</v>
      </c>
      <c r="X8" s="85">
        <f>_xlfn.IFNA(VLOOKUP(CONCATENATE($X$5,$B8,$C8),'OG2'!$A$6:$N$133,14,FALSE),0)</f>
        <v>7</v>
      </c>
      <c r="Y8" s="85">
        <f>_xlfn.IFNA(VLOOKUP(CONCATENATE($Y$5,$B8,$C8),'SM1'!$A$6:$N$133,14,FALSE),0)</f>
        <v>0</v>
      </c>
      <c r="Z8" s="85">
        <f>_xlfn.IFNA(VLOOKUP(CONCATENATE($Z$5,$B8,$C8),'MR2'!$A$6:$N$124,14,FALSE),0)</f>
        <v>0</v>
      </c>
      <c r="AA8" s="85">
        <f>_xlfn.IFNA(VLOOKUP(CONCATENATE($AA$5,$B8,$C8),'WAL2'!$A$6:$N$135,14,FALSE),0)</f>
        <v>0</v>
      </c>
      <c r="AB8" s="85">
        <f>_xlfn.IFNA(VLOOKUP(CONCATENATE($AB$5,$B8,$C8),DARD1!$A$6:$N$134,14,FALSE),0)</f>
        <v>0</v>
      </c>
      <c r="AC8" s="85">
        <f>_xlfn.IFNA(VLOOKUP(CONCATENATE($AC$5,$B8,$C8),'LF1'!$A$6:$N$135,14,FALSE),0)</f>
        <v>0</v>
      </c>
      <c r="AD8" s="85">
        <f>_xlfn.IFNA(VLOOKUP(CONCATENATE($AD$5,$B8,$C8),DARL2!$A$6:$N$135,14,FALSE),0)</f>
        <v>0</v>
      </c>
      <c r="AE8" s="85">
        <f>_xlfn.IFNA(VLOOKUP(CONCATENATE($AE$5,$B8,$C8),FEST!$A$6:$N$135,14,FALSE),0)</f>
        <v>8</v>
      </c>
      <c r="AF8" s="85">
        <f>_xlfn.IFNA(VLOOKUP(CONCATENATE($AF$5,$B8,$C8),'BUN2'!$A$6:$N$131,14,FALSE),0)</f>
        <v>0</v>
      </c>
      <c r="AG8" s="85">
        <f>_xlfn.IFNA(VLOOKUP(CONCATENATE($AG$5,$B8,$C8),'OG3'!$A$6:$N$135,14,FALSE),0)</f>
        <v>7</v>
      </c>
      <c r="AH8" s="86">
        <f>_xlfn.IFNA(VLOOKUP(CONCATENATE($AH$5,$B8,$C8),SER!$A$6:$N$135,14,FALSE),0)</f>
        <v>0</v>
      </c>
      <c r="AI8" s="86">
        <f>_xlfn.IFNA(VLOOKUP(CONCATENATE($AJ$5,$B8,$C8),KR!$A$6:$N$135,14,FALSE),0)</f>
        <v>0</v>
      </c>
      <c r="AJ8" s="86">
        <f>_xlfn.IFNA(VLOOKUP(CONCATENATE($AJ$5,$B8,$C8),DARL3!$A$6:$N$135,14,FALSE),0)</f>
        <v>0</v>
      </c>
      <c r="AK8" s="86">
        <f>_xlfn.IFNA(VLOOKUP(CONCATENATE($AK$5,$B8,$C8),DARD2!$A$6:$N$135,14,FALSE),0)</f>
        <v>0</v>
      </c>
      <c r="AL8" s="86">
        <f>_xlfn.IFNA(VLOOKUP(CONCATENATE($AL$5,$B8,$C8),'WAL3'!$A$6:$N$77,14,FALSE),0)</f>
        <v>7</v>
      </c>
      <c r="AM8" s="86">
        <f>_xlfn.IFNA(VLOOKUP(CONCATENATE($AM$5,$B8,$C8),'BAL3'!$A$6:$N$135,14,FALSE),0)</f>
        <v>0</v>
      </c>
      <c r="AN8" s="86">
        <f>_xlfn.IFNA(VLOOKUP(CONCATENATE($AN$5,$B8,$C8),'BUN3'!$A$6:$N$135,14,FALSE),0)</f>
        <v>0</v>
      </c>
      <c r="AO8" s="86">
        <f>_xlfn.IFNA(VLOOKUP(CONCATENATE($AO$5,$B8,$C8),SC!$A$6:$N$135,14,FALSE),0)</f>
        <v>10</v>
      </c>
      <c r="AP8" s="86">
        <f>_xlfn.IFNA(VLOOKUP(CONCATENATE($AP$5,$B8,$C8),'KAL1'!$A$6:$N$135,14,FALSE),0)</f>
        <v>0</v>
      </c>
      <c r="AQ8" s="514"/>
      <c r="AR8" s="87">
        <f>_xlfn.IFNA(VLOOKUP(CONCATENATE($AR$5,$B8,$C8),'MR3'!$A$6:$N$135,14,FALSE),0)</f>
        <v>0</v>
      </c>
      <c r="AS8" s="76"/>
    </row>
    <row r="9" spans="1:88" s="1" customFormat="1" x14ac:dyDescent="0.2">
      <c r="A9" s="924"/>
      <c r="B9" s="809" t="s">
        <v>110</v>
      </c>
      <c r="C9" s="816" t="s">
        <v>111</v>
      </c>
      <c r="D9" s="816" t="s">
        <v>123</v>
      </c>
      <c r="E9" s="817">
        <v>44220</v>
      </c>
      <c r="F9" s="818">
        <v>10</v>
      </c>
      <c r="G9" s="838">
        <f t="shared" si="0"/>
        <v>5</v>
      </c>
      <c r="H9" s="834">
        <f t="shared" si="1"/>
        <v>45</v>
      </c>
      <c r="I9" s="835">
        <f t="shared" si="2"/>
        <v>4</v>
      </c>
      <c r="J9" s="227">
        <f>_xlfn.IFNA(VLOOKUP(CONCATENATE($J$5,$B9,$C9),'20BUN'!$A$6:$N$94,14,FALSE),0)</f>
        <v>0</v>
      </c>
      <c r="K9" s="85">
        <f>_xlfn.IFNA(VLOOKUP(CONCATENATE($K$5,$B9,$C9),'20BUS'!$A$6:$N$107,14,FALSE),0)</f>
        <v>0</v>
      </c>
      <c r="L9" s="85">
        <f>_xlfn.IFNA(VLOOKUP(CONCATENATE($L$5,$B9,$C9),'MUR1'!$A$6:$N$135,14,FALSE),0)</f>
        <v>0</v>
      </c>
      <c r="M9" s="85">
        <f>_xlfn.IFNA(VLOOKUP(CONCATENATE($M$5,$B9,$C9),'BUS1'!$A$6:$N$95,14,FALSE),0)</f>
        <v>7</v>
      </c>
      <c r="N9" s="85">
        <f>_xlfn.IFNA(VLOOKUP(CONCATENATE($N$5,$B9,$C9),'WP1'!$A$6:$N$131,14,FALSE),0)</f>
        <v>0</v>
      </c>
      <c r="O9" s="85">
        <f>_xlfn.IFNA(VLOOKUP(CONCATENATE($O$5,$B9,$C9),'BAL1'!$A$6:$N$95,14,FALSE),0)</f>
        <v>0</v>
      </c>
      <c r="P9" s="85">
        <f>_xlfn.IFNA(VLOOKUP(CONCATENATE($P$5,$B9,$C9),'BUS2'!$A$6:$N$133,14,FALSE),0)</f>
        <v>0</v>
      </c>
      <c r="Q9" s="85">
        <f>_xlfn.IFNA(VLOOKUP(CONCATENATE($Q$5,$B9,$C9),'WAL1'!$A$6:$N$135,14,FALSE),0)</f>
        <v>0</v>
      </c>
      <c r="R9" s="85">
        <f>_xlfn.IFNA(VLOOKUP(CONCATENATE($S$5,$B9,$C9),'MR1'!$A$6:$N$130,14,FALSE),0)</f>
        <v>0</v>
      </c>
      <c r="S9" s="85">
        <f>_xlfn.IFNA(VLOOKUP(CONCATENATE($S$5,$B9,$C9),'OG1'!$A$6:$N$132,14,FALSE),0)</f>
        <v>0</v>
      </c>
      <c r="T9" s="85">
        <f>_xlfn.IFNA(VLOOKUP(CONCATENATE($T$5,$B9,$C9),DARL!$A$6:$N$56,14,FALSE),0)</f>
        <v>0</v>
      </c>
      <c r="U9" s="85">
        <f>_xlfn.IFNA(VLOOKUP(CONCATENATE($U$5,$B9,$C9),'BUS3'!$A$6:$N$135,14,FALSE),0)</f>
        <v>8</v>
      </c>
      <c r="V9" s="85">
        <f>_xlfn.IFNA(VLOOKUP(CONCATENATE($V$5,$B9,$C9),'BAL2'!$A$6:$N$135,14,FALSE),0)</f>
        <v>0</v>
      </c>
      <c r="W9" s="85">
        <f>_xlfn.IFNA(VLOOKUP(CONCATENATE($W$5,$B9,$C9),'BUN1'!$A$6:$N$135,14,FALSE),0)</f>
        <v>0</v>
      </c>
      <c r="X9" s="85">
        <f>_xlfn.IFNA(VLOOKUP(CONCATENATE($X$5,$B9,$C9),'OG2'!$A$6:$N$133,14,FALSE),0)</f>
        <v>0</v>
      </c>
      <c r="Y9" s="85">
        <f>_xlfn.IFNA(VLOOKUP(CONCATENATE($Y$5,$B9,$C9),'SM1'!$A$6:$N$133,14,FALSE),0)</f>
        <v>0</v>
      </c>
      <c r="Z9" s="85">
        <f>_xlfn.IFNA(VLOOKUP(CONCATENATE($Z$5,$B9,$C9),'MR2'!$A$6:$N$124,14,FALSE),0)</f>
        <v>0</v>
      </c>
      <c r="AA9" s="85">
        <f>_xlfn.IFNA(VLOOKUP(CONCATENATE($AA$5,$B9,$C9),'WAL2'!$A$6:$N$135,14,FALSE),0)</f>
        <v>0</v>
      </c>
      <c r="AB9" s="85">
        <f>_xlfn.IFNA(VLOOKUP(CONCATENATE($AB$5,$B9,$C9),DARD1!$A$6:$N$134,14,FALSE),0)</f>
        <v>0</v>
      </c>
      <c r="AC9" s="85">
        <f>_xlfn.IFNA(VLOOKUP(CONCATENATE($AC$5,$B9,$C9),'LF1'!$A$6:$N$135,14,FALSE),0)</f>
        <v>0</v>
      </c>
      <c r="AD9" s="85">
        <f>_xlfn.IFNA(VLOOKUP(CONCATENATE($AD$5,$B9,$C9),DARL2!$A$6:$N$135,14,FALSE),0)</f>
        <v>0</v>
      </c>
      <c r="AE9" s="85">
        <f>_xlfn.IFNA(VLOOKUP(CONCATENATE($AE$5,$B9,$C9),FEST!$A$6:$N$135,14,FALSE),0)</f>
        <v>0</v>
      </c>
      <c r="AF9" s="85">
        <f>_xlfn.IFNA(VLOOKUP(CONCATENATE($AF$5,$B9,$C9),'BUN2'!$A$6:$N$131,14,FALSE),0)</f>
        <v>8</v>
      </c>
      <c r="AG9" s="85">
        <f>_xlfn.IFNA(VLOOKUP(CONCATENATE($AG$5,$B9,$C9),'OG3'!$A$6:$N$135,14,FALSE),0)</f>
        <v>0</v>
      </c>
      <c r="AH9" s="86">
        <f>_xlfn.IFNA(VLOOKUP(CONCATENATE($AH$5,$B9,$C9),SER!$A$6:$N$135,14,FALSE),0)</f>
        <v>0</v>
      </c>
      <c r="AI9" s="86">
        <f>_xlfn.IFNA(VLOOKUP(CONCATENATE($AJ$5,$B9,$C9),KR!$A$6:$N$135,14,FALSE),0)</f>
        <v>0</v>
      </c>
      <c r="AJ9" s="86">
        <f>_xlfn.IFNA(VLOOKUP(CONCATENATE($AJ$5,$B9,$C9),DARL3!$A$6:$N$135,14,FALSE),0)</f>
        <v>0</v>
      </c>
      <c r="AK9" s="86">
        <f>_xlfn.IFNA(VLOOKUP(CONCATENATE($AK$5,$B9,$C9),DARD2!$A$6:$N$135,14,FALSE),0)</f>
        <v>0</v>
      </c>
      <c r="AL9" s="86">
        <f>_xlfn.IFNA(VLOOKUP(CONCATENATE($AL$5,$B9,$C9),'WAL3'!$A$6:$N$77,14,FALSE),0)</f>
        <v>0</v>
      </c>
      <c r="AM9" s="86">
        <f>_xlfn.IFNA(VLOOKUP(CONCATENATE($AM$5,$B9,$C9),'BAL3'!$A$6:$N$135,14,FALSE),0)</f>
        <v>0</v>
      </c>
      <c r="AN9" s="86">
        <f>_xlfn.IFNA(VLOOKUP(CONCATENATE($AN$5,$B9,$C9),'BUN3'!$A$6:$N$135,14,FALSE),0)</f>
        <v>0</v>
      </c>
      <c r="AO9" s="86">
        <f>_xlfn.IFNA(VLOOKUP(CONCATENATE($AO$5,$B9,$C9),SC!$A$6:$N$135,14,FALSE),0)</f>
        <v>14</v>
      </c>
      <c r="AP9" s="86">
        <f>_xlfn.IFNA(VLOOKUP(CONCATENATE($AP$5,$B9,$C9),'KAL1'!$A$6:$N$135,14,FALSE),0)</f>
        <v>0</v>
      </c>
      <c r="AQ9" s="514"/>
      <c r="AR9" s="87">
        <f>_xlfn.IFNA(VLOOKUP(CONCATENATE($AR$5,$B9,$C9),'MR3'!$A$6:$N$135,14,FALSE),0)</f>
        <v>8</v>
      </c>
      <c r="AS9" s="76"/>
    </row>
    <row r="10" spans="1:88" s="1" customFormat="1" x14ac:dyDescent="0.2">
      <c r="A10" s="924"/>
      <c r="B10" s="809" t="s">
        <v>97</v>
      </c>
      <c r="C10" s="816" t="s">
        <v>98</v>
      </c>
      <c r="D10" s="816" t="s">
        <v>54</v>
      </c>
      <c r="E10" s="817">
        <v>44219</v>
      </c>
      <c r="F10" s="818">
        <v>9</v>
      </c>
      <c r="G10" s="838">
        <f t="shared" si="0"/>
        <v>5</v>
      </c>
      <c r="H10" s="834">
        <f t="shared" si="1"/>
        <v>30</v>
      </c>
      <c r="I10" s="835">
        <f t="shared" si="2"/>
        <v>5</v>
      </c>
      <c r="J10" s="227">
        <f>_xlfn.IFNA(VLOOKUP(CONCATENATE($J$5,$B10,$C10),'20BUN'!$A$6:$N$94,14,FALSE),0)</f>
        <v>0</v>
      </c>
      <c r="K10" s="85">
        <f>_xlfn.IFNA(VLOOKUP(CONCATENATE($K$5,$B10,$C10),'20BUS'!$A$6:$N$107,14,FALSE),0)</f>
        <v>0</v>
      </c>
      <c r="L10" s="85">
        <f>_xlfn.IFNA(VLOOKUP(CONCATENATE($L$5,$B10,$C10),'MUR1'!$A$6:$N$135,14,FALSE),0)</f>
        <v>7</v>
      </c>
      <c r="M10" s="85">
        <f>_xlfn.IFNA(VLOOKUP(CONCATENATE($M$5,$B10,$C10),'BUS1'!$A$6:$N$95,14,FALSE),0)</f>
        <v>0</v>
      </c>
      <c r="N10" s="85">
        <f>_xlfn.IFNA(VLOOKUP(CONCATENATE($N$5,$B10,$C10),'WP1'!$A$6:$N$131,14,FALSE),0)</f>
        <v>0</v>
      </c>
      <c r="O10" s="85">
        <f>_xlfn.IFNA(VLOOKUP(CONCATENATE($O$5,$B10,$C10),'BAL1'!$A$6:$N$95,14,FALSE),0)</f>
        <v>0</v>
      </c>
      <c r="P10" s="85">
        <f>_xlfn.IFNA(VLOOKUP(CONCATENATE($P$5,$B10,$C10),'BUS2'!$A$6:$N$133,14,FALSE),0)</f>
        <v>0</v>
      </c>
      <c r="Q10" s="85">
        <f>_xlfn.IFNA(VLOOKUP(CONCATENATE($Q$5,$B10,$C10),'WAL1'!$A$6:$N$135,14,FALSE),0)</f>
        <v>0</v>
      </c>
      <c r="R10" s="85">
        <f>_xlfn.IFNA(VLOOKUP(CONCATENATE($S$5,$B10,$C10),'MR1'!$A$6:$N$130,14,FALSE),0)</f>
        <v>0</v>
      </c>
      <c r="S10" s="85">
        <f>_xlfn.IFNA(VLOOKUP(CONCATENATE($S$5,$B10,$C10),'OG1'!$A$6:$N$132,14,FALSE),0)</f>
        <v>5</v>
      </c>
      <c r="T10" s="85">
        <f>_xlfn.IFNA(VLOOKUP(CONCATENATE($T$5,$B10,$C10),DARL!$A$6:$N$56,14,FALSE),0)</f>
        <v>0</v>
      </c>
      <c r="U10" s="85">
        <f>_xlfn.IFNA(VLOOKUP(CONCATENATE($U$5,$B10,$C10),'BUS3'!$A$6:$N$135,14,FALSE),0)</f>
        <v>0</v>
      </c>
      <c r="V10" s="85">
        <f>_xlfn.IFNA(VLOOKUP(CONCATENATE($V$5,$B10,$C10),'BAL2'!$A$6:$N$135,14,FALSE),0)</f>
        <v>0</v>
      </c>
      <c r="W10" s="85">
        <f>_xlfn.IFNA(VLOOKUP(CONCATENATE($W$5,$B10,$C10),'BUN1'!$A$6:$N$135,14,FALSE),0)</f>
        <v>0</v>
      </c>
      <c r="X10" s="85">
        <f>_xlfn.IFNA(VLOOKUP(CONCATENATE($X$5,$B10,$C10),'OG2'!$A$6:$N$133,14,FALSE),0)</f>
        <v>6</v>
      </c>
      <c r="Y10" s="85">
        <f>_xlfn.IFNA(VLOOKUP(CONCATENATE($Y$5,$B10,$C10),'SM1'!$A$6:$N$133,14,FALSE),0)</f>
        <v>0</v>
      </c>
      <c r="Z10" s="85">
        <f>_xlfn.IFNA(VLOOKUP(CONCATENATE($Z$5,$B10,$C10),'MR2'!$A$6:$N$124,14,FALSE),0)</f>
        <v>0</v>
      </c>
      <c r="AA10" s="85">
        <f>_xlfn.IFNA(VLOOKUP(CONCATENATE($AA$5,$B10,$C10),'WAL2'!$A$6:$N$135,14,FALSE),0)</f>
        <v>0</v>
      </c>
      <c r="AB10" s="85">
        <f>_xlfn.IFNA(VLOOKUP(CONCATENATE($AB$5,$B10,$C10),DARD1!$A$6:$N$134,14,FALSE),0)</f>
        <v>0</v>
      </c>
      <c r="AC10" s="85">
        <f>_xlfn.IFNA(VLOOKUP(CONCATENATE($AC$5,$B10,$C10),'LF1'!$A$6:$N$135,14,FALSE),0)</f>
        <v>0</v>
      </c>
      <c r="AD10" s="85">
        <f>_xlfn.IFNA(VLOOKUP(CONCATENATE($AD$5,$B10,$C10),DARL2!$A$6:$N$135,14,FALSE),0)</f>
        <v>0</v>
      </c>
      <c r="AE10" s="85">
        <f>_xlfn.IFNA(VLOOKUP(CONCATENATE($AE$5,$B10,$C10),FEST!$A$6:$N$135,14,FALSE),0)</f>
        <v>0</v>
      </c>
      <c r="AF10" s="85">
        <f>_xlfn.IFNA(VLOOKUP(CONCATENATE($AF$5,$B10,$C10),'BUN2'!$A$6:$N$131,14,FALSE),0)</f>
        <v>0</v>
      </c>
      <c r="AG10" s="85">
        <f>_xlfn.IFNA(VLOOKUP(CONCATENATE($AG$5,$B10,$C10),'OG3'!$A$6:$N$135,14,FALSE),0)</f>
        <v>0</v>
      </c>
      <c r="AH10" s="86">
        <f>_xlfn.IFNA(VLOOKUP(CONCATENATE($AH$5,$B10,$C10),SER!$A$6:$N$135,14,FALSE),0)</f>
        <v>7</v>
      </c>
      <c r="AI10" s="86">
        <f>_xlfn.IFNA(VLOOKUP(CONCATENATE($AJ$5,$B10,$C10),KR!$A$6:$N$135,14,FALSE),0)</f>
        <v>0</v>
      </c>
      <c r="AJ10" s="86">
        <f>_xlfn.IFNA(VLOOKUP(CONCATENATE($AJ$5,$B10,$C10),DARL3!$A$6:$N$135,14,FALSE),0)</f>
        <v>0</v>
      </c>
      <c r="AK10" s="86">
        <f>_xlfn.IFNA(VLOOKUP(CONCATENATE($AK$5,$B10,$C10),DARD2!$A$6:$N$135,14,FALSE),0)</f>
        <v>0</v>
      </c>
      <c r="AL10" s="86">
        <f>_xlfn.IFNA(VLOOKUP(CONCATENATE($AL$5,$B10,$C10),'WAL3'!$A$6:$N$77,14,FALSE),0)</f>
        <v>5</v>
      </c>
      <c r="AM10" s="86">
        <f>_xlfn.IFNA(VLOOKUP(CONCATENATE($AM$5,$B10,$C10),'BAL3'!$A$6:$N$135,14,FALSE),0)</f>
        <v>0</v>
      </c>
      <c r="AN10" s="86">
        <f>_xlfn.IFNA(VLOOKUP(CONCATENATE($AN$5,$B10,$C10),'BUN3'!$A$6:$N$135,14,FALSE),0)</f>
        <v>0</v>
      </c>
      <c r="AO10" s="86">
        <f>_xlfn.IFNA(VLOOKUP(CONCATENATE($AO$5,$B10,$C10),SC!$A$6:$N$135,14,FALSE),0)</f>
        <v>0</v>
      </c>
      <c r="AP10" s="86">
        <f>_xlfn.IFNA(VLOOKUP(CONCATENATE($AP$5,$B10,$C10),'KAL1'!$A$6:$N$135,14,FALSE),0)</f>
        <v>0</v>
      </c>
      <c r="AQ10" s="514"/>
      <c r="AR10" s="87">
        <f>_xlfn.IFNA(VLOOKUP(CONCATENATE($AR$5,$B10,$C10),'MR3'!$A$6:$N$135,14,FALSE),0)</f>
        <v>0</v>
      </c>
      <c r="AS10" s="76"/>
    </row>
    <row r="11" spans="1:88" s="1" customFormat="1" x14ac:dyDescent="0.2">
      <c r="A11" s="924"/>
      <c r="B11" s="809" t="s">
        <v>173</v>
      </c>
      <c r="C11" s="816" t="s">
        <v>180</v>
      </c>
      <c r="D11" s="816" t="s">
        <v>128</v>
      </c>
      <c r="E11" s="817">
        <v>44220</v>
      </c>
      <c r="F11" s="818">
        <v>10</v>
      </c>
      <c r="G11" s="838">
        <f t="shared" si="0"/>
        <v>6</v>
      </c>
      <c r="H11" s="834">
        <f t="shared" si="1"/>
        <v>28</v>
      </c>
      <c r="I11" s="174">
        <f t="shared" si="2"/>
        <v>6</v>
      </c>
      <c r="J11" s="227">
        <f>_xlfn.IFNA(VLOOKUP(CONCATENATE($J$5,$B11,$C11),'20BUN'!$A$6:$N$94,14,FALSE),0)</f>
        <v>0</v>
      </c>
      <c r="K11" s="85">
        <f>_xlfn.IFNA(VLOOKUP(CONCATENATE($K$5,$B11,$C11),'20BUS'!$A$6:$N$107,14,FALSE),0)</f>
        <v>0</v>
      </c>
      <c r="L11" s="85">
        <f>_xlfn.IFNA(VLOOKUP(CONCATENATE($L$5,$B11,$C11),'MUR1'!$A$6:$N$135,14,FALSE),0)</f>
        <v>0</v>
      </c>
      <c r="M11" s="85">
        <f>_xlfn.IFNA(VLOOKUP(CONCATENATE($M$5,$B11,$C11),'BUS1'!$A$6:$N$95,14,FALSE),0)</f>
        <v>0</v>
      </c>
      <c r="N11" s="85">
        <f>_xlfn.IFNA(VLOOKUP(CONCATENATE($N$5,$B11,$C11),'WP1'!$A$6:$N$131,14,FALSE),0)</f>
        <v>0</v>
      </c>
      <c r="O11" s="85">
        <f>_xlfn.IFNA(VLOOKUP(CONCATENATE($O$5,$B11,$C11),'BAL1'!$A$6:$N$95,14,FALSE),0)</f>
        <v>0</v>
      </c>
      <c r="P11" s="85">
        <f>_xlfn.IFNA(VLOOKUP(CONCATENATE($P$5,$B11,$C11),'BUS2'!$A$6:$N$133,14,FALSE),0)</f>
        <v>0</v>
      </c>
      <c r="Q11" s="85">
        <f>_xlfn.IFNA(VLOOKUP(CONCATENATE($Q$5,$B11,$C11),'WAL1'!$A$6:$N$135,14,FALSE),0)</f>
        <v>0</v>
      </c>
      <c r="R11" s="85">
        <f>_xlfn.IFNA(VLOOKUP(CONCATENATE($S$5,$B11,$C11),'MR1'!$A$6:$N$130,14,FALSE),0)</f>
        <v>0</v>
      </c>
      <c r="S11" s="85">
        <f>_xlfn.IFNA(VLOOKUP(CONCATENATE($S$5,$B11,$C11),'OG1'!$A$6:$N$132,14,FALSE),0)</f>
        <v>4</v>
      </c>
      <c r="T11" s="85">
        <f>_xlfn.IFNA(VLOOKUP(CONCATENATE($T$5,$B11,$C11),DARL!$A$6:$N$56,14,FALSE),0)</f>
        <v>0</v>
      </c>
      <c r="U11" s="85">
        <f>_xlfn.IFNA(VLOOKUP(CONCATENATE($U$5,$B11,$C11),'BUS3'!$A$6:$N$135,14,FALSE),0)</f>
        <v>0</v>
      </c>
      <c r="V11" s="85">
        <f>_xlfn.IFNA(VLOOKUP(CONCATENATE($V$5,$B11,$C11),'BAL2'!$A$6:$N$135,14,FALSE),0)</f>
        <v>0</v>
      </c>
      <c r="W11" s="85">
        <f>_xlfn.IFNA(VLOOKUP(CONCATENATE($W$5,$B11,$C11),'BUN1'!$A$6:$N$135,14,FALSE),0)</f>
        <v>0</v>
      </c>
      <c r="X11" s="85">
        <f>_xlfn.IFNA(VLOOKUP(CONCATENATE($X$5,$B11,$C11),'OG2'!$A$6:$N$133,14,FALSE),0)</f>
        <v>0</v>
      </c>
      <c r="Y11" s="85">
        <f>_xlfn.IFNA(VLOOKUP(CONCATENATE($Y$5,$B11,$C11),'SM1'!$A$6:$N$133,14,FALSE),0)</f>
        <v>7</v>
      </c>
      <c r="Z11" s="85">
        <f>_xlfn.IFNA(VLOOKUP(CONCATENATE($Z$5,$B11,$C11),'MR2'!$A$6:$N$124,14,FALSE),0)</f>
        <v>0</v>
      </c>
      <c r="AA11" s="85">
        <f>_xlfn.IFNA(VLOOKUP(CONCATENATE($AA$5,$B11,$C11),'WAL2'!$A$6:$N$135,14,FALSE),0)</f>
        <v>0</v>
      </c>
      <c r="AB11" s="85">
        <f>_xlfn.IFNA(VLOOKUP(CONCATENATE($AB$5,$B11,$C11),DARD1!$A$6:$N$134,14,FALSE),0)</f>
        <v>0</v>
      </c>
      <c r="AC11" s="85">
        <f>_xlfn.IFNA(VLOOKUP(CONCATENATE($AC$5,$B11,$C11),'LF1'!$A$6:$N$135,14,FALSE),0)</f>
        <v>0</v>
      </c>
      <c r="AD11" s="85">
        <f>_xlfn.IFNA(VLOOKUP(CONCATENATE($AD$5,$B11,$C11),DARL2!$A$6:$N$135,14,FALSE),0)</f>
        <v>5</v>
      </c>
      <c r="AE11" s="85">
        <f>_xlfn.IFNA(VLOOKUP(CONCATENATE($AE$5,$B11,$C11),FEST!$A$6:$N$135,14,FALSE),0)</f>
        <v>0</v>
      </c>
      <c r="AF11" s="85">
        <f>_xlfn.IFNA(VLOOKUP(CONCATENATE($AF$5,$B11,$C11),'BUN2'!$A$6:$N$131,14,FALSE),0)</f>
        <v>0</v>
      </c>
      <c r="AG11" s="85">
        <f>_xlfn.IFNA(VLOOKUP(CONCATENATE($AG$5,$B11,$C11),'OG3'!$A$6:$N$135,14,FALSE),0)</f>
        <v>0</v>
      </c>
      <c r="AH11" s="86">
        <f>_xlfn.IFNA(VLOOKUP(CONCATENATE($AH$5,$B11,$C11),SER!$A$6:$N$135,14,FALSE),0)</f>
        <v>0</v>
      </c>
      <c r="AI11" s="86">
        <f>_xlfn.IFNA(VLOOKUP(CONCATENATE($AJ$5,$B11,$C11),KR!$A$6:$N$135,14,FALSE),0)</f>
        <v>0</v>
      </c>
      <c r="AJ11" s="86">
        <f>_xlfn.IFNA(VLOOKUP(CONCATENATE($AJ$5,$B11,$C11),DARL3!$A$6:$N$135,14,FALSE),0)</f>
        <v>6</v>
      </c>
      <c r="AK11" s="86">
        <f>_xlfn.IFNA(VLOOKUP(CONCATENATE($AK$5,$B11,$C11),DARD2!$A$6:$N$135,14,FALSE),0)</f>
        <v>0</v>
      </c>
      <c r="AL11" s="86">
        <f>_xlfn.IFNA(VLOOKUP(CONCATENATE($AL$5,$B11,$C11),'WAL3'!$A$6:$N$77,14,FALSE),0)</f>
        <v>4</v>
      </c>
      <c r="AM11" s="86">
        <f>_xlfn.IFNA(VLOOKUP(CONCATENATE($AM$5,$B11,$C11),'BAL3'!$A$6:$N$135,14,FALSE),0)</f>
        <v>0</v>
      </c>
      <c r="AN11" s="86">
        <f>_xlfn.IFNA(VLOOKUP(CONCATENATE($AN$5,$B11,$C11),'BUN3'!$A$6:$N$135,14,FALSE),0)</f>
        <v>0</v>
      </c>
      <c r="AO11" s="86">
        <f>_xlfn.IFNA(VLOOKUP(CONCATENATE($AO$5,$B11,$C11),SC!$A$6:$N$135,14,FALSE),0)</f>
        <v>2</v>
      </c>
      <c r="AP11" s="86">
        <f>_xlfn.IFNA(VLOOKUP(CONCATENATE($AP$5,$B11,$C11),'KAL1'!$A$6:$N$135,14,FALSE),0)</f>
        <v>0</v>
      </c>
      <c r="AQ11" s="514"/>
      <c r="AR11" s="87">
        <f>_xlfn.IFNA(VLOOKUP(CONCATENATE($AR$5,$B11,$C11),'MR3'!$A$6:$N$135,14,FALSE),0)</f>
        <v>0</v>
      </c>
      <c r="AS11" s="82"/>
    </row>
    <row r="12" spans="1:88" s="1" customFormat="1" x14ac:dyDescent="0.2">
      <c r="A12" s="924"/>
      <c r="B12" s="809"/>
      <c r="C12" s="839"/>
      <c r="D12" s="816"/>
      <c r="E12" s="840"/>
      <c r="F12" s="841"/>
      <c r="G12" s="838"/>
      <c r="H12" s="834"/>
      <c r="I12" s="174"/>
      <c r="J12" s="227"/>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6"/>
      <c r="AJ12" s="86"/>
      <c r="AK12" s="86"/>
      <c r="AL12" s="86"/>
      <c r="AM12" s="86"/>
      <c r="AN12" s="86"/>
      <c r="AO12" s="86"/>
      <c r="AP12" s="86"/>
      <c r="AQ12" s="514"/>
      <c r="AR12" s="87"/>
      <c r="AS12" s="82"/>
    </row>
    <row r="13" spans="1:88" s="1" customFormat="1" x14ac:dyDescent="0.2">
      <c r="A13" s="924"/>
      <c r="B13" s="111" t="s">
        <v>126</v>
      </c>
      <c r="C13" s="864" t="s">
        <v>127</v>
      </c>
      <c r="D13" s="27" t="s">
        <v>436</v>
      </c>
      <c r="E13" s="865">
        <v>44219</v>
      </c>
      <c r="F13" s="866">
        <v>9</v>
      </c>
      <c r="G13" s="173">
        <f t="shared" ref="G13:G40" si="3">COUNTIF(J13:AS13,"&gt;0")</f>
        <v>4</v>
      </c>
      <c r="H13" s="85">
        <f t="shared" ref="H13:H40" si="4">SUM(J13:AS13)</f>
        <v>26</v>
      </c>
      <c r="I13" s="835">
        <f t="shared" ref="I13:I25" si="5">RANK(H13,$H$6:$H$67)</f>
        <v>7</v>
      </c>
      <c r="J13" s="227">
        <f>_xlfn.IFNA(VLOOKUP(CONCATENATE($J$5,$B13,$C13),'20BUN'!$A$6:$N$94,14,FALSE),0)</f>
        <v>0</v>
      </c>
      <c r="K13" s="85">
        <f>_xlfn.IFNA(VLOOKUP(CONCATENATE($K$5,$B13,$C13),'20BUS'!$A$6:$N$107,14,FALSE),0)</f>
        <v>0</v>
      </c>
      <c r="L13" s="85">
        <f>_xlfn.IFNA(VLOOKUP(CONCATENATE($L$5,$B13,$C13),'MUR1'!$A$6:$N$135,14,FALSE),0)</f>
        <v>0</v>
      </c>
      <c r="M13" s="85">
        <f>_xlfn.IFNA(VLOOKUP(CONCATENATE($M$5,$B13,$C13),'BUS1'!$A$6:$N$95,14,FALSE),0)</f>
        <v>0</v>
      </c>
      <c r="N13" s="85">
        <f>_xlfn.IFNA(VLOOKUP(CONCATENATE($N$5,$B13,$C13),'WP1'!$A$6:$N$131,14,FALSE),0)</f>
        <v>0</v>
      </c>
      <c r="O13" s="85">
        <f>_xlfn.IFNA(VLOOKUP(CONCATENATE($O$5,$B13,$C13),'BAL1'!$A$6:$N$95,14,FALSE),0)</f>
        <v>0</v>
      </c>
      <c r="P13" s="85">
        <f>_xlfn.IFNA(VLOOKUP(CONCATENATE($P$5,$B13,$C13),'BUS2'!$A$6:$N$133,14,FALSE),0)</f>
        <v>0</v>
      </c>
      <c r="Q13" s="85">
        <f>_xlfn.IFNA(VLOOKUP(CONCATENATE($Q$5,$B13,$C13),'WAL1'!$A$6:$N$135,14,FALSE),0)</f>
        <v>7</v>
      </c>
      <c r="R13" s="85">
        <f>_xlfn.IFNA(VLOOKUP(CONCATENATE($S$5,$B13,$C13),'MR1'!$A$6:$N$130,14,FALSE),0)</f>
        <v>0</v>
      </c>
      <c r="S13" s="85">
        <f>_xlfn.IFNA(VLOOKUP(CONCATENATE($S$5,$B13,$C13),'OG1'!$A$6:$N$132,14,FALSE),0)</f>
        <v>6</v>
      </c>
      <c r="T13" s="85">
        <f>_xlfn.IFNA(VLOOKUP(CONCATENATE($T$5,$B13,$C13),DARL!$A$6:$N$56,14,FALSE),0)</f>
        <v>0</v>
      </c>
      <c r="U13" s="85">
        <f>_xlfn.IFNA(VLOOKUP(CONCATENATE($U$5,$B13,$C13),'BUS3'!$A$6:$N$135,14,FALSE),0)</f>
        <v>0</v>
      </c>
      <c r="V13" s="85">
        <f>_xlfn.IFNA(VLOOKUP(CONCATENATE($V$5,$B13,$C13),'BAL2'!$A$6:$N$135,14,FALSE),0)</f>
        <v>0</v>
      </c>
      <c r="W13" s="85">
        <f>_xlfn.IFNA(VLOOKUP(CONCATENATE($W$5,$B13,$C13),'BUN1'!$A$6:$N$135,14,FALSE),0)</f>
        <v>0</v>
      </c>
      <c r="X13" s="85">
        <f>_xlfn.IFNA(VLOOKUP(CONCATENATE($X$5,$B13,$C13),'OG2'!$A$6:$N$133,14,FALSE),0)</f>
        <v>0</v>
      </c>
      <c r="Y13" s="85">
        <f>_xlfn.IFNA(VLOOKUP(CONCATENATE($Y$5,$B13,$C13),'SM1'!$A$6:$N$133,14,FALSE),0)</f>
        <v>0</v>
      </c>
      <c r="Z13" s="85">
        <f>_xlfn.IFNA(VLOOKUP(CONCATENATE($Z$5,$B13,$C13),'MR2'!$A$6:$N$124,14,FALSE),0)</f>
        <v>0</v>
      </c>
      <c r="AA13" s="85">
        <f>_xlfn.IFNA(VLOOKUP(CONCATENATE($AA$5,$B13,$C13),'WAL2'!$A$6:$N$135,14,FALSE),0)</f>
        <v>7</v>
      </c>
      <c r="AB13" s="85">
        <f>_xlfn.IFNA(VLOOKUP(CONCATENATE($AB$5,$B13,$C13),DARD1!$A$6:$N$134,14,FALSE),0)</f>
        <v>0</v>
      </c>
      <c r="AC13" s="85">
        <f>_xlfn.IFNA(VLOOKUP(CONCATENATE($AC$5,$B13,$C13),'LF1'!$A$6:$N$135,14,FALSE),0)</f>
        <v>0</v>
      </c>
      <c r="AD13" s="85">
        <f>_xlfn.IFNA(VLOOKUP(CONCATENATE($AD$5,$B13,$C13),DARL2!$A$6:$N$135,14,FALSE),0)</f>
        <v>0</v>
      </c>
      <c r="AE13" s="85">
        <f>_xlfn.IFNA(VLOOKUP(CONCATENATE($AE$5,$B13,$C13),FEST!$A$6:$N$135,14,FALSE),0)</f>
        <v>0</v>
      </c>
      <c r="AF13" s="85">
        <f>_xlfn.IFNA(VLOOKUP(CONCATENATE($AF$5,$B13,$C13),'BUN2'!$A$6:$N$131,14,FALSE),0)</f>
        <v>0</v>
      </c>
      <c r="AG13" s="85">
        <f>_xlfn.IFNA(VLOOKUP(CONCATENATE($AG$5,$B13,$C13),'OG3'!$A$6:$N$135,14,FALSE),0)</f>
        <v>0</v>
      </c>
      <c r="AH13" s="86">
        <f>_xlfn.IFNA(VLOOKUP(CONCATENATE($AH$5,$B13,$C13),SER!$A$6:$N$135,14,FALSE),0)</f>
        <v>0</v>
      </c>
      <c r="AI13" s="86">
        <f>_xlfn.IFNA(VLOOKUP(CONCATENATE($AJ$5,$B13,$C13),KR!$A$6:$N$135,14,FALSE),0)</f>
        <v>0</v>
      </c>
      <c r="AJ13" s="86">
        <f>_xlfn.IFNA(VLOOKUP(CONCATENATE($AJ$5,$B13,$C13),DARL3!$A$6:$N$135,14,FALSE),0)</f>
        <v>0</v>
      </c>
      <c r="AK13" s="86">
        <f>_xlfn.IFNA(VLOOKUP(CONCATENATE($AK$5,$B13,$C13),DARD2!$A$6:$N$135,14,FALSE),0)</f>
        <v>0</v>
      </c>
      <c r="AL13" s="86">
        <f>_xlfn.IFNA(VLOOKUP(CONCATENATE($AL$5,$B13,$C13),'WAL3'!$A$6:$N$77,14,FALSE),0)</f>
        <v>6</v>
      </c>
      <c r="AM13" s="86">
        <f>_xlfn.IFNA(VLOOKUP(CONCATENATE($AM$5,$B13,$C13),'BAL3'!$A$6:$N$135,14,FALSE),0)</f>
        <v>0</v>
      </c>
      <c r="AN13" s="86">
        <f>_xlfn.IFNA(VLOOKUP(CONCATENATE($AN$5,$B13,$C13),'BUN3'!$A$6:$N$135,14,FALSE),0)</f>
        <v>0</v>
      </c>
      <c r="AO13" s="86">
        <f>_xlfn.IFNA(VLOOKUP(CONCATENATE($AO$5,$B13,$C13),SC!$A$6:$N$135,14,FALSE),0)</f>
        <v>0</v>
      </c>
      <c r="AP13" s="86">
        <f>_xlfn.IFNA(VLOOKUP(CONCATENATE($AP$5,$B13,$C13),'KAL1'!$A$6:$N$135,14,FALSE),0)</f>
        <v>0</v>
      </c>
      <c r="AQ13" s="514"/>
      <c r="AR13" s="87">
        <f>_xlfn.IFNA(VLOOKUP(CONCATENATE($AR$5,$B13,$C13),'MR3'!$A$6:$N$135,14,FALSE),0)</f>
        <v>0</v>
      </c>
      <c r="AS13" s="82"/>
    </row>
    <row r="14" spans="1:88" s="42" customFormat="1" x14ac:dyDescent="0.2">
      <c r="A14" s="924"/>
      <c r="B14" s="111" t="s">
        <v>1411</v>
      </c>
      <c r="C14" s="112" t="s">
        <v>1172</v>
      </c>
      <c r="D14" s="27" t="s">
        <v>687</v>
      </c>
      <c r="E14" s="113">
        <v>44266</v>
      </c>
      <c r="F14" s="114">
        <v>10</v>
      </c>
      <c r="G14" s="173">
        <f t="shared" si="3"/>
        <v>3</v>
      </c>
      <c r="H14" s="85">
        <f t="shared" si="4"/>
        <v>22</v>
      </c>
      <c r="I14" s="174">
        <f t="shared" si="5"/>
        <v>8</v>
      </c>
      <c r="J14" s="227">
        <f>_xlfn.IFNA(VLOOKUP(CONCATENATE($J$5,$B14,$C14),'20BUN'!$A$6:$N$94,14,FALSE),0)</f>
        <v>0</v>
      </c>
      <c r="K14" s="85">
        <f>_xlfn.IFNA(VLOOKUP(CONCATENATE($K$5,$B14,$C14),'20BUS'!$A$6:$N$107,14,FALSE),0)</f>
        <v>0</v>
      </c>
      <c r="L14" s="85">
        <f>_xlfn.IFNA(VLOOKUP(CONCATENATE($L$5,$B14,$C14),'MUR1'!$A$6:$N$135,14,FALSE),0)</f>
        <v>0</v>
      </c>
      <c r="M14" s="85">
        <f>_xlfn.IFNA(VLOOKUP(CONCATENATE($M$5,$B14,$C14),'BUS1'!$A$6:$N$95,14,FALSE),0)</f>
        <v>0</v>
      </c>
      <c r="N14" s="85">
        <f>_xlfn.IFNA(VLOOKUP(CONCATENATE($N$5,$B14,$C14),'WP1'!$A$6:$N$131,14,FALSE),0)</f>
        <v>8</v>
      </c>
      <c r="O14" s="85">
        <f>_xlfn.IFNA(VLOOKUP(CONCATENATE($O$5,$B14,$C14),'BAL1'!$A$6:$N$95,14,FALSE),0)</f>
        <v>0</v>
      </c>
      <c r="P14" s="85">
        <f>_xlfn.IFNA(VLOOKUP(CONCATENATE($P$5,$B14,$C14),'BUS2'!$A$6:$N$133,14,FALSE),0)</f>
        <v>0</v>
      </c>
      <c r="Q14" s="85">
        <f>_xlfn.IFNA(VLOOKUP(CONCATENATE($Q$5,$B14,$C14),'WAL1'!$A$6:$N$135,14,FALSE),0)</f>
        <v>0</v>
      </c>
      <c r="R14" s="85">
        <f>_xlfn.IFNA(VLOOKUP(CONCATENATE($S$5,$B14,$C14),'MR1'!$A$6:$N$130,14,FALSE),0)</f>
        <v>0</v>
      </c>
      <c r="S14" s="85">
        <f>_xlfn.IFNA(VLOOKUP(CONCATENATE($S$5,$B14,$C14),'OG1'!$A$6:$N$132,14,FALSE),0)</f>
        <v>0</v>
      </c>
      <c r="T14" s="85">
        <f>_xlfn.IFNA(VLOOKUP(CONCATENATE($T$5,$B14,$C14),DARL!$A$6:$N$56,14,FALSE),0)</f>
        <v>0</v>
      </c>
      <c r="U14" s="85">
        <f>_xlfn.IFNA(VLOOKUP(CONCATENATE($U$5,$B14,$C14),'BUS3'!$A$6:$N$135,14,FALSE),0)</f>
        <v>0</v>
      </c>
      <c r="V14" s="85">
        <f>_xlfn.IFNA(VLOOKUP(CONCATENATE($V$5,$B14,$C14),'BAL2'!$A$6:$N$135,14,FALSE),0)</f>
        <v>0</v>
      </c>
      <c r="W14" s="85">
        <f>_xlfn.IFNA(VLOOKUP(CONCATENATE($W$5,$B14,$C14),'BUN1'!$A$6:$N$135,14,FALSE),0)</f>
        <v>0</v>
      </c>
      <c r="X14" s="85">
        <f>_xlfn.IFNA(VLOOKUP(CONCATENATE($X$5,$B14,$C14),'OG2'!$A$6:$N$133,14,FALSE),0)</f>
        <v>0</v>
      </c>
      <c r="Y14" s="85">
        <f>_xlfn.IFNA(VLOOKUP(CONCATENATE($Y$5,$B14,$C14),'SM1'!$A$6:$N$133,14,FALSE),0)</f>
        <v>0</v>
      </c>
      <c r="Z14" s="85">
        <f>_xlfn.IFNA(VLOOKUP(CONCATENATE($Z$5,$B14,$C14),'MR2'!$A$6:$N$124,14,FALSE),0)</f>
        <v>0</v>
      </c>
      <c r="AA14" s="85">
        <f>_xlfn.IFNA(VLOOKUP(CONCATENATE($AA$5,$B14,$C14),'WAL2'!$A$6:$N$135,14,FALSE),0)</f>
        <v>0</v>
      </c>
      <c r="AB14" s="85">
        <f>_xlfn.IFNA(VLOOKUP(CONCATENATE($AB$5,$B14,$C14),DARD1!$A$6:$N$134,14,FALSE),0)</f>
        <v>0</v>
      </c>
      <c r="AC14" s="85">
        <f>_xlfn.IFNA(VLOOKUP(CONCATENATE($AC$5,$B14,$C14),'LF1'!$A$6:$N$135,14,FALSE),0)</f>
        <v>0</v>
      </c>
      <c r="AD14" s="85">
        <f>_xlfn.IFNA(VLOOKUP(CONCATENATE($AD$5,$B14,$C14),DARL2!$A$6:$N$135,14,FALSE),0)</f>
        <v>0</v>
      </c>
      <c r="AE14" s="85">
        <f>_xlfn.IFNA(VLOOKUP(CONCATENATE($AE$5,$B14,$C14),FEST!$A$6:$N$135,14,FALSE),0)</f>
        <v>0</v>
      </c>
      <c r="AF14" s="85">
        <f>_xlfn.IFNA(VLOOKUP(CONCATENATE($AF$5,$B14,$C14),'BUN2'!$A$6:$N$131,14,FALSE),0)</f>
        <v>0</v>
      </c>
      <c r="AG14" s="85">
        <f>_xlfn.IFNA(VLOOKUP(CONCATENATE($AG$5,$B14,$C14),'OG3'!$A$6:$N$135,14,FALSE),0)</f>
        <v>0</v>
      </c>
      <c r="AH14" s="86">
        <f>_xlfn.IFNA(VLOOKUP(CONCATENATE($AH$5,$B14,$C14),SER!$A$6:$N$135,14,FALSE),0)</f>
        <v>0</v>
      </c>
      <c r="AI14" s="86">
        <f>_xlfn.IFNA(VLOOKUP(CONCATENATE($AJ$5,$B14,$C14),KR!$A$6:$N$135,14,FALSE),0)</f>
        <v>8</v>
      </c>
      <c r="AJ14" s="86">
        <f>_xlfn.IFNA(VLOOKUP(CONCATENATE($AJ$5,$B14,$C14),DARL3!$A$6:$N$135,14,FALSE),0)</f>
        <v>0</v>
      </c>
      <c r="AK14" s="86">
        <f>_xlfn.IFNA(VLOOKUP(CONCATENATE($AK$5,$B14,$C14),DARD2!$A$6:$N$135,14,FALSE),0)</f>
        <v>0</v>
      </c>
      <c r="AL14" s="86">
        <f>_xlfn.IFNA(VLOOKUP(CONCATENATE($AL$5,$B14,$C14),'WAL3'!$A$6:$N$77,14,FALSE),0)</f>
        <v>0</v>
      </c>
      <c r="AM14" s="86">
        <f>_xlfn.IFNA(VLOOKUP(CONCATENATE($AM$5,$B14,$C14),'BAL3'!$A$6:$N$135,14,FALSE),0)</f>
        <v>0</v>
      </c>
      <c r="AN14" s="86">
        <f>_xlfn.IFNA(VLOOKUP(CONCATENATE($AN$5,$B14,$C14),'BUN3'!$A$6:$N$135,14,FALSE),0)</f>
        <v>0</v>
      </c>
      <c r="AO14" s="86">
        <f>_xlfn.IFNA(VLOOKUP(CONCATENATE($AO$5,$B14,$C14),SC!$A$6:$N$135,14,FALSE),0)</f>
        <v>6</v>
      </c>
      <c r="AP14" s="86">
        <f>_xlfn.IFNA(VLOOKUP(CONCATENATE($AP$5,$B14,$C14),'KAL1'!$A$6:$N$135,14,FALSE),0)</f>
        <v>0</v>
      </c>
      <c r="AQ14" s="514"/>
      <c r="AR14" s="87">
        <f>_xlfn.IFNA(VLOOKUP(CONCATENATE($AR$5,$B14,$C14),'MR3'!$A$6:$N$135,14,FALSE),0)</f>
        <v>0</v>
      </c>
      <c r="AS14" s="82"/>
    </row>
    <row r="15" spans="1:88" s="1" customFormat="1" x14ac:dyDescent="0.2">
      <c r="A15" s="924"/>
      <c r="B15" s="111" t="s">
        <v>108</v>
      </c>
      <c r="C15" s="27" t="s">
        <v>109</v>
      </c>
      <c r="D15" s="27" t="s">
        <v>164</v>
      </c>
      <c r="E15" s="28">
        <v>44222</v>
      </c>
      <c r="F15" s="29">
        <v>9</v>
      </c>
      <c r="G15" s="173">
        <f t="shared" si="3"/>
        <v>4</v>
      </c>
      <c r="H15" s="85">
        <f t="shared" si="4"/>
        <v>20</v>
      </c>
      <c r="I15" s="174">
        <f t="shared" si="5"/>
        <v>9</v>
      </c>
      <c r="J15" s="227">
        <f>_xlfn.IFNA(VLOOKUP(CONCATENATE($J$5,$B15,$C15),'20BUN'!$A$6:$N$94,14,FALSE),0)</f>
        <v>0</v>
      </c>
      <c r="K15" s="85">
        <f>_xlfn.IFNA(VLOOKUP(CONCATENATE($K$5,$B15,$C15),'20BUS'!$A$6:$N$107,14,FALSE),0)</f>
        <v>0</v>
      </c>
      <c r="L15" s="85">
        <f>_xlfn.IFNA(VLOOKUP(CONCATENATE($L$5,$B15,$C15),'MUR1'!$A$6:$N$135,14,FALSE),0)</f>
        <v>0</v>
      </c>
      <c r="M15" s="85">
        <f>_xlfn.IFNA(VLOOKUP(CONCATENATE($M$5,$B15,$C15),'BUS1'!$A$6:$N$95,14,FALSE),0)</f>
        <v>0</v>
      </c>
      <c r="N15" s="85">
        <f>_xlfn.IFNA(VLOOKUP(CONCATENATE($N$5,$B15,$C15),'WP1'!$A$6:$N$131,14,FALSE),0)</f>
        <v>0</v>
      </c>
      <c r="O15" s="85">
        <f>_xlfn.IFNA(VLOOKUP(CONCATENATE($O$5,$B15,$C15),'BAL1'!$A$6:$N$95,14,FALSE),0)</f>
        <v>0</v>
      </c>
      <c r="P15" s="85">
        <f>_xlfn.IFNA(VLOOKUP(CONCATENATE($P$5,$B15,$C15),'BUS2'!$A$6:$N$133,14,FALSE),0)</f>
        <v>0</v>
      </c>
      <c r="Q15" s="85">
        <f>_xlfn.IFNA(VLOOKUP(CONCATENATE($Q$5,$B15,$C15),'WAL1'!$A$6:$N$135,14,FALSE),0)</f>
        <v>0</v>
      </c>
      <c r="R15" s="85">
        <f>_xlfn.IFNA(VLOOKUP(CONCATENATE($S$5,$B15,$C15),'MR1'!$A$6:$N$130,14,FALSE),0)</f>
        <v>0</v>
      </c>
      <c r="S15" s="85">
        <f>_xlfn.IFNA(VLOOKUP(CONCATENATE($S$5,$B15,$C15),'OG1'!$A$6:$N$132,14,FALSE),0)</f>
        <v>1</v>
      </c>
      <c r="T15" s="85">
        <f>_xlfn.IFNA(VLOOKUP(CONCATENATE($T$5,$B15,$C15),DARL!$A$6:$N$56,14,FALSE),0)</f>
        <v>0</v>
      </c>
      <c r="U15" s="85">
        <f>_xlfn.IFNA(VLOOKUP(CONCATENATE($U$5,$B15,$C15),'BUS3'!$A$6:$N$135,14,FALSE),0)</f>
        <v>0</v>
      </c>
      <c r="V15" s="85">
        <f>_xlfn.IFNA(VLOOKUP(CONCATENATE($V$5,$B15,$C15),'BAL2'!$A$6:$N$135,14,FALSE),0)</f>
        <v>0</v>
      </c>
      <c r="W15" s="85">
        <f>_xlfn.IFNA(VLOOKUP(CONCATENATE($W$5,$B15,$C15),'BUN1'!$A$6:$N$135,14,FALSE),0)</f>
        <v>0</v>
      </c>
      <c r="X15" s="85">
        <f>_xlfn.IFNA(VLOOKUP(CONCATENATE($X$5,$B15,$C15),'OG2'!$A$6:$N$133,14,FALSE),0)</f>
        <v>5</v>
      </c>
      <c r="Y15" s="85">
        <f>_xlfn.IFNA(VLOOKUP(CONCATENATE($Y$5,$B15,$C15),'SM1'!$A$6:$N$133,14,FALSE),0)</f>
        <v>0</v>
      </c>
      <c r="Z15" s="85">
        <f>_xlfn.IFNA(VLOOKUP(CONCATENATE($Z$5,$B15,$C15),'MR2'!$A$6:$N$124,14,FALSE),0)</f>
        <v>0</v>
      </c>
      <c r="AA15" s="85">
        <f>_xlfn.IFNA(VLOOKUP(CONCATENATE($AA$5,$B15,$C15),'WAL2'!$A$6:$N$135,14,FALSE),0)</f>
        <v>0</v>
      </c>
      <c r="AB15" s="85">
        <f>_xlfn.IFNA(VLOOKUP(CONCATENATE($AB$5,$B15,$C15),DARD1!$A$6:$N$134,14,FALSE),0)</f>
        <v>0</v>
      </c>
      <c r="AC15" s="85">
        <f>_xlfn.IFNA(VLOOKUP(CONCATENATE($AC$5,$B15,$C15),'LF1'!$A$6:$N$135,14,FALSE),0)</f>
        <v>0</v>
      </c>
      <c r="AD15" s="85">
        <f>_xlfn.IFNA(VLOOKUP(CONCATENATE($AD$5,$B15,$C15),DARL2!$A$6:$N$135,14,FALSE),0)</f>
        <v>0</v>
      </c>
      <c r="AE15" s="85">
        <f>_xlfn.IFNA(VLOOKUP(CONCATENATE($AE$5,$B15,$C15),FEST!$A$6:$N$135,14,FALSE),0)</f>
        <v>0</v>
      </c>
      <c r="AF15" s="85">
        <f>_xlfn.IFNA(VLOOKUP(CONCATENATE($AF$5,$B15,$C15),'BUN2'!$A$6:$N$131,14,FALSE),0)</f>
        <v>0</v>
      </c>
      <c r="AG15" s="85">
        <f>_xlfn.IFNA(VLOOKUP(CONCATENATE($AG$5,$B15,$C15),'OG3'!$A$6:$N$135,14,FALSE),0)</f>
        <v>6</v>
      </c>
      <c r="AH15" s="86">
        <f>_xlfn.IFNA(VLOOKUP(CONCATENATE($AH$5,$B15,$C15),SER!$A$6:$N$135,14,FALSE),0)</f>
        <v>0</v>
      </c>
      <c r="AI15" s="86">
        <f>_xlfn.IFNA(VLOOKUP(CONCATENATE($AJ$5,$B15,$C15),KR!$A$6:$N$135,14,FALSE),0)</f>
        <v>0</v>
      </c>
      <c r="AJ15" s="86">
        <f>_xlfn.IFNA(VLOOKUP(CONCATENATE($AJ$5,$B15,$C15),DARL3!$A$6:$N$135,14,FALSE),0)</f>
        <v>0</v>
      </c>
      <c r="AK15" s="86">
        <f>_xlfn.IFNA(VLOOKUP(CONCATENATE($AK$5,$B15,$C15),DARD2!$A$6:$N$135,14,FALSE),0)</f>
        <v>0</v>
      </c>
      <c r="AL15" s="86">
        <f>_xlfn.IFNA(VLOOKUP(CONCATENATE($AL$5,$B15,$C15),'WAL3'!$A$6:$N$77,14,FALSE),0)</f>
        <v>0</v>
      </c>
      <c r="AM15" s="86">
        <f>_xlfn.IFNA(VLOOKUP(CONCATENATE($AM$5,$B15,$C15),'BAL3'!$A$6:$N$135,14,FALSE),0)</f>
        <v>0</v>
      </c>
      <c r="AN15" s="86">
        <f>_xlfn.IFNA(VLOOKUP(CONCATENATE($AN$5,$B15,$C15),'BUN3'!$A$6:$N$135,14,FALSE),0)</f>
        <v>0</v>
      </c>
      <c r="AO15" s="86">
        <f>_xlfn.IFNA(VLOOKUP(CONCATENATE($AO$5,$B15,$C15),SC!$A$6:$N$135,14,FALSE),0)</f>
        <v>8</v>
      </c>
      <c r="AP15" s="86">
        <f>_xlfn.IFNA(VLOOKUP(CONCATENATE($AP$5,$B15,$C15),'KAL1'!$A$6:$N$135,14,FALSE),0)</f>
        <v>0</v>
      </c>
      <c r="AQ15" s="514"/>
      <c r="AR15" s="87">
        <f>_xlfn.IFNA(VLOOKUP(CONCATENATE($AR$5,$B15,$C15),'MR3'!$A$6:$N$135,14,FALSE),0)</f>
        <v>0</v>
      </c>
      <c r="AS15" s="76"/>
    </row>
    <row r="16" spans="1:88" s="1" customFormat="1" x14ac:dyDescent="0.2">
      <c r="A16" s="924"/>
      <c r="B16" s="111" t="s">
        <v>242</v>
      </c>
      <c r="C16" s="27" t="s">
        <v>270</v>
      </c>
      <c r="D16" s="27" t="s">
        <v>101</v>
      </c>
      <c r="E16" s="28">
        <v>44257</v>
      </c>
      <c r="F16" s="29">
        <v>10</v>
      </c>
      <c r="G16" s="173">
        <f t="shared" si="3"/>
        <v>3</v>
      </c>
      <c r="H16" s="85">
        <f t="shared" si="4"/>
        <v>16</v>
      </c>
      <c r="I16" s="174">
        <f t="shared" si="5"/>
        <v>10</v>
      </c>
      <c r="J16" s="227">
        <f>_xlfn.IFNA(VLOOKUP(CONCATENATE($J$5,$B16,$C16),'20BUN'!$A$6:$N$94,14,FALSE),0)</f>
        <v>0</v>
      </c>
      <c r="K16" s="85">
        <f>_xlfn.IFNA(VLOOKUP(CONCATENATE($K$5,$B16,$C16),'20BUS'!$A$6:$N$107,14,FALSE),0)</f>
        <v>0</v>
      </c>
      <c r="L16" s="85">
        <f>_xlfn.IFNA(VLOOKUP(CONCATENATE($L$5,$B16,$C16),'MUR1'!$A$6:$N$135,14,FALSE),0)</f>
        <v>0</v>
      </c>
      <c r="M16" s="85">
        <f>_xlfn.IFNA(VLOOKUP(CONCATENATE($M$5,$B16,$C16),'BUS1'!$A$6:$N$95,14,FALSE),0)</f>
        <v>6</v>
      </c>
      <c r="N16" s="85">
        <f>_xlfn.IFNA(VLOOKUP(CONCATENATE($N$5,$B16,$C16),'WP1'!$A$6:$N$131,14,FALSE),0)</f>
        <v>0</v>
      </c>
      <c r="O16" s="85">
        <f>_xlfn.IFNA(VLOOKUP(CONCATENATE($O$5,$B16,$C16),'BAL1'!$A$6:$N$95,14,FALSE),0)</f>
        <v>0</v>
      </c>
      <c r="P16" s="85">
        <f>_xlfn.IFNA(VLOOKUP(CONCATENATE($P$5,$B16,$C16),'BUS2'!$A$6:$N$133,14,FALSE),0)</f>
        <v>0</v>
      </c>
      <c r="Q16" s="85">
        <f>_xlfn.IFNA(VLOOKUP(CONCATENATE($Q$5,$B16,$C16),'WAL1'!$A$6:$N$135,14,FALSE),0)</f>
        <v>0</v>
      </c>
      <c r="R16" s="85">
        <f>_xlfn.IFNA(VLOOKUP(CONCATENATE($S$5,$B16,$C16),'MR1'!$A$6:$N$130,14,FALSE),0)</f>
        <v>0</v>
      </c>
      <c r="S16" s="85">
        <f>_xlfn.IFNA(VLOOKUP(CONCATENATE($S$5,$B16,$C16),'OG1'!$A$6:$N$132,14,FALSE),0)</f>
        <v>0</v>
      </c>
      <c r="T16" s="85">
        <f>_xlfn.IFNA(VLOOKUP(CONCATENATE($T$5,$B16,$C16),DARL!$A$6:$N$56,14,FALSE),0)</f>
        <v>0</v>
      </c>
      <c r="U16" s="85">
        <f>_xlfn.IFNA(VLOOKUP(CONCATENATE($U$5,$B16,$C16),'BUS3'!$A$6:$N$135,14,FALSE),0)</f>
        <v>0</v>
      </c>
      <c r="V16" s="85">
        <f>_xlfn.IFNA(VLOOKUP(CONCATENATE($V$5,$B16,$C16),'BAL2'!$A$6:$N$135,14,FALSE),0)</f>
        <v>0</v>
      </c>
      <c r="W16" s="85">
        <f>_xlfn.IFNA(VLOOKUP(CONCATENATE($W$5,$B16,$C16),'BUN1'!$A$6:$N$135,14,FALSE),0)</f>
        <v>8</v>
      </c>
      <c r="X16" s="85">
        <f>_xlfn.IFNA(VLOOKUP(CONCATENATE($X$5,$B16,$C16),'OG2'!$A$6:$N$133,14,FALSE),0)</f>
        <v>0</v>
      </c>
      <c r="Y16" s="85">
        <f>_xlfn.IFNA(VLOOKUP(CONCATENATE($Y$5,$B16,$C16),'SM1'!$A$6:$N$133,14,FALSE),0)</f>
        <v>0</v>
      </c>
      <c r="Z16" s="85">
        <f>_xlfn.IFNA(VLOOKUP(CONCATENATE($Z$5,$B16,$C16),'MR2'!$A$6:$N$124,14,FALSE),0)</f>
        <v>0</v>
      </c>
      <c r="AA16" s="85">
        <f>_xlfn.IFNA(VLOOKUP(CONCATENATE($AA$5,$B16,$C16),'WAL2'!$A$6:$N$135,14,FALSE),0)</f>
        <v>0</v>
      </c>
      <c r="AB16" s="85">
        <f>_xlfn.IFNA(VLOOKUP(CONCATENATE($AB$5,$B16,$C16),DARD1!$A$6:$N$134,14,FALSE),0)</f>
        <v>0</v>
      </c>
      <c r="AC16" s="85">
        <f>_xlfn.IFNA(VLOOKUP(CONCATENATE($AC$5,$B16,$C16),'LF1'!$A$6:$N$135,14,FALSE),0)</f>
        <v>0</v>
      </c>
      <c r="AD16" s="85">
        <f>_xlfn.IFNA(VLOOKUP(CONCATENATE($AD$5,$B16,$C16),DARL2!$A$6:$N$135,14,FALSE),0)</f>
        <v>0</v>
      </c>
      <c r="AE16" s="85">
        <f>_xlfn.IFNA(VLOOKUP(CONCATENATE($AE$5,$B16,$C16),FEST!$A$6:$N$135,14,FALSE),0)</f>
        <v>0</v>
      </c>
      <c r="AF16" s="85">
        <f>_xlfn.IFNA(VLOOKUP(CONCATENATE($AF$5,$B16,$C16),'BUN2'!$A$6:$N$131,14,FALSE),0)</f>
        <v>0</v>
      </c>
      <c r="AG16" s="85">
        <f>_xlfn.IFNA(VLOOKUP(CONCATENATE($AG$5,$B16,$C16),'OG3'!$A$6:$N$135,14,FALSE),0)</f>
        <v>0</v>
      </c>
      <c r="AH16" s="86">
        <f>_xlfn.IFNA(VLOOKUP(CONCATENATE($AH$5,$B16,$C16),SER!$A$6:$N$135,14,FALSE),0)</f>
        <v>0</v>
      </c>
      <c r="AI16" s="86">
        <f>_xlfn.IFNA(VLOOKUP(CONCATENATE($AJ$5,$B16,$C16),KR!$A$6:$N$135,14,FALSE),0)</f>
        <v>0</v>
      </c>
      <c r="AJ16" s="86">
        <f>_xlfn.IFNA(VLOOKUP(CONCATENATE($AJ$5,$B16,$C16),DARL3!$A$6:$N$135,14,FALSE),0)</f>
        <v>0</v>
      </c>
      <c r="AK16" s="86">
        <f>_xlfn.IFNA(VLOOKUP(CONCATENATE($AK$5,$B16,$C16),DARD2!$A$6:$N$135,14,FALSE),0)</f>
        <v>0</v>
      </c>
      <c r="AL16" s="86">
        <f>_xlfn.IFNA(VLOOKUP(CONCATENATE($AL$5,$B16,$C16),'WAL3'!$A$6:$N$77,14,FALSE),0)</f>
        <v>0</v>
      </c>
      <c r="AM16" s="86">
        <f>_xlfn.IFNA(VLOOKUP(CONCATENATE($AM$5,$B16,$C16),'BAL3'!$A$6:$N$135,14,FALSE),0)</f>
        <v>0</v>
      </c>
      <c r="AN16" s="86">
        <f>_xlfn.IFNA(VLOOKUP(CONCATENATE($AN$5,$B16,$C16),'BUN3'!$A$6:$N$135,14,FALSE),0)</f>
        <v>0</v>
      </c>
      <c r="AO16" s="86">
        <f>_xlfn.IFNA(VLOOKUP(CONCATENATE($AO$5,$B16,$C16),SC!$A$6:$N$135,14,FALSE),0)</f>
        <v>2</v>
      </c>
      <c r="AP16" s="86">
        <f>_xlfn.IFNA(VLOOKUP(CONCATENATE($AP$5,$B16,$C16),'KAL1'!$A$6:$N$135,14,FALSE),0)</f>
        <v>0</v>
      </c>
      <c r="AQ16" s="514"/>
      <c r="AR16" s="87">
        <f>_xlfn.IFNA(VLOOKUP(CONCATENATE($AR$5,$B16,$C16),'MR3'!$A$6:$N$135,14,FALSE),0)</f>
        <v>0</v>
      </c>
      <c r="AS16" s="76"/>
    </row>
    <row r="17" spans="1:88" s="1" customFormat="1" x14ac:dyDescent="0.2">
      <c r="A17" s="924"/>
      <c r="B17" s="111" t="s">
        <v>322</v>
      </c>
      <c r="C17" s="27" t="s">
        <v>323</v>
      </c>
      <c r="D17" s="27" t="s">
        <v>81</v>
      </c>
      <c r="E17" s="28">
        <v>44310</v>
      </c>
      <c r="F17" s="29">
        <v>10</v>
      </c>
      <c r="G17" s="173">
        <f t="shared" si="3"/>
        <v>4</v>
      </c>
      <c r="H17" s="85">
        <f t="shared" si="4"/>
        <v>16</v>
      </c>
      <c r="I17" s="174">
        <f t="shared" si="5"/>
        <v>10</v>
      </c>
      <c r="J17" s="227">
        <f>_xlfn.IFNA(VLOOKUP(CONCATENATE($J$5,$B17,$C17),'20BUN'!$A$6:$N$94,14,FALSE),0)</f>
        <v>0</v>
      </c>
      <c r="K17" s="85">
        <f>_xlfn.IFNA(VLOOKUP(CONCATENATE($K$5,$B17,$C17),'20BUS'!$A$6:$N$107,14,FALSE),0)</f>
        <v>0</v>
      </c>
      <c r="L17" s="85">
        <f>_xlfn.IFNA(VLOOKUP(CONCATENATE($L$5,$B17,$C17),'MUR1'!$A$6:$N$135,14,FALSE),0)</f>
        <v>0</v>
      </c>
      <c r="M17" s="85">
        <f>_xlfn.IFNA(VLOOKUP(CONCATENATE($M$5,$B17,$C17),'BUS1'!$A$6:$N$95,14,FALSE),0)</f>
        <v>0</v>
      </c>
      <c r="N17" s="85">
        <f>_xlfn.IFNA(VLOOKUP(CONCATENATE($N$5,$B17,$C17),'WP1'!$A$6:$N$131,14,FALSE),0)</f>
        <v>0</v>
      </c>
      <c r="O17" s="85">
        <f>_xlfn.IFNA(VLOOKUP(CONCATENATE($O$5,$B17,$C17),'BAL1'!$A$6:$N$95,14,FALSE),0)</f>
        <v>6</v>
      </c>
      <c r="P17" s="85">
        <f>_xlfn.IFNA(VLOOKUP(CONCATENATE($P$5,$B17,$C17),'BUS2'!$A$6:$N$133,14,FALSE),0)</f>
        <v>0</v>
      </c>
      <c r="Q17" s="85">
        <f>_xlfn.IFNA(VLOOKUP(CONCATENATE($Q$5,$B17,$C17),'WAL1'!$A$6:$N$135,14,FALSE),0)</f>
        <v>0</v>
      </c>
      <c r="R17" s="85">
        <f>_xlfn.IFNA(VLOOKUP(CONCATENATE($S$5,$B17,$C17),'MR1'!$A$6:$N$130,14,FALSE),0)</f>
        <v>0</v>
      </c>
      <c r="S17" s="85">
        <f>_xlfn.IFNA(VLOOKUP(CONCATENATE($S$5,$B17,$C17),'OG1'!$A$6:$N$132,14,FALSE),0)</f>
        <v>0</v>
      </c>
      <c r="T17" s="85">
        <f>_xlfn.IFNA(VLOOKUP(CONCATENATE($T$5,$B17,$C17),DARL!$A$6:$N$56,14,FALSE),0)</f>
        <v>0</v>
      </c>
      <c r="U17" s="85">
        <f>_xlfn.IFNA(VLOOKUP(CONCATENATE($U$5,$B17,$C17),'BUS3'!$A$6:$N$135,14,FALSE),0)</f>
        <v>0</v>
      </c>
      <c r="V17" s="85">
        <f>_xlfn.IFNA(VLOOKUP(CONCATENATE($V$5,$B17,$C17),'BAL2'!$A$6:$N$135,14,FALSE),0)</f>
        <v>0</v>
      </c>
      <c r="W17" s="85">
        <f>_xlfn.IFNA(VLOOKUP(CONCATENATE($W$5,$B17,$C17),'BUN1'!$A$6:$N$135,14,FALSE),0)</f>
        <v>0</v>
      </c>
      <c r="X17" s="85">
        <f>_xlfn.IFNA(VLOOKUP(CONCATENATE($X$5,$B17,$C17),'OG2'!$A$6:$N$133,14,FALSE),0)</f>
        <v>0</v>
      </c>
      <c r="Y17" s="85">
        <f>_xlfn.IFNA(VLOOKUP(CONCATENATE($Y$5,$B17,$C17),'SM1'!$A$6:$N$133,14,FALSE),0)</f>
        <v>0</v>
      </c>
      <c r="Z17" s="85">
        <f>_xlfn.IFNA(VLOOKUP(CONCATENATE($Z$5,$B17,$C17),'MR2'!$A$6:$N$124,14,FALSE),0)</f>
        <v>0</v>
      </c>
      <c r="AA17" s="85">
        <f>_xlfn.IFNA(VLOOKUP(CONCATENATE($AA$5,$B17,$C17),'WAL2'!$A$6:$N$135,14,FALSE),0)</f>
        <v>0</v>
      </c>
      <c r="AB17" s="85">
        <f>_xlfn.IFNA(VLOOKUP(CONCATENATE($AB$5,$B17,$C17),DARD1!$A$6:$N$134,14,FALSE),0)</f>
        <v>0</v>
      </c>
      <c r="AC17" s="85">
        <f>_xlfn.IFNA(VLOOKUP(CONCATENATE($AC$5,$B17,$C17),'LF1'!$A$6:$N$135,14,FALSE),0)</f>
        <v>0</v>
      </c>
      <c r="AD17" s="85">
        <f>_xlfn.IFNA(VLOOKUP(CONCATENATE($AD$5,$B17,$C17),DARL2!$A$6:$N$135,14,FALSE),0)</f>
        <v>0</v>
      </c>
      <c r="AE17" s="85">
        <f>_xlfn.IFNA(VLOOKUP(CONCATENATE($AE$5,$B17,$C17),FEST!$A$6:$N$135,14,FALSE),0)</f>
        <v>2</v>
      </c>
      <c r="AF17" s="85">
        <f>_xlfn.IFNA(VLOOKUP(CONCATENATE($AF$5,$B17,$C17),'BUN2'!$A$6:$N$131,14,FALSE),0)</f>
        <v>0</v>
      </c>
      <c r="AG17" s="85">
        <f>_xlfn.IFNA(VLOOKUP(CONCATENATE($AG$5,$B17,$C17),'OG3'!$A$6:$N$135,14,FALSE),0)</f>
        <v>0</v>
      </c>
      <c r="AH17" s="86">
        <f>_xlfn.IFNA(VLOOKUP(CONCATENATE($AH$5,$B17,$C17),SER!$A$6:$N$135,14,FALSE),0)</f>
        <v>0</v>
      </c>
      <c r="AI17" s="86">
        <f>_xlfn.IFNA(VLOOKUP(CONCATENATE($AJ$5,$B17,$C17),KR!$A$6:$N$135,14,FALSE),0)</f>
        <v>0</v>
      </c>
      <c r="AJ17" s="86">
        <f>_xlfn.IFNA(VLOOKUP(CONCATENATE($AJ$5,$B17,$C17),DARL3!$A$6:$N$135,14,FALSE),0)</f>
        <v>0</v>
      </c>
      <c r="AK17" s="86">
        <f>_xlfn.IFNA(VLOOKUP(CONCATENATE($AK$5,$B17,$C17),DARD2!$A$6:$N$135,14,FALSE),0)</f>
        <v>0</v>
      </c>
      <c r="AL17" s="86">
        <f>_xlfn.IFNA(VLOOKUP(CONCATENATE($AL$5,$B17,$C17),'WAL3'!$A$6:$N$77,14,FALSE),0)</f>
        <v>0</v>
      </c>
      <c r="AM17" s="86">
        <f>_xlfn.IFNA(VLOOKUP(CONCATENATE($AM$5,$B17,$C17),'BAL3'!$A$6:$N$135,14,FALSE),0)</f>
        <v>6</v>
      </c>
      <c r="AN17" s="86">
        <f>_xlfn.IFNA(VLOOKUP(CONCATENATE($AN$5,$B17,$C17),'BUN3'!$A$6:$N$135,14,FALSE),0)</f>
        <v>0</v>
      </c>
      <c r="AO17" s="86">
        <f>_xlfn.IFNA(VLOOKUP(CONCATENATE($AO$5,$B17,$C17),SC!$A$6:$N$135,14,FALSE),0)</f>
        <v>2</v>
      </c>
      <c r="AP17" s="86">
        <f>_xlfn.IFNA(VLOOKUP(CONCATENATE($AP$5,$B17,$C17),'KAL1'!$A$6:$N$135,14,FALSE),0)</f>
        <v>0</v>
      </c>
      <c r="AQ17" s="514"/>
      <c r="AR17" s="87">
        <f>_xlfn.IFNA(VLOOKUP(CONCATENATE($AR$5,$B17,$C17),'MR3'!$A$6:$N$135,14,FALSE),0)</f>
        <v>0</v>
      </c>
      <c r="AS17" s="76"/>
    </row>
    <row r="18" spans="1:88" s="1" customFormat="1" x14ac:dyDescent="0.2">
      <c r="A18" s="924"/>
      <c r="B18" s="111" t="s">
        <v>135</v>
      </c>
      <c r="C18" s="27" t="s">
        <v>136</v>
      </c>
      <c r="D18" s="27" t="s">
        <v>118</v>
      </c>
      <c r="E18" s="28">
        <v>44236</v>
      </c>
      <c r="F18" s="29">
        <v>9</v>
      </c>
      <c r="G18" s="173">
        <f t="shared" si="3"/>
        <v>3</v>
      </c>
      <c r="H18" s="85">
        <f t="shared" si="4"/>
        <v>9</v>
      </c>
      <c r="I18" s="174">
        <f t="shared" si="5"/>
        <v>12</v>
      </c>
      <c r="J18" s="227">
        <f>_xlfn.IFNA(VLOOKUP(CONCATENATE($J$5,$B18,$C18),'20BUN'!$A$6:$N$94,14,FALSE),0)</f>
        <v>0</v>
      </c>
      <c r="K18" s="85">
        <f>_xlfn.IFNA(VLOOKUP(CONCATENATE($K$5,$B18,$C18),'20BUS'!$A$6:$N$107,14,FALSE),0)</f>
        <v>0</v>
      </c>
      <c r="L18" s="85">
        <f>_xlfn.IFNA(VLOOKUP(CONCATENATE($L$5,$B18,$C18),'MUR1'!$A$6:$N$135,14,FALSE),0)</f>
        <v>0</v>
      </c>
      <c r="M18" s="85">
        <f>_xlfn.IFNA(VLOOKUP(CONCATENATE($M$5,$B18,$C18),'BUS1'!$A$6:$N$95,14,FALSE),0)</f>
        <v>0</v>
      </c>
      <c r="N18" s="85">
        <f>_xlfn.IFNA(VLOOKUP(CONCATENATE($N$5,$B18,$C18),'WP1'!$A$6:$N$131,14,FALSE),0)</f>
        <v>0</v>
      </c>
      <c r="O18" s="85">
        <f>_xlfn.IFNA(VLOOKUP(CONCATENATE($O$5,$B18,$C18),'BAL1'!$A$6:$N$95,14,FALSE),0)</f>
        <v>0</v>
      </c>
      <c r="P18" s="85">
        <f>_xlfn.IFNA(VLOOKUP(CONCATENATE($P$5,$B18,$C18),'BUS2'!$A$6:$N$133,14,FALSE),0)</f>
        <v>0</v>
      </c>
      <c r="Q18" s="85">
        <f>_xlfn.IFNA(VLOOKUP(CONCATENATE($Q$5,$B18,$C18),'WAL1'!$A$6:$N$135,14,FALSE),0)</f>
        <v>5</v>
      </c>
      <c r="R18" s="85">
        <f>_xlfn.IFNA(VLOOKUP(CONCATENATE($S$5,$B18,$C18),'MR1'!$A$6:$N$130,14,FALSE),0)</f>
        <v>0</v>
      </c>
      <c r="S18" s="85">
        <f>_xlfn.IFNA(VLOOKUP(CONCATENATE($S$5,$B18,$C18),'OG1'!$A$6:$N$132,14,FALSE),0)</f>
        <v>0</v>
      </c>
      <c r="T18" s="85">
        <f>_xlfn.IFNA(VLOOKUP(CONCATENATE($T$5,$B18,$C18),DARL!$A$6:$N$56,14,FALSE),0)</f>
        <v>0</v>
      </c>
      <c r="U18" s="85">
        <f>_xlfn.IFNA(VLOOKUP(CONCATENATE($U$5,$B18,$C18),'BUS3'!$A$6:$N$135,14,FALSE),0)</f>
        <v>0</v>
      </c>
      <c r="V18" s="85">
        <f>_xlfn.IFNA(VLOOKUP(CONCATENATE($V$5,$B18,$C18),'BAL2'!$A$6:$N$135,14,FALSE),0)</f>
        <v>0</v>
      </c>
      <c r="W18" s="85">
        <f>_xlfn.IFNA(VLOOKUP(CONCATENATE($W$5,$B18,$C18),'BUN1'!$A$6:$N$135,14,FALSE),0)</f>
        <v>0</v>
      </c>
      <c r="X18" s="85">
        <f>_xlfn.IFNA(VLOOKUP(CONCATENATE($X$5,$B18,$C18),'OG2'!$A$6:$N$133,14,FALSE),0)</f>
        <v>0</v>
      </c>
      <c r="Y18" s="85">
        <f>_xlfn.IFNA(VLOOKUP(CONCATENATE($Y$5,$B18,$C18),'SM1'!$A$6:$N$133,14,FALSE),0)</f>
        <v>0</v>
      </c>
      <c r="Z18" s="85">
        <f>_xlfn.IFNA(VLOOKUP(CONCATENATE($Z$5,$B18,$C18),'MR2'!$A$6:$N$124,14,FALSE),0)</f>
        <v>0</v>
      </c>
      <c r="AA18" s="85">
        <f>_xlfn.IFNA(VLOOKUP(CONCATENATE($AA$5,$B18,$C18),'WAL2'!$A$6:$N$135,14,FALSE),0)</f>
        <v>0</v>
      </c>
      <c r="AB18" s="85">
        <f>_xlfn.IFNA(VLOOKUP(CONCATENATE($AB$5,$B18,$C18),DARD1!$A$6:$N$134,14,FALSE),0)</f>
        <v>0</v>
      </c>
      <c r="AC18" s="85">
        <f>_xlfn.IFNA(VLOOKUP(CONCATENATE($AC$5,$B18,$C18),'LF1'!$A$6:$N$135,14,FALSE),0)</f>
        <v>0</v>
      </c>
      <c r="AD18" s="85">
        <f>_xlfn.IFNA(VLOOKUP(CONCATENATE($AD$5,$B18,$C18),DARL2!$A$6:$N$135,14,FALSE),0)</f>
        <v>0</v>
      </c>
      <c r="AE18" s="85">
        <f>_xlfn.IFNA(VLOOKUP(CONCATENATE($AE$5,$B18,$C18),FEST!$A$6:$N$135,14,FALSE),0)</f>
        <v>2</v>
      </c>
      <c r="AF18" s="85">
        <f>_xlfn.IFNA(VLOOKUP(CONCATENATE($AF$5,$B18,$C18),'BUN2'!$A$6:$N$131,14,FALSE),0)</f>
        <v>0</v>
      </c>
      <c r="AG18" s="85">
        <f>_xlfn.IFNA(VLOOKUP(CONCATENATE($AG$5,$B18,$C18),'OG3'!$A$6:$N$135,14,FALSE),0)</f>
        <v>0</v>
      </c>
      <c r="AH18" s="86">
        <f>_xlfn.IFNA(VLOOKUP(CONCATENATE($AH$5,$B18,$C18),SER!$A$6:$N$135,14,FALSE),0)</f>
        <v>0</v>
      </c>
      <c r="AI18" s="86">
        <f>_xlfn.IFNA(VLOOKUP(CONCATENATE($AJ$5,$B18,$C18),KR!$A$6:$N$135,14,FALSE),0)</f>
        <v>0</v>
      </c>
      <c r="AJ18" s="86">
        <f>_xlfn.IFNA(VLOOKUP(CONCATENATE($AJ$5,$B18,$C18),DARL3!$A$6:$N$135,14,FALSE),0)</f>
        <v>0</v>
      </c>
      <c r="AK18" s="86">
        <f>_xlfn.IFNA(VLOOKUP(CONCATENATE($AK$5,$B18,$C18),DARD2!$A$6:$N$135,14,FALSE),0)</f>
        <v>0</v>
      </c>
      <c r="AL18" s="86">
        <f>_xlfn.IFNA(VLOOKUP(CONCATENATE($AL$5,$B18,$C18),'WAL3'!$A$6:$N$77,14,FALSE),0)</f>
        <v>0</v>
      </c>
      <c r="AM18" s="86">
        <f>_xlfn.IFNA(VLOOKUP(CONCATENATE($AM$5,$B18,$C18),'BAL3'!$A$6:$N$135,14,FALSE),0)</f>
        <v>0</v>
      </c>
      <c r="AN18" s="86">
        <f>_xlfn.IFNA(VLOOKUP(CONCATENATE($AN$5,$B18,$C18),'BUN3'!$A$6:$N$135,14,FALSE),0)</f>
        <v>0</v>
      </c>
      <c r="AO18" s="86">
        <f>_xlfn.IFNA(VLOOKUP(CONCATENATE($AO$5,$B18,$C18),SC!$A$6:$N$135,14,FALSE),0)</f>
        <v>2</v>
      </c>
      <c r="AP18" s="86">
        <f>_xlfn.IFNA(VLOOKUP(CONCATENATE($AP$5,$B18,$C18),'KAL1'!$A$6:$N$135,14,FALSE),0)</f>
        <v>0</v>
      </c>
      <c r="AQ18" s="514"/>
      <c r="AR18" s="87">
        <f>_xlfn.IFNA(VLOOKUP(CONCATENATE($AR$5,$B18,$C18),'MR3'!$A$6:$N$135,14,FALSE),0)</f>
        <v>0</v>
      </c>
      <c r="AS18" s="82"/>
    </row>
    <row r="19" spans="1:88" s="42" customFormat="1" x14ac:dyDescent="0.2">
      <c r="A19" s="924"/>
      <c r="B19" s="111" t="s">
        <v>246</v>
      </c>
      <c r="C19" s="112" t="s">
        <v>133</v>
      </c>
      <c r="D19" s="112" t="s">
        <v>123</v>
      </c>
      <c r="E19" s="113">
        <v>44235</v>
      </c>
      <c r="F19" s="114">
        <v>10</v>
      </c>
      <c r="G19" s="173">
        <f t="shared" si="3"/>
        <v>3</v>
      </c>
      <c r="H19" s="85">
        <f t="shared" si="4"/>
        <v>8</v>
      </c>
      <c r="I19" s="174">
        <f t="shared" si="5"/>
        <v>13</v>
      </c>
      <c r="J19" s="227">
        <f>_xlfn.IFNA(VLOOKUP(CONCATENATE($J$5,$B19,$C19),'20BUN'!$A$6:$N$94,14,FALSE),0)</f>
        <v>0</v>
      </c>
      <c r="K19" s="85">
        <f>_xlfn.IFNA(VLOOKUP(CONCATENATE($K$5,$B19,$C19),'20BUS'!$A$6:$N$107,14,FALSE),0)</f>
        <v>0</v>
      </c>
      <c r="L19" s="85">
        <f>_xlfn.IFNA(VLOOKUP(CONCATENATE($L$5,$B19,$C19),'MUR1'!$A$6:$N$135,14,FALSE),0)</f>
        <v>0</v>
      </c>
      <c r="M19" s="85">
        <f>_xlfn.IFNA(VLOOKUP(CONCATENATE($M$5,$B19,$C19),'BUS1'!$A$6:$N$95,14,FALSE),0)</f>
        <v>4</v>
      </c>
      <c r="N19" s="85">
        <f>_xlfn.IFNA(VLOOKUP(CONCATENATE($N$5,$B19,$C19),'WP1'!$A$6:$N$131,14,FALSE),0)</f>
        <v>0</v>
      </c>
      <c r="O19" s="85">
        <f>_xlfn.IFNA(VLOOKUP(CONCATENATE($O$5,$B19,$C19),'BAL1'!$A$6:$N$95,14,FALSE),0)</f>
        <v>0</v>
      </c>
      <c r="P19" s="85">
        <f>_xlfn.IFNA(VLOOKUP(CONCATENATE($P$5,$B19,$C19),'BUS2'!$A$6:$N$133,14,FALSE),0)</f>
        <v>0</v>
      </c>
      <c r="Q19" s="85">
        <f>_xlfn.IFNA(VLOOKUP(CONCATENATE($Q$5,$B19,$C19),'WAL1'!$A$6:$N$135,14,FALSE),0)</f>
        <v>0</v>
      </c>
      <c r="R19" s="85">
        <f>_xlfn.IFNA(VLOOKUP(CONCATENATE($S$5,$B19,$C19),'MR1'!$A$6:$N$130,14,FALSE),0)</f>
        <v>0</v>
      </c>
      <c r="S19" s="85">
        <f>_xlfn.IFNA(VLOOKUP(CONCATENATE($S$5,$B19,$C19),'OG1'!$A$6:$N$132,14,FALSE),0)</f>
        <v>0</v>
      </c>
      <c r="T19" s="85">
        <f>_xlfn.IFNA(VLOOKUP(CONCATENATE($T$5,$B19,$C19),DARL!$A$6:$N$56,14,FALSE),0)</f>
        <v>0</v>
      </c>
      <c r="U19" s="85">
        <f>_xlfn.IFNA(VLOOKUP(CONCATENATE($U$5,$B19,$C19),'BUS3'!$A$6:$N$135,14,FALSE),0)</f>
        <v>0</v>
      </c>
      <c r="V19" s="85">
        <f>_xlfn.IFNA(VLOOKUP(CONCATENATE($V$5,$B19,$C19),'BAL2'!$A$6:$N$135,14,FALSE),0)</f>
        <v>0</v>
      </c>
      <c r="W19" s="85">
        <f>_xlfn.IFNA(VLOOKUP(CONCATENATE($W$5,$B19,$C19),'BUN1'!$A$6:$N$135,14,FALSE),0)</f>
        <v>0</v>
      </c>
      <c r="X19" s="85">
        <f>_xlfn.IFNA(VLOOKUP(CONCATENATE($X$5,$B19,$C19),'OG2'!$A$6:$N$133,14,FALSE),0)</f>
        <v>0</v>
      </c>
      <c r="Y19" s="85">
        <f>_xlfn.IFNA(VLOOKUP(CONCATENATE($Y$5,$B19,$C19),'SM1'!$A$6:$N$133,14,FALSE),0)</f>
        <v>0</v>
      </c>
      <c r="Z19" s="85">
        <f>_xlfn.IFNA(VLOOKUP(CONCATENATE($Z$5,$B19,$C19),'MR2'!$A$6:$N$124,14,FALSE),0)</f>
        <v>0</v>
      </c>
      <c r="AA19" s="85">
        <f>_xlfn.IFNA(VLOOKUP(CONCATENATE($AA$5,$B19,$C19),'WAL2'!$A$6:$N$135,14,FALSE),0)</f>
        <v>0</v>
      </c>
      <c r="AB19" s="85">
        <f>_xlfn.IFNA(VLOOKUP(CONCATENATE($AB$5,$B19,$C19),DARD1!$A$6:$N$134,14,FALSE),0)</f>
        <v>0</v>
      </c>
      <c r="AC19" s="85">
        <f>_xlfn.IFNA(VLOOKUP(CONCATENATE($AC$5,$B19,$C19),'LF1'!$A$6:$N$135,14,FALSE),0)</f>
        <v>0</v>
      </c>
      <c r="AD19" s="85">
        <f>_xlfn.IFNA(VLOOKUP(CONCATENATE($AD$5,$B19,$C19),DARL2!$A$6:$N$135,14,FALSE),0)</f>
        <v>0</v>
      </c>
      <c r="AE19" s="85">
        <f>_xlfn.IFNA(VLOOKUP(CONCATENATE($AE$5,$B19,$C19),FEST!$A$6:$N$135,14,FALSE),0)</f>
        <v>0</v>
      </c>
      <c r="AF19" s="85">
        <f>_xlfn.IFNA(VLOOKUP(CONCATENATE($AF$5,$B19,$C19),'BUN2'!$A$6:$N$131,14,FALSE),0)</f>
        <v>0</v>
      </c>
      <c r="AG19" s="85">
        <f>_xlfn.IFNA(VLOOKUP(CONCATENATE($AG$5,$B19,$C19),'OG3'!$A$6:$N$135,14,FALSE),0)</f>
        <v>0</v>
      </c>
      <c r="AH19" s="86">
        <f>_xlfn.IFNA(VLOOKUP(CONCATENATE($AH$5,$B19,$C19),SER!$A$6:$N$135,14,FALSE),0)</f>
        <v>0</v>
      </c>
      <c r="AI19" s="86">
        <f>_xlfn.IFNA(VLOOKUP(CONCATENATE($AJ$5,$B19,$C19),KR!$A$6:$N$135,14,FALSE),0)</f>
        <v>0</v>
      </c>
      <c r="AJ19" s="86">
        <f>_xlfn.IFNA(VLOOKUP(CONCATENATE($AJ$5,$B19,$C19),DARL3!$A$6:$N$135,14,FALSE),0)</f>
        <v>0</v>
      </c>
      <c r="AK19" s="86">
        <f>_xlfn.IFNA(VLOOKUP(CONCATENATE($AK$5,$B19,$C19),DARD2!$A$6:$N$135,14,FALSE),0)</f>
        <v>2</v>
      </c>
      <c r="AL19" s="86">
        <f>_xlfn.IFNA(VLOOKUP(CONCATENATE($AL$5,$B19,$C19),'WAL3'!$A$6:$N$77,14,FALSE),0)</f>
        <v>0</v>
      </c>
      <c r="AM19" s="86">
        <f>_xlfn.IFNA(VLOOKUP(CONCATENATE($AM$5,$B19,$C19),'BAL3'!$A$6:$N$135,14,FALSE),0)</f>
        <v>0</v>
      </c>
      <c r="AN19" s="86">
        <f>_xlfn.IFNA(VLOOKUP(CONCATENATE($AN$5,$B19,$C19),'BUN3'!$A$6:$N$135,14,FALSE),0)</f>
        <v>0</v>
      </c>
      <c r="AO19" s="86">
        <f>_xlfn.IFNA(VLOOKUP(CONCATENATE($AO$5,$B19,$C19),SC!$A$6:$N$135,14,FALSE),0)</f>
        <v>2</v>
      </c>
      <c r="AP19" s="86">
        <f>_xlfn.IFNA(VLOOKUP(CONCATENATE($AP$5,$B19,$C19),'KAL1'!$A$6:$N$135,14,FALSE),0)</f>
        <v>0</v>
      </c>
      <c r="AQ19" s="514"/>
      <c r="AR19" s="87">
        <f>_xlfn.IFNA(VLOOKUP(CONCATENATE($AR$5,$B19,$C19),'MR3'!$A$6:$N$135,14,FALSE),0)</f>
        <v>0</v>
      </c>
      <c r="AS19" s="82"/>
    </row>
    <row r="20" spans="1:88" s="1" customFormat="1" x14ac:dyDescent="0.2">
      <c r="A20" s="924"/>
      <c r="B20" s="111" t="s">
        <v>600</v>
      </c>
      <c r="C20" s="27" t="s">
        <v>63</v>
      </c>
      <c r="D20" s="27" t="s">
        <v>40</v>
      </c>
      <c r="E20" s="28">
        <v>44219</v>
      </c>
      <c r="F20" s="29">
        <v>9</v>
      </c>
      <c r="G20" s="173">
        <f t="shared" si="3"/>
        <v>2</v>
      </c>
      <c r="H20" s="85">
        <f t="shared" si="4"/>
        <v>6</v>
      </c>
      <c r="I20" s="174">
        <f t="shared" si="5"/>
        <v>14</v>
      </c>
      <c r="J20" s="227">
        <f>_xlfn.IFNA(VLOOKUP(CONCATENATE($J$5,$B20,$C20),'20BUN'!$A$6:$N$94,14,FALSE),0)</f>
        <v>0</v>
      </c>
      <c r="K20" s="85">
        <f>_xlfn.IFNA(VLOOKUP(CONCATENATE($K$5,$B20,$C20),'20BUS'!$A$6:$N$107,14,FALSE),0)</f>
        <v>0</v>
      </c>
      <c r="L20" s="85">
        <f>_xlfn.IFNA(VLOOKUP(CONCATENATE($L$5,$B20,$C20),'MUR1'!$A$6:$N$135,14,FALSE),0)</f>
        <v>0</v>
      </c>
      <c r="M20" s="85">
        <f>_xlfn.IFNA(VLOOKUP(CONCATENATE($M$5,$B20,$C20),'BUS1'!$A$6:$N$95,14,FALSE),0)</f>
        <v>0</v>
      </c>
      <c r="N20" s="85">
        <f>_xlfn.IFNA(VLOOKUP(CONCATENATE($N$5,$B20,$C20),'WP1'!$A$6:$N$131,14,FALSE),0)</f>
        <v>0</v>
      </c>
      <c r="O20" s="85">
        <f>_xlfn.IFNA(VLOOKUP(CONCATENATE($O$5,$B20,$C20),'BAL1'!$A$6:$N$95,14,FALSE),0)</f>
        <v>0</v>
      </c>
      <c r="P20" s="85">
        <f>_xlfn.IFNA(VLOOKUP(CONCATENATE($P$5,$B20,$C20),'BUS2'!$A$6:$N$133,14,FALSE),0)</f>
        <v>0</v>
      </c>
      <c r="Q20" s="85">
        <f>_xlfn.IFNA(VLOOKUP(CONCATENATE($Q$5,$B20,$C20),'WAL1'!$A$6:$N$135,14,FALSE),0)</f>
        <v>4</v>
      </c>
      <c r="R20" s="85">
        <f>_xlfn.IFNA(VLOOKUP(CONCATENATE($S$5,$B20,$C20),'MR1'!$A$6:$N$130,14,FALSE),0)</f>
        <v>0</v>
      </c>
      <c r="S20" s="85">
        <f>_xlfn.IFNA(VLOOKUP(CONCATENATE($S$5,$B20,$C20),'OG1'!$A$6:$N$132,14,FALSE),0)</f>
        <v>2</v>
      </c>
      <c r="T20" s="85">
        <f>_xlfn.IFNA(VLOOKUP(CONCATENATE($T$5,$B20,$C20),DARL!$A$6:$N$56,14,FALSE),0)</f>
        <v>0</v>
      </c>
      <c r="U20" s="85">
        <f>_xlfn.IFNA(VLOOKUP(CONCATENATE($U$5,$B20,$C20),'BUS3'!$A$6:$N$135,14,FALSE),0)</f>
        <v>0</v>
      </c>
      <c r="V20" s="85">
        <f>_xlfn.IFNA(VLOOKUP(CONCATENATE($V$5,$B20,$C20),'BAL2'!$A$6:$N$135,14,FALSE),0)</f>
        <v>0</v>
      </c>
      <c r="W20" s="85">
        <f>_xlfn.IFNA(VLOOKUP(CONCATENATE($W$5,$B20,$C20),'BUN1'!$A$6:$N$135,14,FALSE),0)</f>
        <v>0</v>
      </c>
      <c r="X20" s="85">
        <f>_xlfn.IFNA(VLOOKUP(CONCATENATE($X$5,$B20,$C20),'OG2'!$A$6:$N$133,14,FALSE),0)</f>
        <v>0</v>
      </c>
      <c r="Y20" s="85">
        <f>_xlfn.IFNA(VLOOKUP(CONCATENATE($Y$5,$B20,$C20),'SM1'!$A$6:$N$133,14,FALSE),0)</f>
        <v>0</v>
      </c>
      <c r="Z20" s="85">
        <f>_xlfn.IFNA(VLOOKUP(CONCATENATE($Z$5,$B20,$C20),'MR2'!$A$6:$N$124,14,FALSE),0)</f>
        <v>0</v>
      </c>
      <c r="AA20" s="85">
        <f>_xlfn.IFNA(VLOOKUP(CONCATENATE($AA$5,$B20,$C20),'WAL2'!$A$6:$N$135,14,FALSE),0)</f>
        <v>0</v>
      </c>
      <c r="AB20" s="85">
        <f>_xlfn.IFNA(VLOOKUP(CONCATENATE($AB$5,$B20,$C20),DARD1!$A$6:$N$134,14,FALSE),0)</f>
        <v>0</v>
      </c>
      <c r="AC20" s="85">
        <f>_xlfn.IFNA(VLOOKUP(CONCATENATE($AC$5,$B20,$C20),'LF1'!$A$6:$N$135,14,FALSE),0)</f>
        <v>0</v>
      </c>
      <c r="AD20" s="85">
        <f>_xlfn.IFNA(VLOOKUP(CONCATENATE($AD$5,$B20,$C20),DARL2!$A$6:$N$135,14,FALSE),0)</f>
        <v>0</v>
      </c>
      <c r="AE20" s="85">
        <f>_xlfn.IFNA(VLOOKUP(CONCATENATE($AE$5,$B20,$C20),FEST!$A$6:$N$135,14,FALSE),0)</f>
        <v>0</v>
      </c>
      <c r="AF20" s="85">
        <f>_xlfn.IFNA(VLOOKUP(CONCATENATE($AF$5,$B20,$C20),'BUN2'!$A$6:$N$131,14,FALSE),0)</f>
        <v>0</v>
      </c>
      <c r="AG20" s="85">
        <f>_xlfn.IFNA(VLOOKUP(CONCATENATE($AG$5,$B20,$C20),'OG3'!$A$6:$N$135,14,FALSE),0)</f>
        <v>0</v>
      </c>
      <c r="AH20" s="86">
        <f>_xlfn.IFNA(VLOOKUP(CONCATENATE($AH$5,$B20,$C20),SER!$A$6:$N$135,14,FALSE),0)</f>
        <v>0</v>
      </c>
      <c r="AI20" s="86">
        <f>_xlfn.IFNA(VLOOKUP(CONCATENATE($AJ$5,$B20,$C20),KR!$A$6:$N$135,14,FALSE),0)</f>
        <v>0</v>
      </c>
      <c r="AJ20" s="86">
        <f>_xlfn.IFNA(VLOOKUP(CONCATENATE($AJ$5,$B20,$C20),DARL3!$A$6:$N$135,14,FALSE),0)</f>
        <v>0</v>
      </c>
      <c r="AK20" s="86">
        <f>_xlfn.IFNA(VLOOKUP(CONCATENATE($AK$5,$B20,$C20),DARD2!$A$6:$N$135,14,FALSE),0)</f>
        <v>0</v>
      </c>
      <c r="AL20" s="86">
        <f>_xlfn.IFNA(VLOOKUP(CONCATENATE($AL$5,$B20,$C20),'WAL3'!$A$6:$N$77,14,FALSE),0)</f>
        <v>0</v>
      </c>
      <c r="AM20" s="86">
        <f>_xlfn.IFNA(VLOOKUP(CONCATENATE($AM$5,$B20,$C20),'BAL3'!$A$6:$N$135,14,FALSE),0)</f>
        <v>0</v>
      </c>
      <c r="AN20" s="86">
        <f>_xlfn.IFNA(VLOOKUP(CONCATENATE($AN$5,$B20,$C20),'BUN3'!$A$6:$N$135,14,FALSE),0)</f>
        <v>0</v>
      </c>
      <c r="AO20" s="86">
        <f>_xlfn.IFNA(VLOOKUP(CONCATENATE($AO$5,$B20,$C20),SC!$A$6:$N$135,14,FALSE),0)</f>
        <v>0</v>
      </c>
      <c r="AP20" s="86">
        <f>_xlfn.IFNA(VLOOKUP(CONCATENATE($AP$5,$B20,$C20),'KAL1'!$A$6:$N$135,14,FALSE),0)</f>
        <v>0</v>
      </c>
      <c r="AQ20" s="514"/>
      <c r="AR20" s="87">
        <f>_xlfn.IFNA(VLOOKUP(CONCATENATE($AR$5,$B20,$C20),'MR3'!$A$6:$N$135,14,FALSE),0)</f>
        <v>0</v>
      </c>
      <c r="AS20" s="76"/>
    </row>
    <row r="21" spans="1:88" s="1" customFormat="1" x14ac:dyDescent="0.2">
      <c r="A21" s="924"/>
      <c r="B21" s="111" t="s">
        <v>62</v>
      </c>
      <c r="C21" s="27" t="s">
        <v>67</v>
      </c>
      <c r="D21" s="27" t="s">
        <v>54</v>
      </c>
      <c r="E21" s="28">
        <v>44223</v>
      </c>
      <c r="F21" s="29">
        <v>10</v>
      </c>
      <c r="G21" s="173">
        <f t="shared" si="3"/>
        <v>2</v>
      </c>
      <c r="H21" s="85">
        <f t="shared" si="4"/>
        <v>6</v>
      </c>
      <c r="I21" s="174">
        <f t="shared" si="5"/>
        <v>14</v>
      </c>
      <c r="J21" s="227">
        <f>_xlfn.IFNA(VLOOKUP(CONCATENATE($J$5,$B21,$C21),'20BUN'!$A$6:$N$94,14,FALSE),0)</f>
        <v>0</v>
      </c>
      <c r="K21" s="85">
        <f>_xlfn.IFNA(VLOOKUP(CONCATENATE($K$5,$B21,$C21),'20BUS'!$A$6:$N$107,14,FALSE),0)</f>
        <v>0</v>
      </c>
      <c r="L21" s="85">
        <f>_xlfn.IFNA(VLOOKUP(CONCATENATE($L$5,$B21,$C21),'MUR1'!$A$6:$N$135,14,FALSE),0)</f>
        <v>0</v>
      </c>
      <c r="M21" s="85">
        <f>_xlfn.IFNA(VLOOKUP(CONCATENATE($M$5,$B21,$C21),'BUS1'!$A$6:$N$95,14,FALSE),0)</f>
        <v>0</v>
      </c>
      <c r="N21" s="85">
        <f>_xlfn.IFNA(VLOOKUP(CONCATENATE($N$5,$B21,$C21),'WP1'!$A$6:$N$131,14,FALSE),0)</f>
        <v>0</v>
      </c>
      <c r="O21" s="85">
        <f>_xlfn.IFNA(VLOOKUP(CONCATENATE($O$5,$B21,$C21),'BAL1'!$A$6:$N$95,14,FALSE),0)</f>
        <v>0</v>
      </c>
      <c r="P21" s="85">
        <f>_xlfn.IFNA(VLOOKUP(CONCATENATE($P$5,$B21,$C21),'BUS2'!$A$6:$N$133,14,FALSE),0)</f>
        <v>0</v>
      </c>
      <c r="Q21" s="85">
        <f>_xlfn.IFNA(VLOOKUP(CONCATENATE($Q$5,$B21,$C21),'WAL1'!$A$6:$N$135,14,FALSE),0)</f>
        <v>0</v>
      </c>
      <c r="R21" s="85">
        <f>_xlfn.IFNA(VLOOKUP(CONCATENATE($S$5,$B21,$C21),'MR1'!$A$6:$N$130,14,FALSE),0)</f>
        <v>0</v>
      </c>
      <c r="S21" s="85">
        <f>_xlfn.IFNA(VLOOKUP(CONCATENATE($S$5,$B21,$C21),'OG1'!$A$6:$N$132,14,FALSE),0)</f>
        <v>0</v>
      </c>
      <c r="T21" s="85">
        <f>_xlfn.IFNA(VLOOKUP(CONCATENATE($T$5,$B21,$C21),DARL!$A$6:$N$56,14,FALSE),0)</f>
        <v>0</v>
      </c>
      <c r="U21" s="85">
        <f>_xlfn.IFNA(VLOOKUP(CONCATENATE($U$5,$B21,$C21),'BUS3'!$A$6:$N$135,14,FALSE),0)</f>
        <v>0</v>
      </c>
      <c r="V21" s="85">
        <f>_xlfn.IFNA(VLOOKUP(CONCATENATE($V$5,$B21,$C21),'BAL2'!$A$6:$N$135,14,FALSE),0)</f>
        <v>0</v>
      </c>
      <c r="W21" s="85">
        <f>_xlfn.IFNA(VLOOKUP(CONCATENATE($W$5,$B21,$C21),'BUN1'!$A$6:$N$135,14,FALSE),0)</f>
        <v>0</v>
      </c>
      <c r="X21" s="85">
        <f>_xlfn.IFNA(VLOOKUP(CONCATENATE($X$5,$B21,$C21),'OG2'!$A$6:$N$133,14,FALSE),0)</f>
        <v>0</v>
      </c>
      <c r="Y21" s="85">
        <f>_xlfn.IFNA(VLOOKUP(CONCATENATE($Y$5,$B21,$C21),'SM1'!$A$6:$N$133,14,FALSE),0)</f>
        <v>0</v>
      </c>
      <c r="Z21" s="85">
        <f>_xlfn.IFNA(VLOOKUP(CONCATENATE($Z$5,$B21,$C21),'MR2'!$A$6:$N$124,14,FALSE),0)</f>
        <v>0</v>
      </c>
      <c r="AA21" s="85">
        <f>_xlfn.IFNA(VLOOKUP(CONCATENATE($AA$5,$B21,$C21),'WAL2'!$A$6:$N$135,14,FALSE),0)</f>
        <v>0</v>
      </c>
      <c r="AB21" s="85">
        <f>_xlfn.IFNA(VLOOKUP(CONCATENATE($AB$5,$B21,$C21),DARD1!$A$6:$N$134,14,FALSE),0)</f>
        <v>0</v>
      </c>
      <c r="AC21" s="85">
        <f>_xlfn.IFNA(VLOOKUP(CONCATENATE($AC$5,$B21,$C21),'LF1'!$A$6:$N$135,14,FALSE),0)</f>
        <v>0</v>
      </c>
      <c r="AD21" s="85">
        <f>_xlfn.IFNA(VLOOKUP(CONCATENATE($AD$5,$B21,$C21),DARL2!$A$6:$N$135,14,FALSE),0)</f>
        <v>0</v>
      </c>
      <c r="AE21" s="85">
        <f>_xlfn.IFNA(VLOOKUP(CONCATENATE($AE$5,$B21,$C21),FEST!$A$6:$N$135,14,FALSE),0)</f>
        <v>3</v>
      </c>
      <c r="AF21" s="85">
        <f>_xlfn.IFNA(VLOOKUP(CONCATENATE($AF$5,$B21,$C21),'BUN2'!$A$6:$N$131,14,FALSE),0)</f>
        <v>0</v>
      </c>
      <c r="AG21" s="85">
        <f>_xlfn.IFNA(VLOOKUP(CONCATENATE($AG$5,$B21,$C21),'OG3'!$A$6:$N$135,14,FALSE),0)</f>
        <v>0</v>
      </c>
      <c r="AH21" s="86">
        <f>_xlfn.IFNA(VLOOKUP(CONCATENATE($AH$5,$B21,$C21),SER!$A$6:$N$135,14,FALSE),0)</f>
        <v>3</v>
      </c>
      <c r="AI21" s="86">
        <f>_xlfn.IFNA(VLOOKUP(CONCATENATE($AJ$5,$B21,$C21),KR!$A$6:$N$135,14,FALSE),0)</f>
        <v>0</v>
      </c>
      <c r="AJ21" s="86">
        <f>_xlfn.IFNA(VLOOKUP(CONCATENATE($AJ$5,$B21,$C21),DARL3!$A$6:$N$135,14,FALSE),0)</f>
        <v>0</v>
      </c>
      <c r="AK21" s="86">
        <f>_xlfn.IFNA(VLOOKUP(CONCATENATE($AK$5,$B21,$C21),DARD2!$A$6:$N$135,14,FALSE),0)</f>
        <v>0</v>
      </c>
      <c r="AL21" s="86">
        <f>_xlfn.IFNA(VLOOKUP(CONCATENATE($AL$5,$B21,$C21),'WAL3'!$A$6:$N$77,14,FALSE),0)</f>
        <v>0</v>
      </c>
      <c r="AM21" s="86">
        <f>_xlfn.IFNA(VLOOKUP(CONCATENATE($AM$5,$B21,$C21),'BAL3'!$A$6:$N$135,14,FALSE),0)</f>
        <v>0</v>
      </c>
      <c r="AN21" s="86">
        <f>_xlfn.IFNA(VLOOKUP(CONCATENATE($AN$5,$B21,$C21),'BUN3'!$A$6:$N$135,14,FALSE),0)</f>
        <v>0</v>
      </c>
      <c r="AO21" s="86">
        <f>_xlfn.IFNA(VLOOKUP(CONCATENATE($AO$5,$B21,$C21),SC!$A$6:$N$135,14,FALSE),0)</f>
        <v>0</v>
      </c>
      <c r="AP21" s="86">
        <f>_xlfn.IFNA(VLOOKUP(CONCATENATE($AP$5,$B21,$C21),'KAL1'!$A$6:$N$135,14,FALSE),0)</f>
        <v>0</v>
      </c>
      <c r="AQ21" s="514"/>
      <c r="AR21" s="87">
        <f>_xlfn.IFNA(VLOOKUP(CONCATENATE($AR$5,$B21,$C21),'MR3'!$A$6:$N$135,14,FALSE),0)</f>
        <v>0</v>
      </c>
      <c r="AS21" s="76"/>
    </row>
    <row r="22" spans="1:88" s="1" customFormat="1" x14ac:dyDescent="0.2">
      <c r="A22" s="924"/>
      <c r="B22" s="819" t="s">
        <v>62</v>
      </c>
      <c r="C22" s="820" t="s">
        <v>263</v>
      </c>
      <c r="D22" s="820" t="s">
        <v>54</v>
      </c>
      <c r="E22" s="28">
        <v>44223</v>
      </c>
      <c r="F22" s="29">
        <v>10</v>
      </c>
      <c r="G22" s="173">
        <f t="shared" si="3"/>
        <v>1</v>
      </c>
      <c r="H22" s="85">
        <f t="shared" si="4"/>
        <v>5</v>
      </c>
      <c r="I22" s="174">
        <f t="shared" si="5"/>
        <v>16</v>
      </c>
      <c r="J22" s="227">
        <f>_xlfn.IFNA(VLOOKUP(CONCATENATE($J$5,$B22,$C22),'20BUN'!$A$6:$N$94,14,FALSE),0)</f>
        <v>0</v>
      </c>
      <c r="K22" s="85">
        <f>_xlfn.IFNA(VLOOKUP(CONCATENATE($K$5,$B22,$C22),'20BUS'!$A$6:$N$107,14,FALSE),0)</f>
        <v>0</v>
      </c>
      <c r="L22" s="85">
        <f>_xlfn.IFNA(VLOOKUP(CONCATENATE($L$5,$B22,$C22),'MUR1'!$A$6:$N$135,14,FALSE),0)</f>
        <v>0</v>
      </c>
      <c r="M22" s="85">
        <f>_xlfn.IFNA(VLOOKUP(CONCATENATE($M$5,$B22,$C22),'BUS1'!$A$6:$N$95,14,FALSE),0)</f>
        <v>0</v>
      </c>
      <c r="N22" s="85">
        <f>_xlfn.IFNA(VLOOKUP(CONCATENATE($N$5,$B22,$C22),'WP1'!$A$6:$N$131,14,FALSE),0)</f>
        <v>0</v>
      </c>
      <c r="O22" s="85">
        <f>_xlfn.IFNA(VLOOKUP(CONCATENATE($O$5,$B22,$C22),'BAL1'!$A$6:$N$95,14,FALSE),0)</f>
        <v>0</v>
      </c>
      <c r="P22" s="85">
        <f>_xlfn.IFNA(VLOOKUP(CONCATENATE($P$5,$B22,$C22),'BUS2'!$A$6:$N$133,14,FALSE),0)</f>
        <v>0</v>
      </c>
      <c r="Q22" s="85">
        <f>_xlfn.IFNA(VLOOKUP(CONCATENATE($Q$5,$B22,$C22),'WAL1'!$A$6:$N$135,14,FALSE),0)</f>
        <v>0</v>
      </c>
      <c r="R22" s="85">
        <f>_xlfn.IFNA(VLOOKUP(CONCATENATE($S$5,$B22,$C22),'MR1'!$A$6:$N$130,14,FALSE),0)</f>
        <v>0</v>
      </c>
      <c r="S22" s="85">
        <f>_xlfn.IFNA(VLOOKUP(CONCATENATE($S$5,$B22,$C22),'OG1'!$A$6:$N$132,14,FALSE),0)</f>
        <v>0</v>
      </c>
      <c r="T22" s="85">
        <f>_xlfn.IFNA(VLOOKUP(CONCATENATE($T$5,$B22,$C22),DARL!$A$6:$N$56,14,FALSE),0)</f>
        <v>0</v>
      </c>
      <c r="U22" s="85">
        <f>_xlfn.IFNA(VLOOKUP(CONCATENATE($U$5,$B22,$C22),'BUS3'!$A$6:$N$135,14,FALSE),0)</f>
        <v>0</v>
      </c>
      <c r="V22" s="85">
        <f>_xlfn.IFNA(VLOOKUP(CONCATENATE($V$5,$B22,$C22),'BAL2'!$A$6:$N$135,14,FALSE),0)</f>
        <v>0</v>
      </c>
      <c r="W22" s="85">
        <f>_xlfn.IFNA(VLOOKUP(CONCATENATE($W$5,$B22,$C22),'BUN1'!$A$6:$N$135,14,FALSE),0)</f>
        <v>0</v>
      </c>
      <c r="X22" s="85">
        <f>_xlfn.IFNA(VLOOKUP(CONCATENATE($X$5,$B22,$C22),'OG2'!$A$6:$N$133,14,FALSE),0)</f>
        <v>0</v>
      </c>
      <c r="Y22" s="85">
        <f>_xlfn.IFNA(VLOOKUP(CONCATENATE($Y$5,$B22,$C22),'SM1'!$A$6:$N$133,14,FALSE),0)</f>
        <v>0</v>
      </c>
      <c r="Z22" s="85">
        <f>_xlfn.IFNA(VLOOKUP(CONCATENATE($Z$5,$B22,$C22),'MR2'!$A$6:$N$124,14,FALSE),0)</f>
        <v>0</v>
      </c>
      <c r="AA22" s="85">
        <f>_xlfn.IFNA(VLOOKUP(CONCATENATE($AA$5,$B22,$C22),'WAL2'!$A$6:$N$135,14,FALSE),0)</f>
        <v>0</v>
      </c>
      <c r="AB22" s="85">
        <f>_xlfn.IFNA(VLOOKUP(CONCATENATE($AB$5,$B22,$C22),DARD1!$A$6:$N$134,14,FALSE),0)</f>
        <v>0</v>
      </c>
      <c r="AC22" s="85">
        <f>_xlfn.IFNA(VLOOKUP(CONCATENATE($AC$5,$B22,$C22),'LF1'!$A$6:$N$135,14,FALSE),0)</f>
        <v>0</v>
      </c>
      <c r="AD22" s="85">
        <f>_xlfn.IFNA(VLOOKUP(CONCATENATE($AD$5,$B22,$C22),DARL2!$A$6:$N$135,14,FALSE),0)</f>
        <v>0</v>
      </c>
      <c r="AE22" s="85">
        <f>_xlfn.IFNA(VLOOKUP(CONCATENATE($AE$5,$B22,$C22),FEST!$A$6:$N$135,14,FALSE),0)</f>
        <v>0</v>
      </c>
      <c r="AF22" s="85">
        <f>_xlfn.IFNA(VLOOKUP(CONCATENATE($AF$5,$B22,$C22),'BUN2'!$A$6:$N$131,14,FALSE),0)</f>
        <v>0</v>
      </c>
      <c r="AG22" s="85">
        <f>_xlfn.IFNA(VLOOKUP(CONCATENATE($AG$5,$B22,$C22),'OG3'!$A$6:$N$135,14,FALSE),0)</f>
        <v>0</v>
      </c>
      <c r="AH22" s="86">
        <f>_xlfn.IFNA(VLOOKUP(CONCATENATE($AH$5,$B22,$C22),SER!$A$6:$N$135,14,FALSE),0)</f>
        <v>5</v>
      </c>
      <c r="AI22" s="86">
        <f>_xlfn.IFNA(VLOOKUP(CONCATENATE($AJ$5,$B22,$C22),KR!$A$6:$N$135,14,FALSE),0)</f>
        <v>0</v>
      </c>
      <c r="AJ22" s="86">
        <f>_xlfn.IFNA(VLOOKUP(CONCATENATE($AJ$5,$B22,$C22),DARL3!$A$6:$N$135,14,FALSE),0)</f>
        <v>0</v>
      </c>
      <c r="AK22" s="86">
        <f>_xlfn.IFNA(VLOOKUP(CONCATENATE($AK$5,$B22,$C22),DARD2!$A$6:$N$135,14,FALSE),0)</f>
        <v>0</v>
      </c>
      <c r="AL22" s="86">
        <f>_xlfn.IFNA(VLOOKUP(CONCATENATE($AL$5,$B22,$C22),'WAL3'!$A$6:$N$77,14,FALSE),0)</f>
        <v>0</v>
      </c>
      <c r="AM22" s="86">
        <f>_xlfn.IFNA(VLOOKUP(CONCATENATE($AM$5,$B22,$C22),'BAL3'!$A$6:$N$135,14,FALSE),0)</f>
        <v>0</v>
      </c>
      <c r="AN22" s="86">
        <f>_xlfn.IFNA(VLOOKUP(CONCATENATE($AN$5,$B22,$C22),'BUN3'!$A$6:$N$135,14,FALSE),0)</f>
        <v>0</v>
      </c>
      <c r="AO22" s="86">
        <f>_xlfn.IFNA(VLOOKUP(CONCATENATE($AO$5,$B22,$C22),SC!$A$6:$N$135,14,FALSE),0)</f>
        <v>0</v>
      </c>
      <c r="AP22" s="86">
        <f>_xlfn.IFNA(VLOOKUP(CONCATENATE($AP$5,$B22,$C22),'KAL1'!$A$6:$N$135,14,FALSE),0)</f>
        <v>0</v>
      </c>
      <c r="AQ22" s="514"/>
      <c r="AR22" s="87">
        <f>_xlfn.IFNA(VLOOKUP(CONCATENATE($AR$5,$B22,$C22),'MR3'!$A$6:$N$135,14,FALSE),0)</f>
        <v>0</v>
      </c>
      <c r="AS22" s="76"/>
    </row>
    <row r="23" spans="1:88" s="1" customFormat="1" x14ac:dyDescent="0.2">
      <c r="A23" s="924"/>
      <c r="B23" s="819" t="s">
        <v>88</v>
      </c>
      <c r="C23" s="820" t="s">
        <v>89</v>
      </c>
      <c r="D23" s="820" t="s">
        <v>160</v>
      </c>
      <c r="E23" s="28">
        <v>44264</v>
      </c>
      <c r="F23" s="29">
        <v>7</v>
      </c>
      <c r="G23" s="173">
        <f t="shared" si="3"/>
        <v>1</v>
      </c>
      <c r="H23" s="85">
        <f t="shared" si="4"/>
        <v>4</v>
      </c>
      <c r="I23" s="174">
        <f t="shared" si="5"/>
        <v>17</v>
      </c>
      <c r="J23" s="227">
        <f>_xlfn.IFNA(VLOOKUP(CONCATENATE($J$5,$B23,$C23),'20BUN'!$A$6:$N$94,14,FALSE),0)</f>
        <v>0</v>
      </c>
      <c r="K23" s="85">
        <f>_xlfn.IFNA(VLOOKUP(CONCATENATE($K$5,$B23,$C23),'20BUS'!$A$6:$N$107,14,FALSE),0)</f>
        <v>0</v>
      </c>
      <c r="L23" s="85">
        <f>_xlfn.IFNA(VLOOKUP(CONCATENATE($L$5,$B23,$C23),'MUR1'!$A$6:$N$135,14,FALSE),0)</f>
        <v>0</v>
      </c>
      <c r="M23" s="85">
        <f>_xlfn.IFNA(VLOOKUP(CONCATENATE($M$5,$B23,$C23),'BUS1'!$A$6:$N$95,14,FALSE),0)</f>
        <v>0</v>
      </c>
      <c r="N23" s="85">
        <f>_xlfn.IFNA(VLOOKUP(CONCATENATE($N$5,$B23,$C23),'WP1'!$A$6:$N$131,14,FALSE),0)</f>
        <v>0</v>
      </c>
      <c r="O23" s="85">
        <f>_xlfn.IFNA(VLOOKUP(CONCATENATE($O$5,$B23,$C23),'BAL1'!$A$6:$N$95,14,FALSE),0)</f>
        <v>0</v>
      </c>
      <c r="P23" s="85">
        <f>_xlfn.IFNA(VLOOKUP(CONCATENATE($P$5,$B23,$C23),'BUS2'!$A$6:$N$133,14,FALSE),0)</f>
        <v>0</v>
      </c>
      <c r="Q23" s="85">
        <f>_xlfn.IFNA(VLOOKUP(CONCATENATE($Q$5,$B23,$C23),'WAL1'!$A$6:$N$135,14,FALSE),0)</f>
        <v>0</v>
      </c>
      <c r="R23" s="85">
        <f>_xlfn.IFNA(VLOOKUP(CONCATENATE($S$5,$B23,$C23),'MR1'!$A$6:$N$130,14,FALSE),0)</f>
        <v>0</v>
      </c>
      <c r="S23" s="85">
        <f>_xlfn.IFNA(VLOOKUP(CONCATENATE($S$5,$B23,$C23),'OG1'!$A$6:$N$132,14,FALSE),0)</f>
        <v>0</v>
      </c>
      <c r="T23" s="85">
        <f>_xlfn.IFNA(VLOOKUP(CONCATENATE($T$5,$B23,$C23),DARL!$A$6:$N$56,14,FALSE),0)</f>
        <v>0</v>
      </c>
      <c r="U23" s="85">
        <f>_xlfn.IFNA(VLOOKUP(CONCATENATE($U$5,$B23,$C23),'BUS3'!$A$6:$N$135,14,FALSE),0)</f>
        <v>0</v>
      </c>
      <c r="V23" s="85">
        <f>_xlfn.IFNA(VLOOKUP(CONCATENATE($V$5,$B23,$C23),'BAL2'!$A$6:$N$135,14,FALSE),0)</f>
        <v>0</v>
      </c>
      <c r="W23" s="85">
        <f>_xlfn.IFNA(VLOOKUP(CONCATENATE($W$5,$B23,$C23),'BUN1'!$A$6:$N$135,14,FALSE),0)</f>
        <v>0</v>
      </c>
      <c r="X23" s="85">
        <f>_xlfn.IFNA(VLOOKUP(CONCATENATE($X$5,$B23,$C23),'OG2'!$A$6:$N$133,14,FALSE),0)</f>
        <v>0</v>
      </c>
      <c r="Y23" s="85">
        <f>_xlfn.IFNA(VLOOKUP(CONCATENATE($Y$5,$B23,$C23),'SM1'!$A$6:$N$133,14,FALSE),0)</f>
        <v>0</v>
      </c>
      <c r="Z23" s="85">
        <f>_xlfn.IFNA(VLOOKUP(CONCATENATE($Z$5,$B23,$C23),'MR2'!$A$6:$N$124,14,FALSE),0)</f>
        <v>0</v>
      </c>
      <c r="AA23" s="85">
        <f>_xlfn.IFNA(VLOOKUP(CONCATENATE($AA$5,$B23,$C23),'WAL2'!$A$6:$N$135,14,FALSE),0)</f>
        <v>0</v>
      </c>
      <c r="AB23" s="85">
        <f>_xlfn.IFNA(VLOOKUP(CONCATENATE($AB$5,$B23,$C23),DARD1!$A$6:$N$134,14,FALSE),0)</f>
        <v>0</v>
      </c>
      <c r="AC23" s="85">
        <f>_xlfn.IFNA(VLOOKUP(CONCATENATE($AC$5,$B23,$C23),'LF1'!$A$6:$N$135,14,FALSE),0)</f>
        <v>0</v>
      </c>
      <c r="AD23" s="85">
        <f>_xlfn.IFNA(VLOOKUP(CONCATENATE($AD$5,$B23,$C23),DARL2!$A$6:$N$135,14,FALSE),0)</f>
        <v>0</v>
      </c>
      <c r="AE23" s="85">
        <f>_xlfn.IFNA(VLOOKUP(CONCATENATE($AE$5,$B23,$C23),FEST!$A$6:$N$135,14,FALSE),0)</f>
        <v>4</v>
      </c>
      <c r="AF23" s="85">
        <f>_xlfn.IFNA(VLOOKUP(CONCATENATE($AF$5,$B23,$C23),'BUN2'!$A$6:$N$131,14,FALSE),0)</f>
        <v>0</v>
      </c>
      <c r="AG23" s="85">
        <f>_xlfn.IFNA(VLOOKUP(CONCATENATE($AG$5,$B23,$C23),'OG3'!$A$6:$N$135,14,FALSE),0)</f>
        <v>0</v>
      </c>
      <c r="AH23" s="86">
        <f>_xlfn.IFNA(VLOOKUP(CONCATENATE($AH$5,$B23,$C23),SER!$A$6:$N$135,14,FALSE),0)</f>
        <v>0</v>
      </c>
      <c r="AI23" s="86">
        <f>_xlfn.IFNA(VLOOKUP(CONCATENATE($AJ$5,$B23,$C23),KR!$A$6:$N$135,14,FALSE),0)</f>
        <v>0</v>
      </c>
      <c r="AJ23" s="86">
        <f>_xlfn.IFNA(VLOOKUP(CONCATENATE($AJ$5,$B23,$C23),DARL3!$A$6:$N$135,14,FALSE),0)</f>
        <v>0</v>
      </c>
      <c r="AK23" s="86">
        <f>_xlfn.IFNA(VLOOKUP(CONCATENATE($AK$5,$B23,$C23),DARD2!$A$6:$N$135,14,FALSE),0)</f>
        <v>0</v>
      </c>
      <c r="AL23" s="86">
        <f>_xlfn.IFNA(VLOOKUP(CONCATENATE($AL$5,$B23,$C23),'WAL3'!$A$6:$N$77,14,FALSE),0)</f>
        <v>0</v>
      </c>
      <c r="AM23" s="86">
        <f>_xlfn.IFNA(VLOOKUP(CONCATENATE($AM$5,$B23,$C23),'BAL3'!$A$6:$N$135,14,FALSE),0)</f>
        <v>0</v>
      </c>
      <c r="AN23" s="86">
        <f>_xlfn.IFNA(VLOOKUP(CONCATENATE($AN$5,$B23,$C23),'BUN3'!$A$6:$N$135,14,FALSE),0)</f>
        <v>0</v>
      </c>
      <c r="AO23" s="86">
        <f>_xlfn.IFNA(VLOOKUP(CONCATENATE($AO$5,$B23,$C23),SC!$A$6:$N$135,14,FALSE),0)</f>
        <v>0</v>
      </c>
      <c r="AP23" s="86">
        <f>_xlfn.IFNA(VLOOKUP(CONCATENATE($AP$5,$B23,$C23),'KAL1'!$A$6:$N$135,14,FALSE),0)</f>
        <v>0</v>
      </c>
      <c r="AQ23" s="514"/>
      <c r="AR23" s="87">
        <f>_xlfn.IFNA(VLOOKUP(CONCATENATE($AR$5,$B23,$C23),'MR3'!$A$6:$N$135,14,FALSE),0)</f>
        <v>0</v>
      </c>
      <c r="AS23" s="76"/>
    </row>
    <row r="24" spans="1:88" s="1" customFormat="1" x14ac:dyDescent="0.2">
      <c r="A24" s="924"/>
      <c r="B24" s="819" t="s">
        <v>59</v>
      </c>
      <c r="C24" s="820" t="s">
        <v>281</v>
      </c>
      <c r="D24" s="820" t="s">
        <v>54</v>
      </c>
      <c r="E24" s="28">
        <v>44225</v>
      </c>
      <c r="F24" s="29">
        <v>10</v>
      </c>
      <c r="G24" s="173">
        <f t="shared" si="3"/>
        <v>1</v>
      </c>
      <c r="H24" s="85">
        <f t="shared" si="4"/>
        <v>3</v>
      </c>
      <c r="I24" s="174">
        <f t="shared" si="5"/>
        <v>18</v>
      </c>
      <c r="J24" s="227">
        <f>_xlfn.IFNA(VLOOKUP(CONCATENATE($J$5,$B24,$C24),'20BUN'!$A$6:$N$94,14,FALSE),0)</f>
        <v>0</v>
      </c>
      <c r="K24" s="85">
        <f>_xlfn.IFNA(VLOOKUP(CONCATENATE($K$5,$B24,$C24),'20BUS'!$A$6:$N$107,14,FALSE),0)</f>
        <v>0</v>
      </c>
      <c r="L24" s="85">
        <f>_xlfn.IFNA(VLOOKUP(CONCATENATE($L$5,$B24,$C24),'MUR1'!$A$6:$N$135,14,FALSE),0)</f>
        <v>0</v>
      </c>
      <c r="M24" s="85">
        <f>_xlfn.IFNA(VLOOKUP(CONCATENATE($M$5,$B24,$C24),'BUS1'!$A$6:$N$95,14,FALSE),0)</f>
        <v>0</v>
      </c>
      <c r="N24" s="85">
        <f>_xlfn.IFNA(VLOOKUP(CONCATENATE($N$5,$B24,$C24),'WP1'!$A$6:$N$131,14,FALSE),0)</f>
        <v>0</v>
      </c>
      <c r="O24" s="85">
        <f>_xlfn.IFNA(VLOOKUP(CONCATENATE($O$5,$B24,$C24),'BAL1'!$A$6:$N$95,14,FALSE),0)</f>
        <v>0</v>
      </c>
      <c r="P24" s="85">
        <f>_xlfn.IFNA(VLOOKUP(CONCATENATE($P$5,$B24,$C24),'BUS2'!$A$6:$N$133,14,FALSE),0)</f>
        <v>0</v>
      </c>
      <c r="Q24" s="85">
        <f>_xlfn.IFNA(VLOOKUP(CONCATENATE($Q$5,$B24,$C24),'WAL1'!$A$6:$N$135,14,FALSE),0)</f>
        <v>0</v>
      </c>
      <c r="R24" s="85">
        <f>_xlfn.IFNA(VLOOKUP(CONCATENATE($S$5,$B24,$C24),'MR1'!$A$6:$N$130,14,FALSE),0)</f>
        <v>0</v>
      </c>
      <c r="S24" s="85">
        <f>_xlfn.IFNA(VLOOKUP(CONCATENATE($S$5,$B24,$C24),'OG1'!$A$6:$N$132,14,FALSE),0)</f>
        <v>3</v>
      </c>
      <c r="T24" s="85">
        <f>_xlfn.IFNA(VLOOKUP(CONCATENATE($T$5,$B24,$C24),DARL!$A$6:$N$56,14,FALSE),0)</f>
        <v>0</v>
      </c>
      <c r="U24" s="85">
        <f>_xlfn.IFNA(VLOOKUP(CONCATENATE($U$5,$B24,$C24),'BUS3'!$A$6:$N$135,14,FALSE),0)</f>
        <v>0</v>
      </c>
      <c r="V24" s="85">
        <f>_xlfn.IFNA(VLOOKUP(CONCATENATE($V$5,$B24,$C24),'BAL2'!$A$6:$N$135,14,FALSE),0)</f>
        <v>0</v>
      </c>
      <c r="W24" s="85">
        <f>_xlfn.IFNA(VLOOKUP(CONCATENATE($W$5,$B24,$C24),'BUN1'!$A$6:$N$135,14,FALSE),0)</f>
        <v>0</v>
      </c>
      <c r="X24" s="85">
        <f>_xlfn.IFNA(VLOOKUP(CONCATENATE($X$5,$B24,$C24),'OG2'!$A$6:$N$133,14,FALSE),0)</f>
        <v>0</v>
      </c>
      <c r="Y24" s="85">
        <f>_xlfn.IFNA(VLOOKUP(CONCATENATE($Y$5,$B24,$C24),'SM1'!$A$6:$N$133,14,FALSE),0)</f>
        <v>0</v>
      </c>
      <c r="Z24" s="85">
        <f>_xlfn.IFNA(VLOOKUP(CONCATENATE($Z$5,$B24,$C24),'MR2'!$A$6:$N$124,14,FALSE),0)</f>
        <v>0</v>
      </c>
      <c r="AA24" s="85">
        <f>_xlfn.IFNA(VLOOKUP(CONCATENATE($AA$5,$B24,$C24),'WAL2'!$A$6:$N$135,14,FALSE),0)</f>
        <v>0</v>
      </c>
      <c r="AB24" s="85">
        <f>_xlfn.IFNA(VLOOKUP(CONCATENATE($AB$5,$B24,$C24),DARD1!$A$6:$N$134,14,FALSE),0)</f>
        <v>0</v>
      </c>
      <c r="AC24" s="85">
        <f>_xlfn.IFNA(VLOOKUP(CONCATENATE($AC$5,$B24,$C24),'LF1'!$A$6:$N$135,14,FALSE),0)</f>
        <v>0</v>
      </c>
      <c r="AD24" s="85">
        <f>_xlfn.IFNA(VLOOKUP(CONCATENATE($AD$5,$B24,$C24),DARL2!$A$6:$N$135,14,FALSE),0)</f>
        <v>0</v>
      </c>
      <c r="AE24" s="85">
        <f>_xlfn.IFNA(VLOOKUP(CONCATENATE($AE$5,$B24,$C24),FEST!$A$6:$N$135,14,FALSE),0)</f>
        <v>0</v>
      </c>
      <c r="AF24" s="85">
        <f>_xlfn.IFNA(VLOOKUP(CONCATENATE($AF$5,$B24,$C24),'BUN2'!$A$6:$N$131,14,FALSE),0)</f>
        <v>0</v>
      </c>
      <c r="AG24" s="85">
        <f>_xlfn.IFNA(VLOOKUP(CONCATENATE($AG$5,$B24,$C24),'OG3'!$A$6:$N$135,14,FALSE),0)</f>
        <v>0</v>
      </c>
      <c r="AH24" s="86">
        <f>_xlfn.IFNA(VLOOKUP(CONCATENATE($AH$5,$B24,$C24),SER!$A$6:$N$135,14,FALSE),0)</f>
        <v>0</v>
      </c>
      <c r="AI24" s="86">
        <f>_xlfn.IFNA(VLOOKUP(CONCATENATE($AJ$5,$B24,$C24),KR!$A$6:$N$135,14,FALSE),0)</f>
        <v>0</v>
      </c>
      <c r="AJ24" s="86">
        <f>_xlfn.IFNA(VLOOKUP(CONCATENATE($AJ$5,$B24,$C24),DARL3!$A$6:$N$135,14,FALSE),0)</f>
        <v>0</v>
      </c>
      <c r="AK24" s="86">
        <f>_xlfn.IFNA(VLOOKUP(CONCATENATE($AK$5,$B24,$C24),DARD2!$A$6:$N$135,14,FALSE),0)</f>
        <v>0</v>
      </c>
      <c r="AL24" s="86">
        <f>_xlfn.IFNA(VLOOKUP(CONCATENATE($AL$5,$B24,$C24),'WAL3'!$A$6:$N$77,14,FALSE),0)</f>
        <v>0</v>
      </c>
      <c r="AM24" s="86">
        <f>_xlfn.IFNA(VLOOKUP(CONCATENATE($AM$5,$B24,$C24),'BAL3'!$A$6:$N$135,14,FALSE),0)</f>
        <v>0</v>
      </c>
      <c r="AN24" s="86">
        <f>_xlfn.IFNA(VLOOKUP(CONCATENATE($AN$5,$B24,$C24),'BUN3'!$A$6:$N$135,14,FALSE),0)</f>
        <v>0</v>
      </c>
      <c r="AO24" s="86">
        <f>_xlfn.IFNA(VLOOKUP(CONCATENATE($AO$5,$B24,$C24),SC!$A$6:$N$135,14,FALSE),0)</f>
        <v>0</v>
      </c>
      <c r="AP24" s="86">
        <f>_xlfn.IFNA(VLOOKUP(CONCATENATE($AP$5,$B24,$C24),'KAL1'!$A$6:$N$135,14,FALSE),0)</f>
        <v>0</v>
      </c>
      <c r="AQ24" s="514"/>
      <c r="AR24" s="87">
        <f>_xlfn.IFNA(VLOOKUP(CONCATENATE($AR$5,$B24,$C24),'MR3'!$A$6:$N$135,14,FALSE),0)</f>
        <v>0</v>
      </c>
      <c r="AS24" s="82"/>
    </row>
    <row r="25" spans="1:88" s="42" customFormat="1" x14ac:dyDescent="0.2">
      <c r="A25" s="924"/>
      <c r="B25" s="819" t="s">
        <v>178</v>
      </c>
      <c r="C25" s="820" t="s">
        <v>179</v>
      </c>
      <c r="D25" s="820" t="s">
        <v>54</v>
      </c>
      <c r="E25" s="28">
        <v>44221</v>
      </c>
      <c r="F25" s="29">
        <v>10</v>
      </c>
      <c r="G25" s="173">
        <f t="shared" si="3"/>
        <v>2</v>
      </c>
      <c r="H25" s="85">
        <f t="shared" si="4"/>
        <v>3</v>
      </c>
      <c r="I25" s="174">
        <f t="shared" si="5"/>
        <v>18</v>
      </c>
      <c r="J25" s="227">
        <f>_xlfn.IFNA(VLOOKUP(CONCATENATE($J$5,$B25,$C25),'20BUN'!$A$6:$N$94,14,FALSE),0)</f>
        <v>0</v>
      </c>
      <c r="K25" s="85">
        <f>_xlfn.IFNA(VLOOKUP(CONCATENATE($K$5,$B25,$C25),'20BUS'!$A$6:$N$107,14,FALSE),0)</f>
        <v>0</v>
      </c>
      <c r="L25" s="85">
        <f>_xlfn.IFNA(VLOOKUP(CONCATENATE($L$5,$B25,$C25),'MUR1'!$A$6:$N$135,14,FALSE),0)</f>
        <v>0</v>
      </c>
      <c r="M25" s="85">
        <f>_xlfn.IFNA(VLOOKUP(CONCATENATE($M$5,$B25,$C25),'BUS1'!$A$6:$N$95,14,FALSE),0)</f>
        <v>0</v>
      </c>
      <c r="N25" s="85">
        <f>_xlfn.IFNA(VLOOKUP(CONCATENATE($N$5,$B25,$C25),'WP1'!$A$6:$N$131,14,FALSE),0)</f>
        <v>0</v>
      </c>
      <c r="O25" s="85">
        <f>_xlfn.IFNA(VLOOKUP(CONCATENATE($O$5,$B25,$C25),'BAL1'!$A$6:$N$95,14,FALSE),0)</f>
        <v>0</v>
      </c>
      <c r="P25" s="85">
        <f>_xlfn.IFNA(VLOOKUP(CONCATENATE($P$5,$B25,$C25),'BUS2'!$A$6:$N$133,14,FALSE),0)</f>
        <v>0</v>
      </c>
      <c r="Q25" s="85">
        <f>_xlfn.IFNA(VLOOKUP(CONCATENATE($Q$5,$B25,$C25),'WAL1'!$A$6:$N$135,14,FALSE),0)</f>
        <v>0</v>
      </c>
      <c r="R25" s="85">
        <f>_xlfn.IFNA(VLOOKUP(CONCATENATE($S$5,$B25,$C25),'MR1'!$A$6:$N$130,14,FALSE),0)</f>
        <v>0</v>
      </c>
      <c r="S25" s="85">
        <f>_xlfn.IFNA(VLOOKUP(CONCATENATE($S$5,$B25,$C25),'OG1'!$A$6:$N$132,14,FALSE),0)</f>
        <v>1</v>
      </c>
      <c r="T25" s="85">
        <f>_xlfn.IFNA(VLOOKUP(CONCATENATE($T$5,$B25,$C25),DARL!$A$6:$N$56,14,FALSE),0)</f>
        <v>0</v>
      </c>
      <c r="U25" s="85">
        <f>_xlfn.IFNA(VLOOKUP(CONCATENATE($U$5,$B25,$C25),'BUS3'!$A$6:$N$135,14,FALSE),0)</f>
        <v>0</v>
      </c>
      <c r="V25" s="85">
        <f>_xlfn.IFNA(VLOOKUP(CONCATENATE($V$5,$B25,$C25),'BAL2'!$A$6:$N$135,14,FALSE),0)</f>
        <v>0</v>
      </c>
      <c r="W25" s="85">
        <f>_xlfn.IFNA(VLOOKUP(CONCATENATE($W$5,$B25,$C25),'BUN1'!$A$6:$N$135,14,FALSE),0)</f>
        <v>0</v>
      </c>
      <c r="X25" s="85">
        <f>_xlfn.IFNA(VLOOKUP(CONCATENATE($X$5,$B25,$C25),'OG2'!$A$6:$N$133,14,FALSE),0)</f>
        <v>0</v>
      </c>
      <c r="Y25" s="85">
        <f>_xlfn.IFNA(VLOOKUP(CONCATENATE($Y$5,$B25,$C25),'SM1'!$A$6:$N$133,14,FALSE),0)</f>
        <v>0</v>
      </c>
      <c r="Z25" s="85">
        <f>_xlfn.IFNA(VLOOKUP(CONCATENATE($Z$5,$B25,$C25),'MR2'!$A$6:$N$124,14,FALSE),0)</f>
        <v>0</v>
      </c>
      <c r="AA25" s="85">
        <f>_xlfn.IFNA(VLOOKUP(CONCATENATE($AA$5,$B25,$C25),'WAL2'!$A$6:$N$135,14,FALSE),0)</f>
        <v>0</v>
      </c>
      <c r="AB25" s="85">
        <f>_xlfn.IFNA(VLOOKUP(CONCATENATE($AB$5,$B25,$C25),DARD1!$A$6:$N$134,14,FALSE),0)</f>
        <v>0</v>
      </c>
      <c r="AC25" s="85">
        <f>_xlfn.IFNA(VLOOKUP(CONCATENATE($AC$5,$B25,$C25),'LF1'!$A$6:$N$135,14,FALSE),0)</f>
        <v>0</v>
      </c>
      <c r="AD25" s="85">
        <f>_xlfn.IFNA(VLOOKUP(CONCATENATE($AD$5,$B25,$C25),DARL2!$A$6:$N$135,14,FALSE),0)</f>
        <v>0</v>
      </c>
      <c r="AE25" s="85">
        <f>_xlfn.IFNA(VLOOKUP(CONCATENATE($AE$5,$B25,$C25),FEST!$A$6:$N$135,14,FALSE),0)</f>
        <v>2</v>
      </c>
      <c r="AF25" s="85">
        <f>_xlfn.IFNA(VLOOKUP(CONCATENATE($AF$5,$B25,$C25),'BUN2'!$A$6:$N$131,14,FALSE),0)</f>
        <v>0</v>
      </c>
      <c r="AG25" s="85">
        <f>_xlfn.IFNA(VLOOKUP(CONCATENATE($AG$5,$B25,$C25),'OG3'!$A$6:$N$135,14,FALSE),0)</f>
        <v>0</v>
      </c>
      <c r="AH25" s="86">
        <f>_xlfn.IFNA(VLOOKUP(CONCATENATE($AH$5,$B25,$C25),SER!$A$6:$N$135,14,FALSE),0)</f>
        <v>0</v>
      </c>
      <c r="AI25" s="86">
        <f>_xlfn.IFNA(VLOOKUP(CONCATENATE($AJ$5,$B25,$C25),KR!$A$6:$N$135,14,FALSE),0)</f>
        <v>0</v>
      </c>
      <c r="AJ25" s="86">
        <f>_xlfn.IFNA(VLOOKUP(CONCATENATE($AJ$5,$B25,$C25),DARL3!$A$6:$N$135,14,FALSE),0)</f>
        <v>0</v>
      </c>
      <c r="AK25" s="86">
        <f>_xlfn.IFNA(VLOOKUP(CONCATENATE($AK$5,$B25,$C25),DARD2!$A$6:$N$135,14,FALSE),0)</f>
        <v>0</v>
      </c>
      <c r="AL25" s="86">
        <f>_xlfn.IFNA(VLOOKUP(CONCATENATE($AL$5,$B25,$C25),'WAL3'!$A$6:$N$77,14,FALSE),0)</f>
        <v>0</v>
      </c>
      <c r="AM25" s="86">
        <f>_xlfn.IFNA(VLOOKUP(CONCATENATE($AM$5,$B25,$C25),'BAL3'!$A$6:$N$135,14,FALSE),0)</f>
        <v>0</v>
      </c>
      <c r="AN25" s="86">
        <f>_xlfn.IFNA(VLOOKUP(CONCATENATE($AN$5,$B25,$C25),'BUN3'!$A$6:$N$135,14,FALSE),0)</f>
        <v>0</v>
      </c>
      <c r="AO25" s="86">
        <f>_xlfn.IFNA(VLOOKUP(CONCATENATE($AO$5,$B25,$C25),SC!$A$6:$N$135,14,FALSE),0)</f>
        <v>0</v>
      </c>
      <c r="AP25" s="86">
        <f>_xlfn.IFNA(VLOOKUP(CONCATENATE($AP$5,$B25,$C25),'KAL1'!$A$6:$N$135,14,FALSE),0)</f>
        <v>0</v>
      </c>
      <c r="AQ25" s="514"/>
      <c r="AR25" s="87">
        <f>_xlfn.IFNA(VLOOKUP(CONCATENATE($AR$5,$B25,$C25),'MR3'!$A$6:$N$135,14,FALSE),0)</f>
        <v>0</v>
      </c>
      <c r="AS25" s="82"/>
    </row>
    <row r="26" spans="1:88" s="1" customFormat="1" x14ac:dyDescent="0.2">
      <c r="A26" s="924"/>
      <c r="B26" s="111" t="s">
        <v>265</v>
      </c>
      <c r="C26" s="112" t="s">
        <v>266</v>
      </c>
      <c r="D26" s="112" t="s">
        <v>436</v>
      </c>
      <c r="E26" s="113">
        <v>44231</v>
      </c>
      <c r="F26" s="114">
        <v>9</v>
      </c>
      <c r="G26" s="173">
        <f t="shared" si="3"/>
        <v>0</v>
      </c>
      <c r="H26" s="85">
        <f t="shared" si="4"/>
        <v>0</v>
      </c>
      <c r="I26" s="174"/>
      <c r="J26" s="227">
        <f>_xlfn.IFNA(VLOOKUP(CONCATENATE($J$5,$B26,$C26),'20BUN'!$A$6:$N$94,14,FALSE),0)</f>
        <v>0</v>
      </c>
      <c r="K26" s="85">
        <f>_xlfn.IFNA(VLOOKUP(CONCATENATE($K$5,$B26,$C26),'20BUS'!$A$6:$N$107,14,FALSE),0)</f>
        <v>0</v>
      </c>
      <c r="L26" s="85">
        <f>_xlfn.IFNA(VLOOKUP(CONCATENATE($L$5,$B26,$C26),'MUR1'!$A$6:$N$135,14,FALSE),0)</f>
        <v>0</v>
      </c>
      <c r="M26" s="85">
        <f>_xlfn.IFNA(VLOOKUP(CONCATENATE($M$5,$B26,$C26),'BUS1'!$A$6:$N$95,14,FALSE),0)</f>
        <v>0</v>
      </c>
      <c r="N26" s="85">
        <f>_xlfn.IFNA(VLOOKUP(CONCATENATE($N$5,$B26,$C26),'WP1'!$A$6:$N$131,14,FALSE),0)</f>
        <v>0</v>
      </c>
      <c r="O26" s="85">
        <f>_xlfn.IFNA(VLOOKUP(CONCATENATE($O$5,$B26,$C26),'BAL1'!$A$6:$N$95,14,FALSE),0)</f>
        <v>0</v>
      </c>
      <c r="P26" s="85">
        <f>_xlfn.IFNA(VLOOKUP(CONCATENATE($P$5,$B26,$C26),'BUS2'!$A$6:$N$133,14,FALSE),0)</f>
        <v>0</v>
      </c>
      <c r="Q26" s="85">
        <f>_xlfn.IFNA(VLOOKUP(CONCATENATE($Q$5,$B26,$C26),'WAL1'!$A$6:$N$135,14,FALSE),0)</f>
        <v>0</v>
      </c>
      <c r="R26" s="85">
        <f>_xlfn.IFNA(VLOOKUP(CONCATENATE($S$5,$B26,$C26),'MR1'!$A$6:$N$130,14,FALSE),0)</f>
        <v>0</v>
      </c>
      <c r="S26" s="85">
        <f>_xlfn.IFNA(VLOOKUP(CONCATENATE($S$5,$B26,$C26),'OG1'!$A$6:$N$132,14,FALSE),0)</f>
        <v>0</v>
      </c>
      <c r="T26" s="85">
        <f>_xlfn.IFNA(VLOOKUP(CONCATENATE($T$5,$B26,$C26),DARL!$A$6:$N$56,14,FALSE),0)</f>
        <v>0</v>
      </c>
      <c r="U26" s="85">
        <f>_xlfn.IFNA(VLOOKUP(CONCATENATE($U$5,$B26,$C26),'BUS3'!$A$6:$N$135,14,FALSE),0)</f>
        <v>0</v>
      </c>
      <c r="V26" s="85">
        <f>_xlfn.IFNA(VLOOKUP(CONCATENATE($V$5,$B26,$C26),'BAL2'!$A$6:$N$135,14,FALSE),0)</f>
        <v>0</v>
      </c>
      <c r="W26" s="85">
        <f>_xlfn.IFNA(VLOOKUP(CONCATENATE($W$5,$B26,$C26),'BUN1'!$A$6:$N$135,14,FALSE),0)</f>
        <v>0</v>
      </c>
      <c r="X26" s="85">
        <f>_xlfn.IFNA(VLOOKUP(CONCATENATE($X$5,$B26,$C26),'OG2'!$A$6:$N$133,14,FALSE),0)</f>
        <v>0</v>
      </c>
      <c r="Y26" s="85">
        <f>_xlfn.IFNA(VLOOKUP(CONCATENATE($Y$5,$B26,$C26),'SM1'!$A$6:$N$133,14,FALSE),0)</f>
        <v>0</v>
      </c>
      <c r="Z26" s="85">
        <f>_xlfn.IFNA(VLOOKUP(CONCATENATE($Z$5,$B26,$C26),'MR2'!$A$6:$N$124,14,FALSE),0)</f>
        <v>0</v>
      </c>
      <c r="AA26" s="85">
        <f>_xlfn.IFNA(VLOOKUP(CONCATENATE($AA$5,$B26,$C26),'WAL2'!$A$6:$N$135,14,FALSE),0)</f>
        <v>0</v>
      </c>
      <c r="AB26" s="85">
        <f>_xlfn.IFNA(VLOOKUP(CONCATENATE($AB$5,$B26,$C26),DARD1!$A$6:$N$134,14,FALSE),0)</f>
        <v>0</v>
      </c>
      <c r="AC26" s="85">
        <f>_xlfn.IFNA(VLOOKUP(CONCATENATE($AC$5,$B26,$C26),'LF1'!$A$6:$N$135,14,FALSE),0)</f>
        <v>0</v>
      </c>
      <c r="AD26" s="85">
        <f>_xlfn.IFNA(VLOOKUP(CONCATENATE($AD$5,$B26,$C26),DARL2!$A$6:$N$135,14,FALSE),0)</f>
        <v>0</v>
      </c>
      <c r="AE26" s="85">
        <f>_xlfn.IFNA(VLOOKUP(CONCATENATE($AE$5,$B26,$C26),FEST!$A$6:$N$135,14,FALSE),0)</f>
        <v>0</v>
      </c>
      <c r="AF26" s="85">
        <f>_xlfn.IFNA(VLOOKUP(CONCATENATE($AF$5,$B26,$C26),'BUN2'!$A$6:$N$131,14,FALSE),0)</f>
        <v>0</v>
      </c>
      <c r="AG26" s="85">
        <f>_xlfn.IFNA(VLOOKUP(CONCATENATE($AG$5,$B26,$C26),'OG3'!$A$6:$N$135,14,FALSE),0)</f>
        <v>0</v>
      </c>
      <c r="AH26" s="86">
        <f>_xlfn.IFNA(VLOOKUP(CONCATENATE($AH$5,$B26,$C26),SER!$A$6:$N$135,14,FALSE),0)</f>
        <v>0</v>
      </c>
      <c r="AI26" s="86">
        <f>_xlfn.IFNA(VLOOKUP(CONCATENATE($AJ$5,$B26,$C26),KR!$A$6:$N$135,14,FALSE),0)</f>
        <v>0</v>
      </c>
      <c r="AJ26" s="86">
        <f>_xlfn.IFNA(VLOOKUP(CONCATENATE($AJ$5,$B26,$C26),DARL3!$A$6:$N$135,14,FALSE),0)</f>
        <v>0</v>
      </c>
      <c r="AK26" s="86">
        <f>_xlfn.IFNA(VLOOKUP(CONCATENATE($AK$5,$B26,$C26),DARD2!$A$6:$N$135,14,FALSE),0)</f>
        <v>0</v>
      </c>
      <c r="AL26" s="86">
        <f>_xlfn.IFNA(VLOOKUP(CONCATENATE($AL$5,$B26,$C26),'WAL3'!$A$6:$N$77,14,FALSE),0)</f>
        <v>0</v>
      </c>
      <c r="AM26" s="86">
        <f>_xlfn.IFNA(VLOOKUP(CONCATENATE($AM$5,$B26,$C26),'BAL3'!$A$6:$N$135,14,FALSE),0)</f>
        <v>0</v>
      </c>
      <c r="AN26" s="86">
        <f>_xlfn.IFNA(VLOOKUP(CONCATENATE($AN$5,$B26,$C26),'BUN3'!$A$6:$N$135,14,FALSE),0)</f>
        <v>0</v>
      </c>
      <c r="AO26" s="86">
        <f>_xlfn.IFNA(VLOOKUP(CONCATENATE($AO$5,$B26,$C26),SC!$A$6:$N$135,14,FALSE),0)</f>
        <v>0</v>
      </c>
      <c r="AP26" s="86">
        <f>_xlfn.IFNA(VLOOKUP(CONCATENATE($AP$5,$B26,$C26),'KAL1'!$A$6:$N$135,14,FALSE),0)</f>
        <v>0</v>
      </c>
      <c r="AQ26" s="514"/>
      <c r="AR26" s="87">
        <f>_xlfn.IFNA(VLOOKUP(CONCATENATE($AR$5,$B26,$C26),'MR3'!$A$6:$N$135,14,FALSE),0)</f>
        <v>0</v>
      </c>
      <c r="AS26" s="76"/>
    </row>
    <row r="27" spans="1:88" s="1" customFormat="1" x14ac:dyDescent="0.2">
      <c r="A27" s="924"/>
      <c r="B27" s="111" t="s">
        <v>124</v>
      </c>
      <c r="C27" s="112" t="s">
        <v>125</v>
      </c>
      <c r="D27" s="112" t="s">
        <v>176</v>
      </c>
      <c r="E27" s="113">
        <v>44262</v>
      </c>
      <c r="F27" s="114">
        <v>-1</v>
      </c>
      <c r="G27" s="173">
        <f t="shared" si="3"/>
        <v>0</v>
      </c>
      <c r="H27" s="85">
        <f t="shared" si="4"/>
        <v>0</v>
      </c>
      <c r="I27" s="174"/>
      <c r="J27" s="227">
        <f>_xlfn.IFNA(VLOOKUP(CONCATENATE($J$5,$B27,$C27),'20BUN'!$A$6:$N$94,14,FALSE),0)</f>
        <v>0</v>
      </c>
      <c r="K27" s="85">
        <f>_xlfn.IFNA(VLOOKUP(CONCATENATE($K$5,$B27,$C27),'20BUS'!$A$6:$N$107,14,FALSE),0)</f>
        <v>0</v>
      </c>
      <c r="L27" s="85">
        <f>_xlfn.IFNA(VLOOKUP(CONCATENATE($L$5,$B27,$C27),'MUR1'!$A$6:$N$135,14,FALSE),0)</f>
        <v>0</v>
      </c>
      <c r="M27" s="85">
        <f>_xlfn.IFNA(VLOOKUP(CONCATENATE($M$5,$B27,$C27),'BUS1'!$A$6:$N$95,14,FALSE),0)</f>
        <v>0</v>
      </c>
      <c r="N27" s="85">
        <f>_xlfn.IFNA(VLOOKUP(CONCATENATE($N$5,$B27,$C27),'WP1'!$A$6:$N$131,14,FALSE),0)</f>
        <v>0</v>
      </c>
      <c r="O27" s="85">
        <f>_xlfn.IFNA(VLOOKUP(CONCATENATE($O$5,$B27,$C27),'BAL1'!$A$6:$N$95,14,FALSE),0)</f>
        <v>0</v>
      </c>
      <c r="P27" s="85">
        <f>_xlfn.IFNA(VLOOKUP(CONCATENATE($P$5,$B27,$C27),'BUS2'!$A$6:$N$133,14,FALSE),0)</f>
        <v>0</v>
      </c>
      <c r="Q27" s="85">
        <f>_xlfn.IFNA(VLOOKUP(CONCATENATE($Q$5,$B27,$C27),'WAL1'!$A$6:$N$135,14,FALSE),0)</f>
        <v>0</v>
      </c>
      <c r="R27" s="85">
        <f>_xlfn.IFNA(VLOOKUP(CONCATENATE($S$5,$B27,$C27),'MR1'!$A$6:$N$130,14,FALSE),0)</f>
        <v>0</v>
      </c>
      <c r="S27" s="85">
        <f>_xlfn.IFNA(VLOOKUP(CONCATENATE($S$5,$B27,$C27),'OG1'!$A$6:$N$132,14,FALSE),0)</f>
        <v>0</v>
      </c>
      <c r="T27" s="85">
        <f>_xlfn.IFNA(VLOOKUP(CONCATENATE($T$5,$B27,$C27),DARL!$A$6:$N$56,14,FALSE),0)</f>
        <v>0</v>
      </c>
      <c r="U27" s="85">
        <f>_xlfn.IFNA(VLOOKUP(CONCATENATE($U$5,$B27,$C27),'BUS3'!$A$6:$N$135,14,FALSE),0)</f>
        <v>0</v>
      </c>
      <c r="V27" s="85">
        <f>_xlfn.IFNA(VLOOKUP(CONCATENATE($V$5,$B27,$C27),'BAL2'!$A$6:$N$135,14,FALSE),0)</f>
        <v>0</v>
      </c>
      <c r="W27" s="85">
        <f>_xlfn.IFNA(VLOOKUP(CONCATENATE($W$5,$B27,$C27),'BUN1'!$A$6:$N$135,14,FALSE),0)</f>
        <v>0</v>
      </c>
      <c r="X27" s="85">
        <f>_xlfn.IFNA(VLOOKUP(CONCATENATE($X$5,$B27,$C27),'OG2'!$A$6:$N$133,14,FALSE),0)</f>
        <v>0</v>
      </c>
      <c r="Y27" s="85">
        <f>_xlfn.IFNA(VLOOKUP(CONCATENATE($Y$5,$B27,$C27),'SM1'!$A$6:$N$133,14,FALSE),0)</f>
        <v>0</v>
      </c>
      <c r="Z27" s="85">
        <f>_xlfn.IFNA(VLOOKUP(CONCATENATE($Z$5,$B27,$C27),'MR2'!$A$6:$N$124,14,FALSE),0)</f>
        <v>0</v>
      </c>
      <c r="AA27" s="85">
        <f>_xlfn.IFNA(VLOOKUP(CONCATENATE($AA$5,$B27,$C27),'WAL2'!$A$6:$N$135,14,FALSE),0)</f>
        <v>0</v>
      </c>
      <c r="AB27" s="85">
        <f>_xlfn.IFNA(VLOOKUP(CONCATENATE($AB$5,$B27,$C27),DARD1!$A$6:$N$134,14,FALSE),0)</f>
        <v>0</v>
      </c>
      <c r="AC27" s="85">
        <f>_xlfn.IFNA(VLOOKUP(CONCATENATE($AC$5,$B27,$C27),'LF1'!$A$6:$N$135,14,FALSE),0)</f>
        <v>0</v>
      </c>
      <c r="AD27" s="85">
        <f>_xlfn.IFNA(VLOOKUP(CONCATENATE($AD$5,$B27,$C27),DARL2!$A$6:$N$135,14,FALSE),0)</f>
        <v>0</v>
      </c>
      <c r="AE27" s="85">
        <f>_xlfn.IFNA(VLOOKUP(CONCATENATE($AE$5,$B27,$C27),FEST!$A$6:$N$135,14,FALSE),0)</f>
        <v>0</v>
      </c>
      <c r="AF27" s="85">
        <f>_xlfn.IFNA(VLOOKUP(CONCATENATE($AF$5,$B27,$C27),'BUN2'!$A$6:$N$131,14,FALSE),0)</f>
        <v>0</v>
      </c>
      <c r="AG27" s="85">
        <f>_xlfn.IFNA(VLOOKUP(CONCATENATE($AG$5,$B27,$C27),'OG3'!$A$6:$N$135,14,FALSE),0)</f>
        <v>0</v>
      </c>
      <c r="AH27" s="86">
        <f>_xlfn.IFNA(VLOOKUP(CONCATENATE($AH$5,$B27,$C27),SER!$A$6:$N$135,14,FALSE),0)</f>
        <v>0</v>
      </c>
      <c r="AI27" s="86">
        <f>_xlfn.IFNA(VLOOKUP(CONCATENATE($AJ$5,$B27,$C27),KR!$A$6:$N$135,14,FALSE),0)</f>
        <v>0</v>
      </c>
      <c r="AJ27" s="86">
        <f>_xlfn.IFNA(VLOOKUP(CONCATENATE($AJ$5,$B27,$C27),DARL3!$A$6:$N$135,14,FALSE),0)</f>
        <v>0</v>
      </c>
      <c r="AK27" s="86">
        <f>_xlfn.IFNA(VLOOKUP(CONCATENATE($AK$5,$B27,$C27),DARD2!$A$6:$N$135,14,FALSE),0)</f>
        <v>0</v>
      </c>
      <c r="AL27" s="86">
        <f>_xlfn.IFNA(VLOOKUP(CONCATENATE($AL$5,$B27,$C27),'WAL3'!$A$6:$N$77,14,FALSE),0)</f>
        <v>0</v>
      </c>
      <c r="AM27" s="86">
        <f>_xlfn.IFNA(VLOOKUP(CONCATENATE($AM$5,$B27,$C27),'BAL3'!$A$6:$N$135,14,FALSE),0)</f>
        <v>0</v>
      </c>
      <c r="AN27" s="86">
        <f>_xlfn.IFNA(VLOOKUP(CONCATENATE($AN$5,$B27,$C27),'BUN3'!$A$6:$N$135,14,FALSE),0)</f>
        <v>0</v>
      </c>
      <c r="AO27" s="86">
        <f>_xlfn.IFNA(VLOOKUP(CONCATENATE($AO$5,$B27,$C27),SC!$A$6:$N$135,14,FALSE),0)</f>
        <v>0</v>
      </c>
      <c r="AP27" s="86">
        <f>_xlfn.IFNA(VLOOKUP(CONCATENATE($AP$5,$B27,$C27),'KAL1'!$A$6:$N$135,14,FALSE),0)</f>
        <v>0</v>
      </c>
      <c r="AQ27" s="514"/>
      <c r="AR27" s="87">
        <f>_xlfn.IFNA(VLOOKUP(CONCATENATE($AR$5,$B27,$C27),'MR3'!$A$6:$N$135,14,FALSE),0)</f>
        <v>0</v>
      </c>
      <c r="AS27" s="76"/>
    </row>
    <row r="28" spans="1:88" s="1" customFormat="1" x14ac:dyDescent="0.2">
      <c r="A28" s="924"/>
      <c r="B28" s="111" t="s">
        <v>175</v>
      </c>
      <c r="C28" s="112" t="s">
        <v>291</v>
      </c>
      <c r="D28" s="112" t="s">
        <v>732</v>
      </c>
      <c r="E28" s="113">
        <v>44273</v>
      </c>
      <c r="F28" s="114">
        <v>11</v>
      </c>
      <c r="G28" s="173">
        <f t="shared" si="3"/>
        <v>0</v>
      </c>
      <c r="H28" s="85">
        <f t="shared" si="4"/>
        <v>0</v>
      </c>
      <c r="I28" s="174"/>
      <c r="J28" s="227">
        <f>_xlfn.IFNA(VLOOKUP(CONCATENATE($J$5,$B28,$C28),'20BUN'!$A$6:$N$94,14,FALSE),0)</f>
        <v>0</v>
      </c>
      <c r="K28" s="85">
        <f>_xlfn.IFNA(VLOOKUP(CONCATENATE($K$5,$B28,$C28),'20BUS'!$A$6:$N$107,14,FALSE),0)</f>
        <v>0</v>
      </c>
      <c r="L28" s="85">
        <f>_xlfn.IFNA(VLOOKUP(CONCATENATE($L$5,$B28,$C28),'MUR1'!$A$6:$N$135,14,FALSE),0)</f>
        <v>0</v>
      </c>
      <c r="M28" s="85">
        <f>_xlfn.IFNA(VLOOKUP(CONCATENATE($M$5,$B28,$C28),'BUS1'!$A$6:$N$95,14,FALSE),0)</f>
        <v>0</v>
      </c>
      <c r="N28" s="85">
        <f>_xlfn.IFNA(VLOOKUP(CONCATENATE($N$5,$B28,$C28),'WP1'!$A$6:$N$131,14,FALSE),0)</f>
        <v>0</v>
      </c>
      <c r="O28" s="85">
        <f>_xlfn.IFNA(VLOOKUP(CONCATENATE($O$5,$B28,$C28),'BAL1'!$A$6:$N$95,14,FALSE),0)</f>
        <v>0</v>
      </c>
      <c r="P28" s="85">
        <f>_xlfn.IFNA(VLOOKUP(CONCATENATE($P$5,$B28,$C28),'BUS2'!$A$6:$N$133,14,FALSE),0)</f>
        <v>0</v>
      </c>
      <c r="Q28" s="85">
        <f>_xlfn.IFNA(VLOOKUP(CONCATENATE($Q$5,$B28,$C28),'WAL1'!$A$6:$N$135,14,FALSE),0)</f>
        <v>0</v>
      </c>
      <c r="R28" s="85">
        <f>_xlfn.IFNA(VLOOKUP(CONCATENATE($S$5,$B28,$C28),'MR1'!$A$6:$N$130,14,FALSE),0)</f>
        <v>0</v>
      </c>
      <c r="S28" s="85">
        <f>_xlfn.IFNA(VLOOKUP(CONCATENATE($S$5,$B28,$C28),'OG1'!$A$6:$N$132,14,FALSE),0)</f>
        <v>0</v>
      </c>
      <c r="T28" s="85">
        <f>_xlfn.IFNA(VLOOKUP(CONCATENATE($T$5,$B28,$C28),DARL!$A$6:$N$56,14,FALSE),0)</f>
        <v>0</v>
      </c>
      <c r="U28" s="85">
        <f>_xlfn.IFNA(VLOOKUP(CONCATENATE($U$5,$B28,$C28),'BUS3'!$A$6:$N$135,14,FALSE),0)</f>
        <v>0</v>
      </c>
      <c r="V28" s="85">
        <f>_xlfn.IFNA(VLOOKUP(CONCATENATE($V$5,$B28,$C28),'BAL2'!$A$6:$N$135,14,FALSE),0)</f>
        <v>0</v>
      </c>
      <c r="W28" s="85">
        <f>_xlfn.IFNA(VLOOKUP(CONCATENATE($W$5,$B28,$C28),'BUN1'!$A$6:$N$135,14,FALSE),0)</f>
        <v>0</v>
      </c>
      <c r="X28" s="85">
        <f>_xlfn.IFNA(VLOOKUP(CONCATENATE($X$5,$B28,$C28),'OG2'!$A$6:$N$133,14,FALSE),0)</f>
        <v>0</v>
      </c>
      <c r="Y28" s="85">
        <f>_xlfn.IFNA(VLOOKUP(CONCATENATE($Y$5,$B28,$C28),'SM1'!$A$6:$N$133,14,FALSE),0)</f>
        <v>0</v>
      </c>
      <c r="Z28" s="85">
        <f>_xlfn.IFNA(VLOOKUP(CONCATENATE($Z$5,$B28,$C28),'MR2'!$A$6:$N$124,14,FALSE),0)</f>
        <v>0</v>
      </c>
      <c r="AA28" s="85">
        <f>_xlfn.IFNA(VLOOKUP(CONCATENATE($AA$5,$B28,$C28),'WAL2'!$A$6:$N$135,14,FALSE),0)</f>
        <v>0</v>
      </c>
      <c r="AB28" s="85">
        <f>_xlfn.IFNA(VLOOKUP(CONCATENATE($AB$5,$B28,$C28),DARD1!$A$6:$N$134,14,FALSE),0)</f>
        <v>0</v>
      </c>
      <c r="AC28" s="85">
        <f>_xlfn.IFNA(VLOOKUP(CONCATENATE($AC$5,$B28,$C28),'LF1'!$A$6:$N$135,14,FALSE),0)</f>
        <v>0</v>
      </c>
      <c r="AD28" s="85">
        <f>_xlfn.IFNA(VLOOKUP(CONCATENATE($AD$5,$B28,$C28),DARL2!$A$6:$N$135,14,FALSE),0)</f>
        <v>0</v>
      </c>
      <c r="AE28" s="85">
        <f>_xlfn.IFNA(VLOOKUP(CONCATENATE($AE$5,$B28,$C28),FEST!$A$6:$N$135,14,FALSE),0)</f>
        <v>0</v>
      </c>
      <c r="AF28" s="85">
        <f>_xlfn.IFNA(VLOOKUP(CONCATENATE($AF$5,$B28,$C28),'BUN2'!$A$6:$N$131,14,FALSE),0)</f>
        <v>0</v>
      </c>
      <c r="AG28" s="85">
        <f>_xlfn.IFNA(VLOOKUP(CONCATENATE($AG$5,$B28,$C28),'OG3'!$A$6:$N$135,14,FALSE),0)</f>
        <v>0</v>
      </c>
      <c r="AH28" s="86">
        <f>_xlfn.IFNA(VLOOKUP(CONCATENATE($AH$5,$B28,$C28),SER!$A$6:$N$135,14,FALSE),0)</f>
        <v>0</v>
      </c>
      <c r="AI28" s="86">
        <f>_xlfn.IFNA(VLOOKUP(CONCATENATE($AJ$5,$B28,$C28),KR!$A$6:$N$135,14,FALSE),0)</f>
        <v>0</v>
      </c>
      <c r="AJ28" s="86">
        <f>_xlfn.IFNA(VLOOKUP(CONCATENATE($AJ$5,$B28,$C28),DARL3!$A$6:$N$135,14,FALSE),0)</f>
        <v>0</v>
      </c>
      <c r="AK28" s="86">
        <f>_xlfn.IFNA(VLOOKUP(CONCATENATE($AK$5,$B28,$C28),DARD2!$A$6:$N$135,14,FALSE),0)</f>
        <v>0</v>
      </c>
      <c r="AL28" s="86">
        <f>_xlfn.IFNA(VLOOKUP(CONCATENATE($AL$5,$B28,$C28),'WAL3'!$A$6:$N$77,14,FALSE),0)</f>
        <v>0</v>
      </c>
      <c r="AM28" s="86">
        <f>_xlfn.IFNA(VLOOKUP(CONCATENATE($AM$5,$B28,$C28),'BAL3'!$A$6:$N$135,14,FALSE),0)</f>
        <v>0</v>
      </c>
      <c r="AN28" s="86">
        <f>_xlfn.IFNA(VLOOKUP(CONCATENATE($AN$5,$B28,$C28),'BUN3'!$A$6:$N$135,14,FALSE),0)</f>
        <v>0</v>
      </c>
      <c r="AO28" s="86">
        <f>_xlfn.IFNA(VLOOKUP(CONCATENATE($AO$5,$B28,$C28),SC!$A$6:$N$135,14,FALSE),0)</f>
        <v>0</v>
      </c>
      <c r="AP28" s="86">
        <f>_xlfn.IFNA(VLOOKUP(CONCATENATE($AP$5,$B28,$C28),'KAL1'!$A$6:$N$135,14,FALSE),0)</f>
        <v>0</v>
      </c>
      <c r="AQ28" s="514"/>
      <c r="AR28" s="87">
        <f>_xlfn.IFNA(VLOOKUP(CONCATENATE($AR$5,$B28,$C28),'MR3'!$A$6:$N$135,14,FALSE),0)</f>
        <v>0</v>
      </c>
      <c r="AS28" s="76"/>
    </row>
    <row r="29" spans="1:88" s="1" customFormat="1" x14ac:dyDescent="0.2">
      <c r="A29" s="924"/>
      <c r="B29" s="111" t="s">
        <v>261</v>
      </c>
      <c r="C29" s="112" t="s">
        <v>42</v>
      </c>
      <c r="D29" s="112" t="s">
        <v>163</v>
      </c>
      <c r="E29" s="113">
        <v>44232</v>
      </c>
      <c r="F29" s="114">
        <v>9</v>
      </c>
      <c r="G29" s="173">
        <f t="shared" si="3"/>
        <v>0</v>
      </c>
      <c r="H29" s="85">
        <f t="shared" si="4"/>
        <v>0</v>
      </c>
      <c r="I29" s="174"/>
      <c r="J29" s="227">
        <f>_xlfn.IFNA(VLOOKUP(CONCATENATE($J$5,$B29,$C29),'20BUN'!$A$6:$N$94,14,FALSE),0)</f>
        <v>0</v>
      </c>
      <c r="K29" s="85">
        <f>_xlfn.IFNA(VLOOKUP(CONCATENATE($K$5,$B29,$C29),'20BUS'!$A$6:$N$107,14,FALSE),0)</f>
        <v>0</v>
      </c>
      <c r="L29" s="85">
        <f>_xlfn.IFNA(VLOOKUP(CONCATENATE($L$5,$B29,$C29),'MUR1'!$A$6:$N$135,14,FALSE),0)</f>
        <v>0</v>
      </c>
      <c r="M29" s="85">
        <f>_xlfn.IFNA(VLOOKUP(CONCATENATE($M$5,$B29,$C29),'BUS1'!$A$6:$N$95,14,FALSE),0)</f>
        <v>0</v>
      </c>
      <c r="N29" s="85">
        <f>_xlfn.IFNA(VLOOKUP(CONCATENATE($N$5,$B29,$C29),'WP1'!$A$6:$N$131,14,FALSE),0)</f>
        <v>0</v>
      </c>
      <c r="O29" s="85">
        <f>_xlfn.IFNA(VLOOKUP(CONCATENATE($O$5,$B29,$C29),'BAL1'!$A$6:$N$95,14,FALSE),0)</f>
        <v>0</v>
      </c>
      <c r="P29" s="85">
        <f>_xlfn.IFNA(VLOOKUP(CONCATENATE($P$5,$B29,$C29),'BUS2'!$A$6:$N$133,14,FALSE),0)</f>
        <v>0</v>
      </c>
      <c r="Q29" s="85">
        <f>_xlfn.IFNA(VLOOKUP(CONCATENATE($Q$5,$B29,$C29),'WAL1'!$A$6:$N$135,14,FALSE),0)</f>
        <v>0</v>
      </c>
      <c r="R29" s="85">
        <f>_xlfn.IFNA(VLOOKUP(CONCATENATE($S$5,$B29,$C29),'MR1'!$A$6:$N$130,14,FALSE),0)</f>
        <v>0</v>
      </c>
      <c r="S29" s="85">
        <f>_xlfn.IFNA(VLOOKUP(CONCATENATE($S$5,$B29,$C29),'OG1'!$A$6:$N$132,14,FALSE),0)</f>
        <v>0</v>
      </c>
      <c r="T29" s="85">
        <f>_xlfn.IFNA(VLOOKUP(CONCATENATE($T$5,$B29,$C29),DARL!$A$6:$N$56,14,FALSE),0)</f>
        <v>0</v>
      </c>
      <c r="U29" s="85">
        <f>_xlfn.IFNA(VLOOKUP(CONCATENATE($U$5,$B29,$C29),'BUS3'!$A$6:$N$135,14,FALSE),0)</f>
        <v>0</v>
      </c>
      <c r="V29" s="85">
        <f>_xlfn.IFNA(VLOOKUP(CONCATENATE($V$5,$B29,$C29),'BAL2'!$A$6:$N$135,14,FALSE),0)</f>
        <v>0</v>
      </c>
      <c r="W29" s="85">
        <f>_xlfn.IFNA(VLOOKUP(CONCATENATE($W$5,$B29,$C29),'BUN1'!$A$6:$N$135,14,FALSE),0)</f>
        <v>0</v>
      </c>
      <c r="X29" s="85">
        <f>_xlfn.IFNA(VLOOKUP(CONCATENATE($X$5,$B29,$C29),'OG2'!$A$6:$N$133,14,FALSE),0)</f>
        <v>0</v>
      </c>
      <c r="Y29" s="85">
        <f>_xlfn.IFNA(VLOOKUP(CONCATENATE($Y$5,$B29,$C29),'SM1'!$A$6:$N$133,14,FALSE),0)</f>
        <v>0</v>
      </c>
      <c r="Z29" s="85">
        <f>_xlfn.IFNA(VLOOKUP(CONCATENATE($Z$5,$B29,$C29),'MR2'!$A$6:$N$124,14,FALSE),0)</f>
        <v>0</v>
      </c>
      <c r="AA29" s="85">
        <f>_xlfn.IFNA(VLOOKUP(CONCATENATE($AA$5,$B29,$C29),'WAL2'!$A$6:$N$135,14,FALSE),0)</f>
        <v>0</v>
      </c>
      <c r="AB29" s="85">
        <f>_xlfn.IFNA(VLOOKUP(CONCATENATE($AB$5,$B29,$C29),DARD1!$A$6:$N$134,14,FALSE),0)</f>
        <v>0</v>
      </c>
      <c r="AC29" s="85">
        <f>_xlfn.IFNA(VLOOKUP(CONCATENATE($AC$5,$B29,$C29),'LF1'!$A$6:$N$135,14,FALSE),0)</f>
        <v>0</v>
      </c>
      <c r="AD29" s="85">
        <f>_xlfn.IFNA(VLOOKUP(CONCATENATE($AD$5,$B29,$C29),DARL2!$A$6:$N$135,14,FALSE),0)</f>
        <v>0</v>
      </c>
      <c r="AE29" s="85">
        <f>_xlfn.IFNA(VLOOKUP(CONCATENATE($AE$5,$B29,$C29),FEST!$A$6:$N$135,14,FALSE),0)</f>
        <v>0</v>
      </c>
      <c r="AF29" s="85">
        <f>_xlfn.IFNA(VLOOKUP(CONCATENATE($AF$5,$B29,$C29),'BUN2'!$A$6:$N$131,14,FALSE),0)</f>
        <v>0</v>
      </c>
      <c r="AG29" s="85">
        <f>_xlfn.IFNA(VLOOKUP(CONCATENATE($AG$5,$B29,$C29),'OG3'!$A$6:$N$135,14,FALSE),0)</f>
        <v>0</v>
      </c>
      <c r="AH29" s="86">
        <f>_xlfn.IFNA(VLOOKUP(CONCATENATE($AH$5,$B29,$C29),SER!$A$6:$N$135,14,FALSE),0)</f>
        <v>0</v>
      </c>
      <c r="AI29" s="86">
        <f>_xlfn.IFNA(VLOOKUP(CONCATENATE($AJ$5,$B29,$C29),KR!$A$6:$N$135,14,FALSE),0)</f>
        <v>0</v>
      </c>
      <c r="AJ29" s="86">
        <f>_xlfn.IFNA(VLOOKUP(CONCATENATE($AJ$5,$B29,$C29),DARL3!$A$6:$N$135,14,FALSE),0)</f>
        <v>0</v>
      </c>
      <c r="AK29" s="86">
        <f>_xlfn.IFNA(VLOOKUP(CONCATENATE($AK$5,$B29,$C29),DARD2!$A$6:$N$135,14,FALSE),0)</f>
        <v>0</v>
      </c>
      <c r="AL29" s="86">
        <f>_xlfn.IFNA(VLOOKUP(CONCATENATE($AL$5,$B29,$C29),'WAL3'!$A$6:$N$77,14,FALSE),0)</f>
        <v>0</v>
      </c>
      <c r="AM29" s="86">
        <f>_xlfn.IFNA(VLOOKUP(CONCATENATE($AM$5,$B29,$C29),'BAL3'!$A$6:$N$135,14,FALSE),0)</f>
        <v>0</v>
      </c>
      <c r="AN29" s="86">
        <f>_xlfn.IFNA(VLOOKUP(CONCATENATE($AN$5,$B29,$C29),'BUN3'!$A$6:$N$135,14,FALSE),0)</f>
        <v>0</v>
      </c>
      <c r="AO29" s="86">
        <f>_xlfn.IFNA(VLOOKUP(CONCATENATE($AO$5,$B29,$C29),SC!$A$6:$N$135,14,FALSE),0)</f>
        <v>0</v>
      </c>
      <c r="AP29" s="86">
        <f>_xlfn.IFNA(VLOOKUP(CONCATENATE($AP$5,$B29,$C29),'KAL1'!$A$6:$N$135,14,FALSE),0)</f>
        <v>0</v>
      </c>
      <c r="AQ29" s="514"/>
      <c r="AR29" s="87">
        <f>_xlfn.IFNA(VLOOKUP(CONCATENATE($AR$5,$B29,$C29),'MR3'!$A$6:$N$135,14,FALSE),0)</f>
        <v>0</v>
      </c>
      <c r="AS29" s="82"/>
    </row>
    <row r="30" spans="1:88" s="15" customFormat="1" x14ac:dyDescent="0.2">
      <c r="A30" s="924"/>
      <c r="B30" s="111" t="s">
        <v>261</v>
      </c>
      <c r="C30" s="112" t="s">
        <v>262</v>
      </c>
      <c r="D30" s="112" t="s">
        <v>163</v>
      </c>
      <c r="E30" s="113">
        <v>44232</v>
      </c>
      <c r="F30" s="114">
        <v>9</v>
      </c>
      <c r="G30" s="173">
        <f t="shared" si="3"/>
        <v>0</v>
      </c>
      <c r="H30" s="85">
        <f t="shared" si="4"/>
        <v>0</v>
      </c>
      <c r="I30" s="174"/>
      <c r="J30" s="227">
        <f>_xlfn.IFNA(VLOOKUP(CONCATENATE($J$5,$B30,$C30),'20BUN'!$A$6:$N$94,14,FALSE),0)</f>
        <v>0</v>
      </c>
      <c r="K30" s="85">
        <f>_xlfn.IFNA(VLOOKUP(CONCATENATE($K$5,$B30,$C30),'20BUS'!$A$6:$N$107,14,FALSE),0)</f>
        <v>0</v>
      </c>
      <c r="L30" s="85">
        <f>_xlfn.IFNA(VLOOKUP(CONCATENATE($L$5,$B30,$C30),'MUR1'!$A$6:$N$135,14,FALSE),0)</f>
        <v>0</v>
      </c>
      <c r="M30" s="85">
        <f>_xlfn.IFNA(VLOOKUP(CONCATENATE($M$5,$B30,$C30),'BUS1'!$A$6:$N$95,14,FALSE),0)</f>
        <v>0</v>
      </c>
      <c r="N30" s="85">
        <f>_xlfn.IFNA(VLOOKUP(CONCATENATE($N$5,$B30,$C30),'WP1'!$A$6:$N$131,14,FALSE),0)</f>
        <v>0</v>
      </c>
      <c r="O30" s="85">
        <f>_xlfn.IFNA(VLOOKUP(CONCATENATE($O$5,$B30,$C30),'BAL1'!$A$6:$N$95,14,FALSE),0)</f>
        <v>0</v>
      </c>
      <c r="P30" s="85">
        <f>_xlfn.IFNA(VLOOKUP(CONCATENATE($P$5,$B30,$C30),'BUS2'!$A$6:$N$133,14,FALSE),0)</f>
        <v>0</v>
      </c>
      <c r="Q30" s="85">
        <f>_xlfn.IFNA(VLOOKUP(CONCATENATE($Q$5,$B30,$C30),'WAL1'!$A$6:$N$135,14,FALSE),0)</f>
        <v>0</v>
      </c>
      <c r="R30" s="85">
        <f>_xlfn.IFNA(VLOOKUP(CONCATENATE($S$5,$B30,$C30),'MR1'!$A$6:$N$130,14,FALSE),0)</f>
        <v>0</v>
      </c>
      <c r="S30" s="85">
        <f>_xlfn.IFNA(VLOOKUP(CONCATENATE($S$5,$B30,$C30),'OG1'!$A$6:$N$132,14,FALSE),0)</f>
        <v>0</v>
      </c>
      <c r="T30" s="85">
        <f>_xlfn.IFNA(VLOOKUP(CONCATENATE($T$5,$B30,$C30),DARL!$A$6:$N$56,14,FALSE),0)</f>
        <v>0</v>
      </c>
      <c r="U30" s="85">
        <f>_xlfn.IFNA(VLOOKUP(CONCATENATE($U$5,$B30,$C30),'BUS3'!$A$6:$N$135,14,FALSE),0)</f>
        <v>0</v>
      </c>
      <c r="V30" s="85">
        <f>_xlfn.IFNA(VLOOKUP(CONCATENATE($V$5,$B30,$C30),'BAL2'!$A$6:$N$135,14,FALSE),0)</f>
        <v>0</v>
      </c>
      <c r="W30" s="85">
        <f>_xlfn.IFNA(VLOOKUP(CONCATENATE($W$5,$B30,$C30),'BUN1'!$A$6:$N$135,14,FALSE),0)</f>
        <v>0</v>
      </c>
      <c r="X30" s="85">
        <f>_xlfn.IFNA(VLOOKUP(CONCATENATE($X$5,$B30,$C30),'OG2'!$A$6:$N$133,14,FALSE),0)</f>
        <v>0</v>
      </c>
      <c r="Y30" s="85">
        <f>_xlfn.IFNA(VLOOKUP(CONCATENATE($Y$5,$B30,$C30),'SM1'!$A$6:$N$133,14,FALSE),0)</f>
        <v>0</v>
      </c>
      <c r="Z30" s="85">
        <f>_xlfn.IFNA(VLOOKUP(CONCATENATE($Z$5,$B30,$C30),'MR2'!$A$6:$N$124,14,FALSE),0)</f>
        <v>0</v>
      </c>
      <c r="AA30" s="85">
        <f>_xlfn.IFNA(VLOOKUP(CONCATENATE($AA$5,$B30,$C30),'WAL2'!$A$6:$N$135,14,FALSE),0)</f>
        <v>0</v>
      </c>
      <c r="AB30" s="85">
        <f>_xlfn.IFNA(VLOOKUP(CONCATENATE($AB$5,$B30,$C30),DARD1!$A$6:$N$134,14,FALSE),0)</f>
        <v>0</v>
      </c>
      <c r="AC30" s="85">
        <f>_xlfn.IFNA(VLOOKUP(CONCATENATE($AC$5,$B30,$C30),'LF1'!$A$6:$N$135,14,FALSE),0)</f>
        <v>0</v>
      </c>
      <c r="AD30" s="85">
        <f>_xlfn.IFNA(VLOOKUP(CONCATENATE($AD$5,$B30,$C30),DARL2!$A$6:$N$135,14,FALSE),0)</f>
        <v>0</v>
      </c>
      <c r="AE30" s="85">
        <f>_xlfn.IFNA(VLOOKUP(CONCATENATE($AE$5,$B30,$C30),FEST!$A$6:$N$135,14,FALSE),0)</f>
        <v>0</v>
      </c>
      <c r="AF30" s="85">
        <f>_xlfn.IFNA(VLOOKUP(CONCATENATE($AF$5,$B30,$C30),'BUN2'!$A$6:$N$131,14,FALSE),0)</f>
        <v>0</v>
      </c>
      <c r="AG30" s="85">
        <f>_xlfn.IFNA(VLOOKUP(CONCATENATE($AG$5,$B30,$C30),'OG3'!$A$6:$N$135,14,FALSE),0)</f>
        <v>0</v>
      </c>
      <c r="AH30" s="86">
        <f>_xlfn.IFNA(VLOOKUP(CONCATENATE($AH$5,$B30,$C30),SER!$A$6:$N$135,14,FALSE),0)</f>
        <v>0</v>
      </c>
      <c r="AI30" s="86">
        <f>_xlfn.IFNA(VLOOKUP(CONCATENATE($AJ$5,$B30,$C30),KR!$A$6:$N$135,14,FALSE),0)</f>
        <v>0</v>
      </c>
      <c r="AJ30" s="86">
        <f>_xlfn.IFNA(VLOOKUP(CONCATENATE($AJ$5,$B30,$C30),DARL3!$A$6:$N$135,14,FALSE),0)</f>
        <v>0</v>
      </c>
      <c r="AK30" s="86">
        <f>_xlfn.IFNA(VLOOKUP(CONCATENATE($AK$5,$B30,$C30),DARD2!$A$6:$N$135,14,FALSE),0)</f>
        <v>0</v>
      </c>
      <c r="AL30" s="86">
        <f>_xlfn.IFNA(VLOOKUP(CONCATENATE($AL$5,$B30,$C30),'WAL3'!$A$6:$N$77,14,FALSE),0)</f>
        <v>0</v>
      </c>
      <c r="AM30" s="86">
        <f>_xlfn.IFNA(VLOOKUP(CONCATENATE($AM$5,$B30,$C30),'BAL3'!$A$6:$N$135,14,FALSE),0)</f>
        <v>0</v>
      </c>
      <c r="AN30" s="86">
        <f>_xlfn.IFNA(VLOOKUP(CONCATENATE($AN$5,$B30,$C30),'BUN3'!$A$6:$N$135,14,FALSE),0)</f>
        <v>0</v>
      </c>
      <c r="AO30" s="86">
        <f>_xlfn.IFNA(VLOOKUP(CONCATENATE($AO$5,$B30,$C30),SC!$A$6:$N$135,14,FALSE),0)</f>
        <v>0</v>
      </c>
      <c r="AP30" s="86">
        <f>_xlfn.IFNA(VLOOKUP(CONCATENATE($AP$5,$B30,$C30),'KAL1'!$A$6:$N$135,14,FALSE),0)</f>
        <v>0</v>
      </c>
      <c r="AQ30" s="514"/>
      <c r="AR30" s="87">
        <f>_xlfn.IFNA(VLOOKUP(CONCATENATE($AR$5,$B30,$C30),'MR3'!$A$6:$N$135,14,FALSE),0)</f>
        <v>0</v>
      </c>
      <c r="AS30" s="82"/>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row>
    <row r="31" spans="1:88" x14ac:dyDescent="0.2">
      <c r="A31" s="924"/>
      <c r="B31" s="111" t="s">
        <v>278</v>
      </c>
      <c r="C31" s="112" t="s">
        <v>279</v>
      </c>
      <c r="D31" s="112" t="s">
        <v>54</v>
      </c>
      <c r="E31" s="113">
        <v>44229</v>
      </c>
      <c r="F31" s="114">
        <v>9</v>
      </c>
      <c r="G31" s="173">
        <f t="shared" si="3"/>
        <v>0</v>
      </c>
      <c r="H31" s="85">
        <f t="shared" si="4"/>
        <v>0</v>
      </c>
      <c r="I31" s="174"/>
      <c r="J31" s="227">
        <f>_xlfn.IFNA(VLOOKUP(CONCATENATE($J$5,$B31,$C31),'20BUN'!$A$6:$N$94,14,FALSE),0)</f>
        <v>0</v>
      </c>
      <c r="K31" s="85">
        <f>_xlfn.IFNA(VLOOKUP(CONCATENATE($K$5,$B31,$C31),'20BUS'!$A$6:$N$107,14,FALSE),0)</f>
        <v>0</v>
      </c>
      <c r="L31" s="85">
        <f>_xlfn.IFNA(VLOOKUP(CONCATENATE($L$5,$B31,$C31),'MUR1'!$A$6:$N$135,14,FALSE),0)</f>
        <v>0</v>
      </c>
      <c r="M31" s="85">
        <f>_xlfn.IFNA(VLOOKUP(CONCATENATE($M$5,$B31,$C31),'BUS1'!$A$6:$N$95,14,FALSE),0)</f>
        <v>0</v>
      </c>
      <c r="N31" s="85">
        <f>_xlfn.IFNA(VLOOKUP(CONCATENATE($N$5,$B31,$C31),'WP1'!$A$6:$N$131,14,FALSE),0)</f>
        <v>0</v>
      </c>
      <c r="O31" s="85">
        <f>_xlfn.IFNA(VLOOKUP(CONCATENATE($O$5,$B31,$C31),'BAL1'!$A$6:$N$95,14,FALSE),0)</f>
        <v>0</v>
      </c>
      <c r="P31" s="85">
        <f>_xlfn.IFNA(VLOOKUP(CONCATENATE($P$5,$B31,$C31),'BUS2'!$A$6:$N$133,14,FALSE),0)</f>
        <v>0</v>
      </c>
      <c r="Q31" s="85">
        <f>_xlfn.IFNA(VLOOKUP(CONCATENATE($Q$5,$B31,$C31),'WAL1'!$A$6:$N$135,14,FALSE),0)</f>
        <v>0</v>
      </c>
      <c r="R31" s="85">
        <f>_xlfn.IFNA(VLOOKUP(CONCATENATE($S$5,$B31,$C31),'MR1'!$A$6:$N$130,14,FALSE),0)</f>
        <v>0</v>
      </c>
      <c r="S31" s="85">
        <f>_xlfn.IFNA(VLOOKUP(CONCATENATE($S$5,$B31,$C31),'OG1'!$A$6:$N$132,14,FALSE),0)</f>
        <v>0</v>
      </c>
      <c r="T31" s="85">
        <f>_xlfn.IFNA(VLOOKUP(CONCATENATE($T$5,$B31,$C31),DARL!$A$6:$N$56,14,FALSE),0)</f>
        <v>0</v>
      </c>
      <c r="U31" s="85">
        <f>_xlfn.IFNA(VLOOKUP(CONCATENATE($U$5,$B31,$C31),'BUS3'!$A$6:$N$135,14,FALSE),0)</f>
        <v>0</v>
      </c>
      <c r="V31" s="85">
        <f>_xlfn.IFNA(VLOOKUP(CONCATENATE($V$5,$B31,$C31),'BAL2'!$A$6:$N$135,14,FALSE),0)</f>
        <v>0</v>
      </c>
      <c r="W31" s="85">
        <f>_xlfn.IFNA(VLOOKUP(CONCATENATE($W$5,$B31,$C31),'BUN1'!$A$6:$N$135,14,FALSE),0)</f>
        <v>0</v>
      </c>
      <c r="X31" s="85">
        <f>_xlfn.IFNA(VLOOKUP(CONCATENATE($X$5,$B31,$C31),'OG2'!$A$6:$N$133,14,FALSE),0)</f>
        <v>0</v>
      </c>
      <c r="Y31" s="85">
        <f>_xlfn.IFNA(VLOOKUP(CONCATENATE($Y$5,$B31,$C31),'SM1'!$A$6:$N$133,14,FALSE),0)</f>
        <v>0</v>
      </c>
      <c r="Z31" s="85">
        <f>_xlfn.IFNA(VLOOKUP(CONCATENATE($Z$5,$B31,$C31),'MR2'!$A$6:$N$124,14,FALSE),0)</f>
        <v>0</v>
      </c>
      <c r="AA31" s="85">
        <f>_xlfn.IFNA(VLOOKUP(CONCATENATE($AA$5,$B31,$C31),'WAL2'!$A$6:$N$135,14,FALSE),0)</f>
        <v>0</v>
      </c>
      <c r="AB31" s="85">
        <f>_xlfn.IFNA(VLOOKUP(CONCATENATE($AB$5,$B31,$C31),DARD1!$A$6:$N$134,14,FALSE),0)</f>
        <v>0</v>
      </c>
      <c r="AC31" s="85">
        <f>_xlfn.IFNA(VLOOKUP(CONCATENATE($AC$5,$B31,$C31),'LF1'!$A$6:$N$135,14,FALSE),0)</f>
        <v>0</v>
      </c>
      <c r="AD31" s="85">
        <f>_xlfn.IFNA(VLOOKUP(CONCATENATE($AD$5,$B31,$C31),DARL2!$A$6:$N$135,14,FALSE),0)</f>
        <v>0</v>
      </c>
      <c r="AE31" s="85">
        <f>_xlfn.IFNA(VLOOKUP(CONCATENATE($AE$5,$B31,$C31),FEST!$A$6:$N$135,14,FALSE),0)</f>
        <v>0</v>
      </c>
      <c r="AF31" s="85">
        <f>_xlfn.IFNA(VLOOKUP(CONCATENATE($AF$5,$B31,$C31),'BUN2'!$A$6:$N$131,14,FALSE),0)</f>
        <v>0</v>
      </c>
      <c r="AG31" s="85">
        <f>_xlfn.IFNA(VLOOKUP(CONCATENATE($AG$5,$B31,$C31),'OG3'!$A$6:$N$135,14,FALSE),0)</f>
        <v>0</v>
      </c>
      <c r="AH31" s="86">
        <f>_xlfn.IFNA(VLOOKUP(CONCATENATE($AH$5,$B31,$C31),SER!$A$6:$N$135,14,FALSE),0)</f>
        <v>0</v>
      </c>
      <c r="AI31" s="86">
        <f>_xlfn.IFNA(VLOOKUP(CONCATENATE($AJ$5,$B31,$C31),KR!$A$6:$N$135,14,FALSE),0)</f>
        <v>0</v>
      </c>
      <c r="AJ31" s="86">
        <f>_xlfn.IFNA(VLOOKUP(CONCATENATE($AJ$5,$B31,$C31),DARL3!$A$6:$N$135,14,FALSE),0)</f>
        <v>0</v>
      </c>
      <c r="AK31" s="86">
        <f>_xlfn.IFNA(VLOOKUP(CONCATENATE($AK$5,$B31,$C31),DARD2!$A$6:$N$135,14,FALSE),0)</f>
        <v>0</v>
      </c>
      <c r="AL31" s="86">
        <f>_xlfn.IFNA(VLOOKUP(CONCATENATE($AL$5,$B31,$C31),'WAL3'!$A$6:$N$77,14,FALSE),0)</f>
        <v>0</v>
      </c>
      <c r="AM31" s="86">
        <f>_xlfn.IFNA(VLOOKUP(CONCATENATE($AM$5,$B31,$C31),'BAL3'!$A$6:$N$135,14,FALSE),0)</f>
        <v>0</v>
      </c>
      <c r="AN31" s="86">
        <f>_xlfn.IFNA(VLOOKUP(CONCATENATE($AN$5,$B31,$C31),'BUN3'!$A$6:$N$135,14,FALSE),0)</f>
        <v>0</v>
      </c>
      <c r="AO31" s="86">
        <f>_xlfn.IFNA(VLOOKUP(CONCATENATE($AO$5,$B31,$C31),SC!$A$6:$N$135,14,FALSE),0)</f>
        <v>0</v>
      </c>
      <c r="AP31" s="86">
        <f>_xlfn.IFNA(VLOOKUP(CONCATENATE($AP$5,$B31,$C31),'KAL1'!$A$6:$N$135,14,FALSE),0)</f>
        <v>0</v>
      </c>
      <c r="AQ31" s="514"/>
      <c r="AR31" s="87">
        <f>_xlfn.IFNA(VLOOKUP(CONCATENATE($AR$5,$B31,$C31),'MR3'!$A$6:$N$135,14,FALSE),0)</f>
        <v>0</v>
      </c>
      <c r="AS31" s="82"/>
    </row>
    <row r="32" spans="1:88" x14ac:dyDescent="0.2">
      <c r="A32" s="924"/>
      <c r="B32" s="111" t="s">
        <v>973</v>
      </c>
      <c r="C32" s="112" t="s">
        <v>722</v>
      </c>
      <c r="D32" s="112" t="s">
        <v>54</v>
      </c>
      <c r="E32" s="113">
        <v>44267</v>
      </c>
      <c r="F32" s="114">
        <v>11</v>
      </c>
      <c r="G32" s="173">
        <f t="shared" si="3"/>
        <v>0</v>
      </c>
      <c r="H32" s="85">
        <f t="shared" si="4"/>
        <v>0</v>
      </c>
      <c r="I32" s="174"/>
      <c r="J32" s="227">
        <f>_xlfn.IFNA(VLOOKUP(CONCATENATE($J$5,$B32,$C32),'20BUN'!$A$6:$N$94,14,FALSE),0)</f>
        <v>0</v>
      </c>
      <c r="K32" s="85">
        <f>_xlfn.IFNA(VLOOKUP(CONCATENATE($K$5,$B32,$C32),'20BUS'!$A$6:$N$107,14,FALSE),0)</f>
        <v>0</v>
      </c>
      <c r="L32" s="85">
        <f>_xlfn.IFNA(VLOOKUP(CONCATENATE($L$5,$B32,$C32),'MUR1'!$A$6:$N$135,14,FALSE),0)</f>
        <v>0</v>
      </c>
      <c r="M32" s="85">
        <f>_xlfn.IFNA(VLOOKUP(CONCATENATE($M$5,$B32,$C32),'BUS1'!$A$6:$N$95,14,FALSE),0)</f>
        <v>0</v>
      </c>
      <c r="N32" s="85">
        <f>_xlfn.IFNA(VLOOKUP(CONCATENATE($N$5,$B32,$C32),'WP1'!$A$6:$N$131,14,FALSE),0)</f>
        <v>0</v>
      </c>
      <c r="O32" s="85">
        <f>_xlfn.IFNA(VLOOKUP(CONCATENATE($O$5,$B32,$C32),'BAL1'!$A$6:$N$95,14,FALSE),0)</f>
        <v>0</v>
      </c>
      <c r="P32" s="85">
        <f>_xlfn.IFNA(VLOOKUP(CONCATENATE($P$5,$B32,$C32),'BUS2'!$A$6:$N$133,14,FALSE),0)</f>
        <v>0</v>
      </c>
      <c r="Q32" s="85">
        <f>_xlfn.IFNA(VLOOKUP(CONCATENATE($Q$5,$B32,$C32),'WAL1'!$A$6:$N$135,14,FALSE),0)</f>
        <v>0</v>
      </c>
      <c r="R32" s="85">
        <f>_xlfn.IFNA(VLOOKUP(CONCATENATE($S$5,$B32,$C32),'MR1'!$A$6:$N$130,14,FALSE),0)</f>
        <v>0</v>
      </c>
      <c r="S32" s="85">
        <f>_xlfn.IFNA(VLOOKUP(CONCATENATE($S$5,$B32,$C32),'OG1'!$A$6:$N$132,14,FALSE),0)</f>
        <v>0</v>
      </c>
      <c r="T32" s="85">
        <f>_xlfn.IFNA(VLOOKUP(CONCATENATE($T$5,$B32,$C32),DARL!$A$6:$N$56,14,FALSE),0)</f>
        <v>0</v>
      </c>
      <c r="U32" s="85">
        <f>_xlfn.IFNA(VLOOKUP(CONCATENATE($U$5,$B32,$C32),'BUS3'!$A$6:$N$135,14,FALSE),0)</f>
        <v>0</v>
      </c>
      <c r="V32" s="85">
        <f>_xlfn.IFNA(VLOOKUP(CONCATENATE($V$5,$B32,$C32),'BAL2'!$A$6:$N$135,14,FALSE),0)</f>
        <v>0</v>
      </c>
      <c r="W32" s="85">
        <f>_xlfn.IFNA(VLOOKUP(CONCATENATE($W$5,$B32,$C32),'BUN1'!$A$6:$N$135,14,FALSE),0)</f>
        <v>0</v>
      </c>
      <c r="X32" s="85">
        <f>_xlfn.IFNA(VLOOKUP(CONCATENATE($X$5,$B32,$C32),'OG2'!$A$6:$N$133,14,FALSE),0)</f>
        <v>0</v>
      </c>
      <c r="Y32" s="85">
        <f>_xlfn.IFNA(VLOOKUP(CONCATENATE($Y$5,$B32,$C32),'SM1'!$A$6:$N$133,14,FALSE),0)</f>
        <v>0</v>
      </c>
      <c r="Z32" s="85">
        <f>_xlfn.IFNA(VLOOKUP(CONCATENATE($Z$5,$B32,$C32),'MR2'!$A$6:$N$124,14,FALSE),0)</f>
        <v>0</v>
      </c>
      <c r="AA32" s="85">
        <f>_xlfn.IFNA(VLOOKUP(CONCATENATE($AA$5,$B32,$C32),'WAL2'!$A$6:$N$135,14,FALSE),0)</f>
        <v>0</v>
      </c>
      <c r="AB32" s="85">
        <f>_xlfn.IFNA(VLOOKUP(CONCATENATE($AB$5,$B32,$C32),DARD1!$A$6:$N$134,14,FALSE),0)</f>
        <v>0</v>
      </c>
      <c r="AC32" s="85">
        <f>_xlfn.IFNA(VLOOKUP(CONCATENATE($AC$5,$B32,$C32),'LF1'!$A$6:$N$135,14,FALSE),0)</f>
        <v>0</v>
      </c>
      <c r="AD32" s="85">
        <f>_xlfn.IFNA(VLOOKUP(CONCATENATE($AD$5,$B32,$C32),DARL2!$A$6:$N$135,14,FALSE),0)</f>
        <v>0</v>
      </c>
      <c r="AE32" s="85">
        <f>_xlfn.IFNA(VLOOKUP(CONCATENATE($AE$5,$B32,$C32),FEST!$A$6:$N$135,14,FALSE),0)</f>
        <v>0</v>
      </c>
      <c r="AF32" s="85">
        <f>_xlfn.IFNA(VLOOKUP(CONCATENATE($AF$5,$B32,$C32),'BUN2'!$A$6:$N$131,14,FALSE),0)</f>
        <v>0</v>
      </c>
      <c r="AG32" s="85">
        <f>_xlfn.IFNA(VLOOKUP(CONCATENATE($AG$5,$B32,$C32),'OG3'!$A$6:$N$135,14,FALSE),0)</f>
        <v>0</v>
      </c>
      <c r="AH32" s="86">
        <f>_xlfn.IFNA(VLOOKUP(CONCATENATE($AH$5,$B32,$C32),SER!$A$6:$N$135,14,FALSE),0)</f>
        <v>0</v>
      </c>
      <c r="AI32" s="86">
        <f>_xlfn.IFNA(VLOOKUP(CONCATENATE($AJ$5,$B32,$C32),KR!$A$6:$N$135,14,FALSE),0)</f>
        <v>0</v>
      </c>
      <c r="AJ32" s="86">
        <f>_xlfn.IFNA(VLOOKUP(CONCATENATE($AJ$5,$B32,$C32),DARL3!$A$6:$N$135,14,FALSE),0)</f>
        <v>0</v>
      </c>
      <c r="AK32" s="86">
        <f>_xlfn.IFNA(VLOOKUP(CONCATENATE($AK$5,$B32,$C32),DARD2!$A$6:$N$135,14,FALSE),0)</f>
        <v>0</v>
      </c>
      <c r="AL32" s="86">
        <f>_xlfn.IFNA(VLOOKUP(CONCATENATE($AL$5,$B32,$C32),'WAL3'!$A$6:$N$77,14,FALSE),0)</f>
        <v>0</v>
      </c>
      <c r="AM32" s="86">
        <f>_xlfn.IFNA(VLOOKUP(CONCATENATE($AM$5,$B32,$C32),'BAL3'!$A$6:$N$135,14,FALSE),0)</f>
        <v>0</v>
      </c>
      <c r="AN32" s="86">
        <f>_xlfn.IFNA(VLOOKUP(CONCATENATE($AN$5,$B32,$C32),'BUN3'!$A$6:$N$135,14,FALSE),0)</f>
        <v>0</v>
      </c>
      <c r="AO32" s="86">
        <f>_xlfn.IFNA(VLOOKUP(CONCATENATE($AO$5,$B32,$C32),SC!$A$6:$N$135,14,FALSE),0)</f>
        <v>0</v>
      </c>
      <c r="AP32" s="86">
        <f>_xlfn.IFNA(VLOOKUP(CONCATENATE($AP$5,$B32,$C32),'KAL1'!$A$6:$N$135,14,FALSE),0)</f>
        <v>0</v>
      </c>
      <c r="AQ32" s="514"/>
      <c r="AR32" s="87">
        <f>_xlfn.IFNA(VLOOKUP(CONCATENATE($AR$5,$B32,$C32),'MR3'!$A$6:$N$135,14,FALSE),0)</f>
        <v>0</v>
      </c>
      <c r="AS32" s="82"/>
    </row>
    <row r="33" spans="1:45" x14ac:dyDescent="0.2">
      <c r="A33" s="924"/>
      <c r="B33" s="111" t="s">
        <v>622</v>
      </c>
      <c r="C33" s="112" t="s">
        <v>720</v>
      </c>
      <c r="D33" s="112" t="s">
        <v>100</v>
      </c>
      <c r="E33" s="113">
        <v>44272</v>
      </c>
      <c r="F33" s="114">
        <v>11</v>
      </c>
      <c r="G33" s="173">
        <f t="shared" si="3"/>
        <v>0</v>
      </c>
      <c r="H33" s="85">
        <f t="shared" si="4"/>
        <v>0</v>
      </c>
      <c r="I33" s="174"/>
      <c r="J33" s="227">
        <f>_xlfn.IFNA(VLOOKUP(CONCATENATE($J$5,$B33,$C33),'20BUN'!$A$6:$N$94,14,FALSE),0)</f>
        <v>0</v>
      </c>
      <c r="K33" s="85">
        <f>_xlfn.IFNA(VLOOKUP(CONCATENATE($K$5,$B33,$C33),'20BUS'!$A$6:$N$107,14,FALSE),0)</f>
        <v>0</v>
      </c>
      <c r="L33" s="85">
        <f>_xlfn.IFNA(VLOOKUP(CONCATENATE($L$5,$B33,$C33),'MUR1'!$A$6:$N$135,14,FALSE),0)</f>
        <v>0</v>
      </c>
      <c r="M33" s="85">
        <f>_xlfn.IFNA(VLOOKUP(CONCATENATE($M$5,$B33,$C33),'BUS1'!$A$6:$N$95,14,FALSE),0)</f>
        <v>0</v>
      </c>
      <c r="N33" s="85">
        <f>_xlfn.IFNA(VLOOKUP(CONCATENATE($N$5,$B33,$C33),'WP1'!$A$6:$N$131,14,FALSE),0)</f>
        <v>0</v>
      </c>
      <c r="O33" s="85">
        <f>_xlfn.IFNA(VLOOKUP(CONCATENATE($O$5,$B33,$C33),'BAL1'!$A$6:$N$95,14,FALSE),0)</f>
        <v>0</v>
      </c>
      <c r="P33" s="85">
        <f>_xlfn.IFNA(VLOOKUP(CONCATENATE($P$5,$B33,$C33),'BUS2'!$A$6:$N$133,14,FALSE),0)</f>
        <v>0</v>
      </c>
      <c r="Q33" s="85">
        <f>_xlfn.IFNA(VLOOKUP(CONCATENATE($Q$5,$B33,$C33),'WAL1'!$A$6:$N$135,14,FALSE),0)</f>
        <v>0</v>
      </c>
      <c r="R33" s="85">
        <f>_xlfn.IFNA(VLOOKUP(CONCATENATE($S$5,$B33,$C33),'MR1'!$A$6:$N$130,14,FALSE),0)</f>
        <v>0</v>
      </c>
      <c r="S33" s="85">
        <f>_xlfn.IFNA(VLOOKUP(CONCATENATE($S$5,$B33,$C33),'OG1'!$A$6:$N$132,14,FALSE),0)</f>
        <v>0</v>
      </c>
      <c r="T33" s="85">
        <f>_xlfn.IFNA(VLOOKUP(CONCATENATE($T$5,$B33,$C33),DARL!$A$6:$N$56,14,FALSE),0)</f>
        <v>0</v>
      </c>
      <c r="U33" s="85">
        <f>_xlfn.IFNA(VLOOKUP(CONCATENATE($U$5,$B33,$C33),'BUS3'!$A$6:$N$135,14,FALSE),0)</f>
        <v>0</v>
      </c>
      <c r="V33" s="85">
        <f>_xlfn.IFNA(VLOOKUP(CONCATENATE($V$5,$B33,$C33),'BAL2'!$A$6:$N$135,14,FALSE),0)</f>
        <v>0</v>
      </c>
      <c r="W33" s="85">
        <f>_xlfn.IFNA(VLOOKUP(CONCATENATE($W$5,$B33,$C33),'BUN1'!$A$6:$N$135,14,FALSE),0)</f>
        <v>0</v>
      </c>
      <c r="X33" s="85">
        <f>_xlfn.IFNA(VLOOKUP(CONCATENATE($X$5,$B33,$C33),'OG2'!$A$6:$N$133,14,FALSE),0)</f>
        <v>0</v>
      </c>
      <c r="Y33" s="85">
        <f>_xlfn.IFNA(VLOOKUP(CONCATENATE($Y$5,$B33,$C33),'SM1'!$A$6:$N$133,14,FALSE),0)</f>
        <v>0</v>
      </c>
      <c r="Z33" s="85">
        <f>_xlfn.IFNA(VLOOKUP(CONCATENATE($Z$5,$B33,$C33),'MR2'!$A$6:$N$124,14,FALSE),0)</f>
        <v>0</v>
      </c>
      <c r="AA33" s="85">
        <f>_xlfn.IFNA(VLOOKUP(CONCATENATE($AA$5,$B33,$C33),'WAL2'!$A$6:$N$135,14,FALSE),0)</f>
        <v>0</v>
      </c>
      <c r="AB33" s="85">
        <f>_xlfn.IFNA(VLOOKUP(CONCATENATE($AB$5,$B33,$C33),DARD1!$A$6:$N$134,14,FALSE),0)</f>
        <v>0</v>
      </c>
      <c r="AC33" s="85">
        <f>_xlfn.IFNA(VLOOKUP(CONCATENATE($AC$5,$B33,$C33),'LF1'!$A$6:$N$135,14,FALSE),0)</f>
        <v>0</v>
      </c>
      <c r="AD33" s="85">
        <f>_xlfn.IFNA(VLOOKUP(CONCATENATE($AD$5,$B33,$C33),DARL2!$A$6:$N$135,14,FALSE),0)</f>
        <v>0</v>
      </c>
      <c r="AE33" s="85">
        <f>_xlfn.IFNA(VLOOKUP(CONCATENATE($AE$5,$B33,$C33),FEST!$A$6:$N$135,14,FALSE),0)</f>
        <v>0</v>
      </c>
      <c r="AF33" s="85">
        <f>_xlfn.IFNA(VLOOKUP(CONCATENATE($AF$5,$B33,$C33),'BUN2'!$A$6:$N$131,14,FALSE),0)</f>
        <v>0</v>
      </c>
      <c r="AG33" s="85">
        <f>_xlfn.IFNA(VLOOKUP(CONCATENATE($AG$5,$B33,$C33),'OG3'!$A$6:$N$135,14,FALSE),0)</f>
        <v>0</v>
      </c>
      <c r="AH33" s="86">
        <f>_xlfn.IFNA(VLOOKUP(CONCATENATE($AH$5,$B33,$C33),SER!$A$6:$N$135,14,FALSE),0)</f>
        <v>0</v>
      </c>
      <c r="AI33" s="86">
        <f>_xlfn.IFNA(VLOOKUP(CONCATENATE($AJ$5,$B33,$C33),KR!$A$6:$N$135,14,FALSE),0)</f>
        <v>0</v>
      </c>
      <c r="AJ33" s="86">
        <f>_xlfn.IFNA(VLOOKUP(CONCATENATE($AJ$5,$B33,$C33),DARL3!$A$6:$N$135,14,FALSE),0)</f>
        <v>0</v>
      </c>
      <c r="AK33" s="86">
        <f>_xlfn.IFNA(VLOOKUP(CONCATENATE($AK$5,$B33,$C33),DARD2!$A$6:$N$135,14,FALSE),0)</f>
        <v>0</v>
      </c>
      <c r="AL33" s="86">
        <f>_xlfn.IFNA(VLOOKUP(CONCATENATE($AL$5,$B33,$C33),'WAL3'!$A$6:$N$77,14,FALSE),0)</f>
        <v>0</v>
      </c>
      <c r="AM33" s="86">
        <f>_xlfn.IFNA(VLOOKUP(CONCATENATE($AM$5,$B33,$C33),'BAL3'!$A$6:$N$135,14,FALSE),0)</f>
        <v>0</v>
      </c>
      <c r="AN33" s="86">
        <f>_xlfn.IFNA(VLOOKUP(CONCATENATE($AN$5,$B33,$C33),'BUN3'!$A$6:$N$135,14,FALSE),0)</f>
        <v>0</v>
      </c>
      <c r="AO33" s="86">
        <f>_xlfn.IFNA(VLOOKUP(CONCATENATE($AO$5,$B33,$C33),SC!$A$6:$N$135,14,FALSE),0)</f>
        <v>0</v>
      </c>
      <c r="AP33" s="86">
        <f>_xlfn.IFNA(VLOOKUP(CONCATENATE($AP$5,$B33,$C33),'KAL1'!$A$6:$N$135,14,FALSE),0)</f>
        <v>0</v>
      </c>
      <c r="AQ33" s="514"/>
      <c r="AR33" s="87">
        <f>_xlfn.IFNA(VLOOKUP(CONCATENATE($AR$5,$B33,$C33),'MR3'!$A$6:$N$135,14,FALSE),0)</f>
        <v>0</v>
      </c>
      <c r="AS33" s="82"/>
    </row>
    <row r="34" spans="1:45" x14ac:dyDescent="0.2">
      <c r="A34" s="924"/>
      <c r="B34" s="111" t="s">
        <v>878</v>
      </c>
      <c r="C34" s="112" t="s">
        <v>1297</v>
      </c>
      <c r="D34" s="112" t="s">
        <v>1298</v>
      </c>
      <c r="E34" s="113">
        <v>44360</v>
      </c>
      <c r="F34" s="114">
        <v>9</v>
      </c>
      <c r="G34" s="173">
        <f t="shared" si="3"/>
        <v>0</v>
      </c>
      <c r="H34" s="85">
        <f t="shared" si="4"/>
        <v>0</v>
      </c>
      <c r="I34" s="174"/>
      <c r="J34" s="227">
        <f>_xlfn.IFNA(VLOOKUP(CONCATENATE($J$5,$B34,$C34),'20BUN'!$A$6:$N$94,14,FALSE),0)</f>
        <v>0</v>
      </c>
      <c r="K34" s="85">
        <f>_xlfn.IFNA(VLOOKUP(CONCATENATE($K$5,$B34,$C34),'20BUS'!$A$6:$N$107,14,FALSE),0)</f>
        <v>0</v>
      </c>
      <c r="L34" s="85">
        <f>_xlfn.IFNA(VLOOKUP(CONCATENATE($L$5,$B34,$C34),'MUR1'!$A$6:$N$135,14,FALSE),0)</f>
        <v>0</v>
      </c>
      <c r="M34" s="85">
        <f>_xlfn.IFNA(VLOOKUP(CONCATENATE($M$5,$B34,$C34),'BUS1'!$A$6:$N$95,14,FALSE),0)</f>
        <v>0</v>
      </c>
      <c r="N34" s="85">
        <f>_xlfn.IFNA(VLOOKUP(CONCATENATE($N$5,$B34,$C34),'WP1'!$A$6:$N$131,14,FALSE),0)</f>
        <v>0</v>
      </c>
      <c r="O34" s="85">
        <f>_xlfn.IFNA(VLOOKUP(CONCATENATE($O$5,$B34,$C34),'BAL1'!$A$6:$N$95,14,FALSE),0)</f>
        <v>0</v>
      </c>
      <c r="P34" s="85">
        <f>_xlfn.IFNA(VLOOKUP(CONCATENATE($P$5,$B34,$C34),'BUS2'!$A$6:$N$133,14,FALSE),0)</f>
        <v>0</v>
      </c>
      <c r="Q34" s="85">
        <f>_xlfn.IFNA(VLOOKUP(CONCATENATE($Q$5,$B34,$C34),'WAL1'!$A$6:$N$135,14,FALSE),0)</f>
        <v>0</v>
      </c>
      <c r="R34" s="85">
        <f>_xlfn.IFNA(VLOOKUP(CONCATENATE($S$5,$B34,$C34),'MR1'!$A$6:$N$130,14,FALSE),0)</f>
        <v>0</v>
      </c>
      <c r="S34" s="85">
        <f>_xlfn.IFNA(VLOOKUP(CONCATENATE($S$5,$B34,$C34),'OG1'!$A$6:$N$132,14,FALSE),0)</f>
        <v>0</v>
      </c>
      <c r="T34" s="85">
        <f>_xlfn.IFNA(VLOOKUP(CONCATENATE($T$5,$B34,$C34),DARL!$A$6:$N$56,14,FALSE),0)</f>
        <v>0</v>
      </c>
      <c r="U34" s="85">
        <f>_xlfn.IFNA(VLOOKUP(CONCATENATE($U$5,$B34,$C34),'BUS3'!$A$6:$N$135,14,FALSE),0)</f>
        <v>0</v>
      </c>
      <c r="V34" s="85">
        <f>_xlfn.IFNA(VLOOKUP(CONCATENATE($V$5,$B34,$C34),'BAL2'!$A$6:$N$135,14,FALSE),0)</f>
        <v>0</v>
      </c>
      <c r="W34" s="85">
        <f>_xlfn.IFNA(VLOOKUP(CONCATENATE($W$5,$B34,$C34),'BUN1'!$A$6:$N$135,14,FALSE),0)</f>
        <v>0</v>
      </c>
      <c r="X34" s="85">
        <f>_xlfn.IFNA(VLOOKUP(CONCATENATE($X$5,$B34,$C34),'OG2'!$A$6:$N$133,14,FALSE),0)</f>
        <v>0</v>
      </c>
      <c r="Y34" s="85">
        <f>_xlfn.IFNA(VLOOKUP(CONCATENATE($Y$5,$B34,$C34),'SM1'!$A$6:$N$133,14,FALSE),0)</f>
        <v>0</v>
      </c>
      <c r="Z34" s="85">
        <f>_xlfn.IFNA(VLOOKUP(CONCATENATE($Z$5,$B34,$C34),'MR2'!$A$6:$N$124,14,FALSE),0)</f>
        <v>0</v>
      </c>
      <c r="AA34" s="85">
        <f>_xlfn.IFNA(VLOOKUP(CONCATENATE($AA$5,$B34,$C34),'WAL2'!$A$6:$N$135,14,FALSE),0)</f>
        <v>0</v>
      </c>
      <c r="AB34" s="85">
        <f>_xlfn.IFNA(VLOOKUP(CONCATENATE($AB$5,$B34,$C34),DARD1!$A$6:$N$134,14,FALSE),0)</f>
        <v>0</v>
      </c>
      <c r="AC34" s="85">
        <f>_xlfn.IFNA(VLOOKUP(CONCATENATE($AC$5,$B34,$C34),'LF1'!$A$6:$N$135,14,FALSE),0)</f>
        <v>0</v>
      </c>
      <c r="AD34" s="85">
        <f>_xlfn.IFNA(VLOOKUP(CONCATENATE($AD$5,$B34,$C34),DARL2!$A$6:$N$135,14,FALSE),0)</f>
        <v>0</v>
      </c>
      <c r="AE34" s="85">
        <f>_xlfn.IFNA(VLOOKUP(CONCATENATE($AE$5,$B34,$C34),FEST!$A$6:$N$135,14,FALSE),0)</f>
        <v>0</v>
      </c>
      <c r="AF34" s="85">
        <f>_xlfn.IFNA(VLOOKUP(CONCATENATE($AF$5,$B34,$C34),'BUN2'!$A$6:$N$131,14,FALSE),0)</f>
        <v>0</v>
      </c>
      <c r="AG34" s="85">
        <f>_xlfn.IFNA(VLOOKUP(CONCATENATE($AG$5,$B34,$C34),'OG3'!$A$6:$N$135,14,FALSE),0)</f>
        <v>0</v>
      </c>
      <c r="AH34" s="86">
        <f>_xlfn.IFNA(VLOOKUP(CONCATENATE($AH$5,$B34,$C34),SER!$A$6:$N$135,14,FALSE),0)</f>
        <v>0</v>
      </c>
      <c r="AI34" s="86">
        <f>_xlfn.IFNA(VLOOKUP(CONCATENATE($AJ$5,$B34,$C34),KR!$A$6:$N$135,14,FALSE),0)</f>
        <v>0</v>
      </c>
      <c r="AJ34" s="86">
        <f>_xlfn.IFNA(VLOOKUP(CONCATENATE($AJ$5,$B34,$C34),DARL3!$A$6:$N$135,14,FALSE),0)</f>
        <v>0</v>
      </c>
      <c r="AK34" s="86">
        <f>_xlfn.IFNA(VLOOKUP(CONCATENATE($AK$5,$B34,$C34),DARD2!$A$6:$N$135,14,FALSE),0)</f>
        <v>0</v>
      </c>
      <c r="AL34" s="86">
        <f>_xlfn.IFNA(VLOOKUP(CONCATENATE($AL$5,$B34,$C34),'WAL3'!$A$6:$N$77,14,FALSE),0)</f>
        <v>0</v>
      </c>
      <c r="AM34" s="86">
        <f>_xlfn.IFNA(VLOOKUP(CONCATENATE($AM$5,$B34,$C34),'BAL3'!$A$6:$N$135,14,FALSE),0)</f>
        <v>0</v>
      </c>
      <c r="AN34" s="86">
        <f>_xlfn.IFNA(VLOOKUP(CONCATENATE($AN$5,$B34,$C34),'BUN3'!$A$6:$N$135,14,FALSE),0)</f>
        <v>0</v>
      </c>
      <c r="AO34" s="86">
        <f>_xlfn.IFNA(VLOOKUP(CONCATENATE($AO$5,$B34,$C34),SC!$A$6:$N$135,14,FALSE),0)</f>
        <v>0</v>
      </c>
      <c r="AP34" s="86">
        <f>_xlfn.IFNA(VLOOKUP(CONCATENATE($AP$5,$B34,$C34),'KAL1'!$A$6:$N$135,14,FALSE),0)</f>
        <v>0</v>
      </c>
      <c r="AQ34" s="514"/>
      <c r="AR34" s="87">
        <f>_xlfn.IFNA(VLOOKUP(CONCATENATE($AR$5,$B34,$C34),'MR3'!$A$6:$N$135,14,FALSE),0)</f>
        <v>0</v>
      </c>
      <c r="AS34" s="82"/>
    </row>
    <row r="35" spans="1:45" x14ac:dyDescent="0.2">
      <c r="A35" s="924"/>
      <c r="B35" s="111" t="s">
        <v>64</v>
      </c>
      <c r="C35" s="112" t="s">
        <v>267</v>
      </c>
      <c r="D35" s="112" t="s">
        <v>165</v>
      </c>
      <c r="E35" s="113">
        <v>44224</v>
      </c>
      <c r="F35" s="114">
        <v>9</v>
      </c>
      <c r="G35" s="173">
        <f t="shared" si="3"/>
        <v>0</v>
      </c>
      <c r="H35" s="85">
        <f t="shared" si="4"/>
        <v>0</v>
      </c>
      <c r="I35" s="174"/>
      <c r="J35" s="227">
        <f>_xlfn.IFNA(VLOOKUP(CONCATENATE($J$5,$B35,$C35),'20BUN'!$A$6:$N$94,14,FALSE),0)</f>
        <v>0</v>
      </c>
      <c r="K35" s="85">
        <f>_xlfn.IFNA(VLOOKUP(CONCATENATE($K$5,$B35,$C35),'20BUS'!$A$6:$N$107,14,FALSE),0)</f>
        <v>0</v>
      </c>
      <c r="L35" s="85">
        <f>_xlfn.IFNA(VLOOKUP(CONCATENATE($L$5,$B35,$C35),'MUR1'!$A$6:$N$135,14,FALSE),0)</f>
        <v>0</v>
      </c>
      <c r="M35" s="85">
        <f>_xlfn.IFNA(VLOOKUP(CONCATENATE($M$5,$B35,$C35),'BUS1'!$A$6:$N$95,14,FALSE),0)</f>
        <v>0</v>
      </c>
      <c r="N35" s="85">
        <f>_xlfn.IFNA(VLOOKUP(CONCATENATE($N$5,$B35,$C35),'WP1'!$A$6:$N$131,14,FALSE),0)</f>
        <v>0</v>
      </c>
      <c r="O35" s="85">
        <f>_xlfn.IFNA(VLOOKUP(CONCATENATE($O$5,$B35,$C35),'BAL1'!$A$6:$N$95,14,FALSE),0)</f>
        <v>0</v>
      </c>
      <c r="P35" s="85">
        <f>_xlfn.IFNA(VLOOKUP(CONCATENATE($P$5,$B35,$C35),'BUS2'!$A$6:$N$133,14,FALSE),0)</f>
        <v>0</v>
      </c>
      <c r="Q35" s="85">
        <f>_xlfn.IFNA(VLOOKUP(CONCATENATE($Q$5,$B35,$C35),'WAL1'!$A$6:$N$135,14,FALSE),0)</f>
        <v>0</v>
      </c>
      <c r="R35" s="85">
        <f>_xlfn.IFNA(VLOOKUP(CONCATENATE($S$5,$B35,$C35),'MR1'!$A$6:$N$130,14,FALSE),0)</f>
        <v>0</v>
      </c>
      <c r="S35" s="85">
        <f>_xlfn.IFNA(VLOOKUP(CONCATENATE($S$5,$B35,$C35),'OG1'!$A$6:$N$132,14,FALSE),0)</f>
        <v>0</v>
      </c>
      <c r="T35" s="85">
        <f>_xlfn.IFNA(VLOOKUP(CONCATENATE($T$5,$B35,$C35),DARL!$A$6:$N$56,14,FALSE),0)</f>
        <v>0</v>
      </c>
      <c r="U35" s="85">
        <f>_xlfn.IFNA(VLOOKUP(CONCATENATE($U$5,$B35,$C35),'BUS3'!$A$6:$N$135,14,FALSE),0)</f>
        <v>0</v>
      </c>
      <c r="V35" s="85">
        <f>_xlfn.IFNA(VLOOKUP(CONCATENATE($V$5,$B35,$C35),'BAL2'!$A$6:$N$135,14,FALSE),0)</f>
        <v>0</v>
      </c>
      <c r="W35" s="85">
        <f>_xlfn.IFNA(VLOOKUP(CONCATENATE($W$5,$B35,$C35),'BUN1'!$A$6:$N$135,14,FALSE),0)</f>
        <v>0</v>
      </c>
      <c r="X35" s="85">
        <f>_xlfn.IFNA(VLOOKUP(CONCATENATE($X$5,$B35,$C35),'OG2'!$A$6:$N$133,14,FALSE),0)</f>
        <v>0</v>
      </c>
      <c r="Y35" s="85">
        <f>_xlfn.IFNA(VLOOKUP(CONCATENATE($Y$5,$B35,$C35),'SM1'!$A$6:$N$133,14,FALSE),0)</f>
        <v>0</v>
      </c>
      <c r="Z35" s="85">
        <f>_xlfn.IFNA(VLOOKUP(CONCATENATE($Z$5,$B35,$C35),'MR2'!$A$6:$N$124,14,FALSE),0)</f>
        <v>0</v>
      </c>
      <c r="AA35" s="85">
        <f>_xlfn.IFNA(VLOOKUP(CONCATENATE($AA$5,$B35,$C35),'WAL2'!$A$6:$N$135,14,FALSE),0)</f>
        <v>0</v>
      </c>
      <c r="AB35" s="85">
        <f>_xlfn.IFNA(VLOOKUP(CONCATENATE($AB$5,$B35,$C35),DARD1!$A$6:$N$134,14,FALSE),0)</f>
        <v>0</v>
      </c>
      <c r="AC35" s="85">
        <f>_xlfn.IFNA(VLOOKUP(CONCATENATE($AC$5,$B35,$C35),'LF1'!$A$6:$N$135,14,FALSE),0)</f>
        <v>0</v>
      </c>
      <c r="AD35" s="85">
        <f>_xlfn.IFNA(VLOOKUP(CONCATENATE($AD$5,$B35,$C35),DARL2!$A$6:$N$135,14,FALSE),0)</f>
        <v>0</v>
      </c>
      <c r="AE35" s="85">
        <f>_xlfn.IFNA(VLOOKUP(CONCATENATE($AE$5,$B35,$C35),FEST!$A$6:$N$135,14,FALSE),0)</f>
        <v>0</v>
      </c>
      <c r="AF35" s="85">
        <f>_xlfn.IFNA(VLOOKUP(CONCATENATE($AF$5,$B35,$C35),'BUN2'!$A$6:$N$131,14,FALSE),0)</f>
        <v>0</v>
      </c>
      <c r="AG35" s="85">
        <f>_xlfn.IFNA(VLOOKUP(CONCATENATE($AG$5,$B35,$C35),'OG3'!$A$6:$N$135,14,FALSE),0)</f>
        <v>0</v>
      </c>
      <c r="AH35" s="86">
        <f>_xlfn.IFNA(VLOOKUP(CONCATENATE($AH$5,$B35,$C35),SER!$A$6:$N$135,14,FALSE),0)</f>
        <v>0</v>
      </c>
      <c r="AI35" s="86">
        <f>_xlfn.IFNA(VLOOKUP(CONCATENATE($AJ$5,$B35,$C35),KR!$A$6:$N$135,14,FALSE),0)</f>
        <v>0</v>
      </c>
      <c r="AJ35" s="86">
        <f>_xlfn.IFNA(VLOOKUP(CONCATENATE($AJ$5,$B35,$C35),DARL3!$A$6:$N$135,14,FALSE),0)</f>
        <v>0</v>
      </c>
      <c r="AK35" s="86">
        <f>_xlfn.IFNA(VLOOKUP(CONCATENATE($AK$5,$B35,$C35),DARD2!$A$6:$N$135,14,FALSE),0)</f>
        <v>0</v>
      </c>
      <c r="AL35" s="86">
        <f>_xlfn.IFNA(VLOOKUP(CONCATENATE($AL$5,$B35,$C35),'WAL3'!$A$6:$N$77,14,FALSE),0)</f>
        <v>0</v>
      </c>
      <c r="AM35" s="86">
        <f>_xlfn.IFNA(VLOOKUP(CONCATENATE($AM$5,$B35,$C35),'BAL3'!$A$6:$N$135,14,FALSE),0)</f>
        <v>0</v>
      </c>
      <c r="AN35" s="86">
        <f>_xlfn.IFNA(VLOOKUP(CONCATENATE($AN$5,$B35,$C35),'BUN3'!$A$6:$N$135,14,FALSE),0)</f>
        <v>0</v>
      </c>
      <c r="AO35" s="86">
        <f>_xlfn.IFNA(VLOOKUP(CONCATENATE($AO$5,$B35,$C35),SC!$A$6:$N$135,14,FALSE),0)</f>
        <v>0</v>
      </c>
      <c r="AP35" s="86">
        <f>_xlfn.IFNA(VLOOKUP(CONCATENATE($AP$5,$B35,$C35),'KAL1'!$A$6:$N$135,14,FALSE),0)</f>
        <v>0</v>
      </c>
      <c r="AQ35" s="514"/>
      <c r="AR35" s="87">
        <f>_xlfn.IFNA(VLOOKUP(CONCATENATE($AR$5,$B35,$C35),'MR3'!$A$6:$N$135,14,FALSE),0)</f>
        <v>0</v>
      </c>
      <c r="AS35" s="82"/>
    </row>
    <row r="36" spans="1:45" x14ac:dyDescent="0.2">
      <c r="A36" s="924"/>
      <c r="B36" s="111" t="s">
        <v>64</v>
      </c>
      <c r="C36" s="112" t="s">
        <v>264</v>
      </c>
      <c r="D36" s="112" t="s">
        <v>165</v>
      </c>
      <c r="E36" s="113">
        <v>44220</v>
      </c>
      <c r="F36" s="114">
        <v>9</v>
      </c>
      <c r="G36" s="173">
        <f t="shared" si="3"/>
        <v>0</v>
      </c>
      <c r="H36" s="85">
        <f t="shared" si="4"/>
        <v>0</v>
      </c>
      <c r="I36" s="174"/>
      <c r="J36" s="227">
        <f>_xlfn.IFNA(VLOOKUP(CONCATENATE($J$5,$B36,$C36),'20BUN'!$A$6:$N$94,14,FALSE),0)</f>
        <v>0</v>
      </c>
      <c r="K36" s="85">
        <f>_xlfn.IFNA(VLOOKUP(CONCATENATE($K$5,$B36,$C36),'20BUS'!$A$6:$N$107,14,FALSE),0)</f>
        <v>0</v>
      </c>
      <c r="L36" s="85">
        <f>_xlfn.IFNA(VLOOKUP(CONCATENATE($L$5,$B36,$C36),'MUR1'!$A$6:$N$135,14,FALSE),0)</f>
        <v>0</v>
      </c>
      <c r="M36" s="85">
        <f>_xlfn.IFNA(VLOOKUP(CONCATENATE($M$5,$B36,$C36),'BUS1'!$A$6:$N$95,14,FALSE),0)</f>
        <v>0</v>
      </c>
      <c r="N36" s="85">
        <f>_xlfn.IFNA(VLOOKUP(CONCATENATE($N$5,$B36,$C36),'WP1'!$A$6:$N$131,14,FALSE),0)</f>
        <v>0</v>
      </c>
      <c r="O36" s="85">
        <f>_xlfn.IFNA(VLOOKUP(CONCATENATE($O$5,$B36,$C36),'BAL1'!$A$6:$N$95,14,FALSE),0)</f>
        <v>0</v>
      </c>
      <c r="P36" s="85">
        <f>_xlfn.IFNA(VLOOKUP(CONCATENATE($P$5,$B36,$C36),'BUS2'!$A$6:$N$133,14,FALSE),0)</f>
        <v>0</v>
      </c>
      <c r="Q36" s="85">
        <f>_xlfn.IFNA(VLOOKUP(CONCATENATE($Q$5,$B36,$C36),'WAL1'!$A$6:$N$135,14,FALSE),0)</f>
        <v>0</v>
      </c>
      <c r="R36" s="85">
        <f>_xlfn.IFNA(VLOOKUP(CONCATENATE($S$5,$B36,$C36),'MR1'!$A$6:$N$130,14,FALSE),0)</f>
        <v>0</v>
      </c>
      <c r="S36" s="85">
        <f>_xlfn.IFNA(VLOOKUP(CONCATENATE($S$5,$B36,$C36),'OG1'!$A$6:$N$132,14,FALSE),0)</f>
        <v>0</v>
      </c>
      <c r="T36" s="85">
        <f>_xlfn.IFNA(VLOOKUP(CONCATENATE($T$5,$B36,$C36),DARL!$A$6:$N$56,14,FALSE),0)</f>
        <v>0</v>
      </c>
      <c r="U36" s="85">
        <f>_xlfn.IFNA(VLOOKUP(CONCATENATE($U$5,$B36,$C36),'BUS3'!$A$6:$N$135,14,FALSE),0)</f>
        <v>0</v>
      </c>
      <c r="V36" s="85">
        <f>_xlfn.IFNA(VLOOKUP(CONCATENATE($V$5,$B36,$C36),'BAL2'!$A$6:$N$135,14,FALSE),0)</f>
        <v>0</v>
      </c>
      <c r="W36" s="85">
        <f>_xlfn.IFNA(VLOOKUP(CONCATENATE($W$5,$B36,$C36),'BUN1'!$A$6:$N$135,14,FALSE),0)</f>
        <v>0</v>
      </c>
      <c r="X36" s="85">
        <f>_xlfn.IFNA(VLOOKUP(CONCATENATE($X$5,$B36,$C36),'OG2'!$A$6:$N$133,14,FALSE),0)</f>
        <v>0</v>
      </c>
      <c r="Y36" s="85">
        <f>_xlfn.IFNA(VLOOKUP(CONCATENATE($Y$5,$B36,$C36),'SM1'!$A$6:$N$133,14,FALSE),0)</f>
        <v>0</v>
      </c>
      <c r="Z36" s="85">
        <f>_xlfn.IFNA(VLOOKUP(CONCATENATE($Z$5,$B36,$C36),'MR2'!$A$6:$N$124,14,FALSE),0)</f>
        <v>0</v>
      </c>
      <c r="AA36" s="85">
        <f>_xlfn.IFNA(VLOOKUP(CONCATENATE($AA$5,$B36,$C36),'WAL2'!$A$6:$N$135,14,FALSE),0)</f>
        <v>0</v>
      </c>
      <c r="AB36" s="85">
        <f>_xlfn.IFNA(VLOOKUP(CONCATENATE($AB$5,$B36,$C36),DARD1!$A$6:$N$134,14,FALSE),0)</f>
        <v>0</v>
      </c>
      <c r="AC36" s="85">
        <f>_xlfn.IFNA(VLOOKUP(CONCATENATE($AC$5,$B36,$C36),'LF1'!$A$6:$N$135,14,FALSE),0)</f>
        <v>0</v>
      </c>
      <c r="AD36" s="85">
        <f>_xlfn.IFNA(VLOOKUP(CONCATENATE($AD$5,$B36,$C36),DARL2!$A$6:$N$135,14,FALSE),0)</f>
        <v>0</v>
      </c>
      <c r="AE36" s="85">
        <f>_xlfn.IFNA(VLOOKUP(CONCATENATE($AE$5,$B36,$C36),FEST!$A$6:$N$135,14,FALSE),0)</f>
        <v>0</v>
      </c>
      <c r="AF36" s="85">
        <f>_xlfn.IFNA(VLOOKUP(CONCATENATE($AF$5,$B36,$C36),'BUN2'!$A$6:$N$131,14,FALSE),0)</f>
        <v>0</v>
      </c>
      <c r="AG36" s="85">
        <f>_xlfn.IFNA(VLOOKUP(CONCATENATE($AG$5,$B36,$C36),'OG3'!$A$6:$N$135,14,FALSE),0)</f>
        <v>0</v>
      </c>
      <c r="AH36" s="86">
        <f>_xlfn.IFNA(VLOOKUP(CONCATENATE($AH$5,$B36,$C36),SER!$A$6:$N$135,14,FALSE),0)</f>
        <v>0</v>
      </c>
      <c r="AI36" s="86">
        <f>_xlfn.IFNA(VLOOKUP(CONCATENATE($AJ$5,$B36,$C36),KR!$A$6:$N$135,14,FALSE),0)</f>
        <v>0</v>
      </c>
      <c r="AJ36" s="86">
        <f>_xlfn.IFNA(VLOOKUP(CONCATENATE($AJ$5,$B36,$C36),DARL3!$A$6:$N$135,14,FALSE),0)</f>
        <v>0</v>
      </c>
      <c r="AK36" s="86">
        <f>_xlfn.IFNA(VLOOKUP(CONCATENATE($AK$5,$B36,$C36),DARD2!$A$6:$N$135,14,FALSE),0)</f>
        <v>0</v>
      </c>
      <c r="AL36" s="86">
        <f>_xlfn.IFNA(VLOOKUP(CONCATENATE($AL$5,$B36,$C36),'WAL3'!$A$6:$N$77,14,FALSE),0)</f>
        <v>0</v>
      </c>
      <c r="AM36" s="86">
        <f>_xlfn.IFNA(VLOOKUP(CONCATENATE($AM$5,$B36,$C36),'BAL3'!$A$6:$N$135,14,FALSE),0)</f>
        <v>0</v>
      </c>
      <c r="AN36" s="86">
        <f>_xlfn.IFNA(VLOOKUP(CONCATENATE($AN$5,$B36,$C36),'BUN3'!$A$6:$N$135,14,FALSE),0)</f>
        <v>0</v>
      </c>
      <c r="AO36" s="86">
        <f>_xlfn.IFNA(VLOOKUP(CONCATENATE($AO$5,$B36,$C36),SC!$A$6:$N$135,14,FALSE),0)</f>
        <v>0</v>
      </c>
      <c r="AP36" s="86">
        <f>_xlfn.IFNA(VLOOKUP(CONCATENATE($AP$5,$B36,$C36),'KAL1'!$A$6:$N$135,14,FALSE),0)</f>
        <v>0</v>
      </c>
      <c r="AQ36" s="514"/>
      <c r="AR36" s="87">
        <f>_xlfn.IFNA(VLOOKUP(CONCATENATE($AR$5,$B36,$C36),'MR3'!$A$6:$N$135,14,FALSE),0)</f>
        <v>0</v>
      </c>
      <c r="AS36" s="82"/>
    </row>
    <row r="37" spans="1:45" x14ac:dyDescent="0.2">
      <c r="A37" s="924"/>
      <c r="B37" s="111" t="s">
        <v>137</v>
      </c>
      <c r="C37" s="112" t="s">
        <v>260</v>
      </c>
      <c r="D37" s="112" t="s">
        <v>118</v>
      </c>
      <c r="E37" s="113">
        <v>44236</v>
      </c>
      <c r="F37" s="114">
        <v>6</v>
      </c>
      <c r="G37" s="173">
        <f t="shared" si="3"/>
        <v>0</v>
      </c>
      <c r="H37" s="85">
        <f t="shared" si="4"/>
        <v>0</v>
      </c>
      <c r="I37" s="174"/>
      <c r="J37" s="227">
        <f>_xlfn.IFNA(VLOOKUP(CONCATENATE($J$5,$B37,$C37),'20BUN'!$A$6:$N$94,14,FALSE),0)</f>
        <v>0</v>
      </c>
      <c r="K37" s="85">
        <f>_xlfn.IFNA(VLOOKUP(CONCATENATE($K$5,$B37,$C37),'20BUS'!$A$6:$N$107,14,FALSE),0)</f>
        <v>0</v>
      </c>
      <c r="L37" s="85">
        <f>_xlfn.IFNA(VLOOKUP(CONCATENATE($L$5,$B37,$C37),'MUR1'!$A$6:$N$135,14,FALSE),0)</f>
        <v>0</v>
      </c>
      <c r="M37" s="85">
        <f>_xlfn.IFNA(VLOOKUP(CONCATENATE($M$5,$B37,$C37),'BUS1'!$A$6:$N$95,14,FALSE),0)</f>
        <v>0</v>
      </c>
      <c r="N37" s="85">
        <f>_xlfn.IFNA(VLOOKUP(CONCATENATE($N$5,$B37,$C37),'WP1'!$A$6:$N$131,14,FALSE),0)</f>
        <v>0</v>
      </c>
      <c r="O37" s="85">
        <f>_xlfn.IFNA(VLOOKUP(CONCATENATE($O$5,$B37,$C37),'BAL1'!$A$6:$N$95,14,FALSE),0)</f>
        <v>0</v>
      </c>
      <c r="P37" s="85">
        <f>_xlfn.IFNA(VLOOKUP(CONCATENATE($P$5,$B37,$C37),'BUS2'!$A$6:$N$133,14,FALSE),0)</f>
        <v>0</v>
      </c>
      <c r="Q37" s="85">
        <f>_xlfn.IFNA(VLOOKUP(CONCATENATE($Q$5,$B37,$C37),'WAL1'!$A$6:$N$135,14,FALSE),0)</f>
        <v>0</v>
      </c>
      <c r="R37" s="85">
        <f>_xlfn.IFNA(VLOOKUP(CONCATENATE($S$5,$B37,$C37),'MR1'!$A$6:$N$130,14,FALSE),0)</f>
        <v>0</v>
      </c>
      <c r="S37" s="85">
        <f>_xlfn.IFNA(VLOOKUP(CONCATENATE($S$5,$B37,$C37),'OG1'!$A$6:$N$132,14,FALSE),0)</f>
        <v>0</v>
      </c>
      <c r="T37" s="85">
        <f>_xlfn.IFNA(VLOOKUP(CONCATENATE($T$5,$B37,$C37),DARL!$A$6:$N$56,14,FALSE),0)</f>
        <v>0</v>
      </c>
      <c r="U37" s="85">
        <f>_xlfn.IFNA(VLOOKUP(CONCATENATE($U$5,$B37,$C37),'BUS3'!$A$6:$N$135,14,FALSE),0)</f>
        <v>0</v>
      </c>
      <c r="V37" s="85">
        <f>_xlfn.IFNA(VLOOKUP(CONCATENATE($V$5,$B37,$C37),'BAL2'!$A$6:$N$135,14,FALSE),0)</f>
        <v>0</v>
      </c>
      <c r="W37" s="85">
        <f>_xlfn.IFNA(VLOOKUP(CONCATENATE($W$5,$B37,$C37),'BUN1'!$A$6:$N$135,14,FALSE),0)</f>
        <v>0</v>
      </c>
      <c r="X37" s="85">
        <f>_xlfn.IFNA(VLOOKUP(CONCATENATE($X$5,$B37,$C37),'OG2'!$A$6:$N$133,14,FALSE),0)</f>
        <v>0</v>
      </c>
      <c r="Y37" s="85">
        <f>_xlfn.IFNA(VLOOKUP(CONCATENATE($Y$5,$B37,$C37),'SM1'!$A$6:$N$133,14,FALSE),0)</f>
        <v>0</v>
      </c>
      <c r="Z37" s="85">
        <f>_xlfn.IFNA(VLOOKUP(CONCATENATE($Z$5,$B37,$C37),'MR2'!$A$6:$N$124,14,FALSE),0)</f>
        <v>0</v>
      </c>
      <c r="AA37" s="85">
        <f>_xlfn.IFNA(VLOOKUP(CONCATENATE($AA$5,$B37,$C37),'WAL2'!$A$6:$N$135,14,FALSE),0)</f>
        <v>0</v>
      </c>
      <c r="AB37" s="85">
        <f>_xlfn.IFNA(VLOOKUP(CONCATENATE($AB$5,$B37,$C37),DARD1!$A$6:$N$134,14,FALSE),0)</f>
        <v>0</v>
      </c>
      <c r="AC37" s="85">
        <f>_xlfn.IFNA(VLOOKUP(CONCATENATE($AC$5,$B37,$C37),'LF1'!$A$6:$N$135,14,FALSE),0)</f>
        <v>0</v>
      </c>
      <c r="AD37" s="85">
        <f>_xlfn.IFNA(VLOOKUP(CONCATENATE($AD$5,$B37,$C37),DARL2!$A$6:$N$135,14,FALSE),0)</f>
        <v>0</v>
      </c>
      <c r="AE37" s="85">
        <f>_xlfn.IFNA(VLOOKUP(CONCATENATE($AE$5,$B37,$C37),FEST!$A$6:$N$135,14,FALSE),0)</f>
        <v>0</v>
      </c>
      <c r="AF37" s="85">
        <f>_xlfn.IFNA(VLOOKUP(CONCATENATE($AF$5,$B37,$C37),'BUN2'!$A$6:$N$131,14,FALSE),0)</f>
        <v>0</v>
      </c>
      <c r="AG37" s="85">
        <f>_xlfn.IFNA(VLOOKUP(CONCATENATE($AG$5,$B37,$C37),'OG3'!$A$6:$N$135,14,FALSE),0)</f>
        <v>0</v>
      </c>
      <c r="AH37" s="86">
        <f>_xlfn.IFNA(VLOOKUP(CONCATENATE($AH$5,$B37,$C37),SER!$A$6:$N$135,14,FALSE),0)</f>
        <v>0</v>
      </c>
      <c r="AI37" s="86">
        <f>_xlfn.IFNA(VLOOKUP(CONCATENATE($AJ$5,$B37,$C37),KR!$A$6:$N$135,14,FALSE),0)</f>
        <v>0</v>
      </c>
      <c r="AJ37" s="86">
        <f>_xlfn.IFNA(VLOOKUP(CONCATENATE($AJ$5,$B37,$C37),DARL3!$A$6:$N$135,14,FALSE),0)</f>
        <v>0</v>
      </c>
      <c r="AK37" s="86">
        <f>_xlfn.IFNA(VLOOKUP(CONCATENATE($AK$5,$B37,$C37),DARD2!$A$6:$N$135,14,FALSE),0)</f>
        <v>0</v>
      </c>
      <c r="AL37" s="86">
        <f>_xlfn.IFNA(VLOOKUP(CONCATENATE($AL$5,$B37,$C37),'WAL3'!$A$6:$N$77,14,FALSE),0)</f>
        <v>0</v>
      </c>
      <c r="AM37" s="86">
        <f>_xlfn.IFNA(VLOOKUP(CONCATENATE($AM$5,$B37,$C37),'BAL3'!$A$6:$N$135,14,FALSE),0)</f>
        <v>0</v>
      </c>
      <c r="AN37" s="86">
        <f>_xlfn.IFNA(VLOOKUP(CONCATENATE($AN$5,$B37,$C37),KR!$A$6:$N$135,14,FALSE),0)</f>
        <v>0</v>
      </c>
      <c r="AO37" s="86">
        <f>_xlfn.IFNA(VLOOKUP(CONCATENATE($AO$5,$B37,$C37),SC!$A$6:$N$135,14,FALSE),0)</f>
        <v>0</v>
      </c>
      <c r="AP37" s="86">
        <f>_xlfn.IFNA(VLOOKUP(CONCATENATE($AP$5,$B37,$C37),'KAL1'!$A$6:$N$135,14,FALSE),0)</f>
        <v>0</v>
      </c>
      <c r="AQ37" s="514"/>
      <c r="AR37" s="87">
        <f>_xlfn.IFNA(VLOOKUP(CONCATENATE($AR$5,$B37,$C37),'MR3'!$A$6:$N$135,14,FALSE),0)</f>
        <v>0</v>
      </c>
      <c r="AS37" s="82"/>
    </row>
    <row r="38" spans="1:45" x14ac:dyDescent="0.2">
      <c r="A38" s="924"/>
      <c r="B38" s="111" t="s">
        <v>724</v>
      </c>
      <c r="C38" s="112" t="s">
        <v>725</v>
      </c>
      <c r="D38" s="112" t="s">
        <v>54</v>
      </c>
      <c r="E38" s="113">
        <v>44265</v>
      </c>
      <c r="F38" s="114">
        <v>10</v>
      </c>
      <c r="G38" s="173">
        <f t="shared" si="3"/>
        <v>0</v>
      </c>
      <c r="H38" s="85">
        <f t="shared" si="4"/>
        <v>0</v>
      </c>
      <c r="I38" s="174"/>
      <c r="J38" s="227">
        <f>_xlfn.IFNA(VLOOKUP(CONCATENATE($J$5,$B38,$C38),'20BUN'!$A$6:$N$94,14,FALSE),0)</f>
        <v>0</v>
      </c>
      <c r="K38" s="85">
        <f>_xlfn.IFNA(VLOOKUP(CONCATENATE($K$5,$B38,$C38),'20BUS'!$A$6:$N$107,14,FALSE),0)</f>
        <v>0</v>
      </c>
      <c r="L38" s="85">
        <f>_xlfn.IFNA(VLOOKUP(CONCATENATE($L$5,$B38,$C38),'MUR1'!$A$6:$N$135,14,FALSE),0)</f>
        <v>0</v>
      </c>
      <c r="M38" s="85">
        <f>_xlfn.IFNA(VLOOKUP(CONCATENATE($M$5,$B38,$C38),'BUS1'!$A$6:$N$95,14,FALSE),0)</f>
        <v>0</v>
      </c>
      <c r="N38" s="85">
        <f>_xlfn.IFNA(VLOOKUP(CONCATENATE($N$5,$B38,$C38),'WP1'!$A$6:$N$131,14,FALSE),0)</f>
        <v>0</v>
      </c>
      <c r="O38" s="85">
        <f>_xlfn.IFNA(VLOOKUP(CONCATENATE($O$5,$B38,$C38),'BAL1'!$A$6:$N$95,14,FALSE),0)</f>
        <v>0</v>
      </c>
      <c r="P38" s="85">
        <f>_xlfn.IFNA(VLOOKUP(CONCATENATE($P$5,$B38,$C38),'BUS2'!$A$6:$N$133,14,FALSE),0)</f>
        <v>0</v>
      </c>
      <c r="Q38" s="85">
        <f>_xlfn.IFNA(VLOOKUP(CONCATENATE($Q$5,$B38,$C38),'WAL1'!$A$6:$N$135,14,FALSE),0)</f>
        <v>0</v>
      </c>
      <c r="R38" s="85">
        <f>_xlfn.IFNA(VLOOKUP(CONCATENATE($S$5,$B38,$C38),'MR1'!$A$6:$N$130,14,FALSE),0)</f>
        <v>0</v>
      </c>
      <c r="S38" s="85">
        <f>_xlfn.IFNA(VLOOKUP(CONCATENATE($S$5,$B38,$C38),'OG1'!$A$6:$N$132,14,FALSE),0)</f>
        <v>0</v>
      </c>
      <c r="T38" s="85">
        <f>_xlfn.IFNA(VLOOKUP(CONCATENATE($T$5,$B38,$C38),DARL!$A$6:$N$56,14,FALSE),0)</f>
        <v>0</v>
      </c>
      <c r="U38" s="85">
        <f>_xlfn.IFNA(VLOOKUP(CONCATENATE($U$5,$B38,$C38),'BUS3'!$A$6:$N$135,14,FALSE),0)</f>
        <v>0</v>
      </c>
      <c r="V38" s="85">
        <f>_xlfn.IFNA(VLOOKUP(CONCATENATE($V$5,$B38,$C38),'BAL2'!$A$6:$N$135,14,FALSE),0)</f>
        <v>0</v>
      </c>
      <c r="W38" s="85">
        <f>_xlfn.IFNA(VLOOKUP(CONCATENATE($W$5,$B38,$C38),'BUN1'!$A$6:$N$135,14,FALSE),0)</f>
        <v>0</v>
      </c>
      <c r="X38" s="85">
        <f>_xlfn.IFNA(VLOOKUP(CONCATENATE($X$5,$B38,$C38),'OG2'!$A$6:$N$133,14,FALSE),0)</f>
        <v>0</v>
      </c>
      <c r="Y38" s="85">
        <f>_xlfn.IFNA(VLOOKUP(CONCATENATE($Y$5,$B38,$C38),'SM1'!$A$6:$N$133,14,FALSE),0)</f>
        <v>0</v>
      </c>
      <c r="Z38" s="85">
        <f>_xlfn.IFNA(VLOOKUP(CONCATENATE($Z$5,$B38,$C38),'MR2'!$A$6:$N$124,14,FALSE),0)</f>
        <v>0</v>
      </c>
      <c r="AA38" s="85">
        <f>_xlfn.IFNA(VLOOKUP(CONCATENATE($AA$5,$B38,$C38),'WAL2'!$A$6:$N$135,14,FALSE),0)</f>
        <v>0</v>
      </c>
      <c r="AB38" s="85">
        <f>_xlfn.IFNA(VLOOKUP(CONCATENATE($AB$5,$B38,$C38),DARD1!$A$6:$N$134,14,FALSE),0)</f>
        <v>0</v>
      </c>
      <c r="AC38" s="85">
        <f>_xlfn.IFNA(VLOOKUP(CONCATENATE($AC$5,$B38,$C38),'LF1'!$A$6:$N$135,14,FALSE),0)</f>
        <v>0</v>
      </c>
      <c r="AD38" s="85">
        <f>_xlfn.IFNA(VLOOKUP(CONCATENATE($AD$5,$B38,$C38),DARL2!$A$6:$N$135,14,FALSE),0)</f>
        <v>0</v>
      </c>
      <c r="AE38" s="85">
        <f>_xlfn.IFNA(VLOOKUP(CONCATENATE($AE$5,$B38,$C38),FEST!$A$6:$N$135,14,FALSE),0)</f>
        <v>0</v>
      </c>
      <c r="AF38" s="85">
        <f>_xlfn.IFNA(VLOOKUP(CONCATENATE($AF$5,$B38,$C38),'BUN2'!$A$6:$N$131,14,FALSE),0)</f>
        <v>0</v>
      </c>
      <c r="AG38" s="85">
        <f>_xlfn.IFNA(VLOOKUP(CONCATENATE($AG$5,$B38,$C38),'OG3'!$A$6:$N$135,14,FALSE),0)</f>
        <v>0</v>
      </c>
      <c r="AH38" s="86">
        <f>_xlfn.IFNA(VLOOKUP(CONCATENATE($AH$5,$B38,$C38),SER!$A$6:$N$135,14,FALSE),0)</f>
        <v>0</v>
      </c>
      <c r="AI38" s="86">
        <f>_xlfn.IFNA(VLOOKUP(CONCATENATE($AJ$5,$B38,$C38),KR!$A$6:$N$135,14,FALSE),0)</f>
        <v>0</v>
      </c>
      <c r="AJ38" s="86">
        <f>_xlfn.IFNA(VLOOKUP(CONCATENATE($AJ$5,$B38,$C38),DARL3!$A$6:$N$135,14,FALSE),0)</f>
        <v>0</v>
      </c>
      <c r="AK38" s="86">
        <f>_xlfn.IFNA(VLOOKUP(CONCATENATE($AK$5,$B38,$C38),DARD2!$A$6:$N$135,14,FALSE),0)</f>
        <v>0</v>
      </c>
      <c r="AL38" s="86">
        <f>_xlfn.IFNA(VLOOKUP(CONCATENATE($AL$5,$B38,$C38),'WAL3'!$A$6:$N$77,14,FALSE),0)</f>
        <v>0</v>
      </c>
      <c r="AM38" s="86">
        <f>_xlfn.IFNA(VLOOKUP(CONCATENATE($AM$5,$B38,$C38),'BAL3'!$A$6:$N$135,14,FALSE),0)</f>
        <v>0</v>
      </c>
      <c r="AN38" s="86">
        <f>_xlfn.IFNA(VLOOKUP(CONCATENATE($AN$5,$B38,$C38),'BUN3'!$A$6:$N$135,14,FALSE),0)</f>
        <v>0</v>
      </c>
      <c r="AO38" s="86">
        <f>_xlfn.IFNA(VLOOKUP(CONCATENATE($AO$5,$B38,$C38),SC!$A$6:$N$135,14,FALSE),0)</f>
        <v>0</v>
      </c>
      <c r="AP38" s="86">
        <f>_xlfn.IFNA(VLOOKUP(CONCATENATE($AP$5,$B38,$C38),'KAL1'!$A$6:$N$135,14,FALSE),0)</f>
        <v>0</v>
      </c>
      <c r="AQ38" s="514"/>
      <c r="AR38" s="87">
        <f>_xlfn.IFNA(VLOOKUP(CONCATENATE($AR$5,$B38,$C38),'MR3'!$A$6:$N$135,14,FALSE),0)</f>
        <v>0</v>
      </c>
      <c r="AS38" s="82"/>
    </row>
    <row r="39" spans="1:45" x14ac:dyDescent="0.2">
      <c r="A39" s="924"/>
      <c r="B39" s="111" t="s">
        <v>132</v>
      </c>
      <c r="C39" s="112" t="s">
        <v>68</v>
      </c>
      <c r="D39" s="112" t="s">
        <v>40</v>
      </c>
      <c r="E39" s="113">
        <v>44263</v>
      </c>
      <c r="F39" s="114">
        <v>11</v>
      </c>
      <c r="G39" s="173">
        <f t="shared" si="3"/>
        <v>0</v>
      </c>
      <c r="H39" s="85">
        <f t="shared" si="4"/>
        <v>0</v>
      </c>
      <c r="I39" s="174"/>
      <c r="J39" s="227">
        <f>_xlfn.IFNA(VLOOKUP(CONCATENATE($J$5,$B39,$C39),'20BUN'!$A$6:$N$94,14,FALSE),0)</f>
        <v>0</v>
      </c>
      <c r="K39" s="85">
        <f>_xlfn.IFNA(VLOOKUP(CONCATENATE($K$5,$B39,$C39),'20BUS'!$A$6:$N$107,14,FALSE),0)</f>
        <v>0</v>
      </c>
      <c r="L39" s="85">
        <f>_xlfn.IFNA(VLOOKUP(CONCATENATE($L$5,$B39,$C39),'MUR1'!$A$6:$N$135,14,FALSE),0)</f>
        <v>0</v>
      </c>
      <c r="M39" s="85">
        <f>_xlfn.IFNA(VLOOKUP(CONCATENATE($M$5,$B39,$C39),'BUS1'!$A$6:$N$95,14,FALSE),0)</f>
        <v>0</v>
      </c>
      <c r="N39" s="85">
        <f>_xlfn.IFNA(VLOOKUP(CONCATENATE($N$5,$B39,$C39),'WP1'!$A$6:$N$131,14,FALSE),0)</f>
        <v>0</v>
      </c>
      <c r="O39" s="85">
        <f>_xlfn.IFNA(VLOOKUP(CONCATENATE($O$5,$B39,$C39),'BAL1'!$A$6:$N$95,14,FALSE),0)</f>
        <v>0</v>
      </c>
      <c r="P39" s="85">
        <f>_xlfn.IFNA(VLOOKUP(CONCATENATE($P$5,$B39,$C39),'BUS2'!$A$6:$N$133,14,FALSE),0)</f>
        <v>0</v>
      </c>
      <c r="Q39" s="85">
        <f>_xlfn.IFNA(VLOOKUP(CONCATENATE($Q$5,$B39,$C39),'WAL1'!$A$6:$N$135,14,FALSE),0)</f>
        <v>0</v>
      </c>
      <c r="R39" s="85">
        <f>_xlfn.IFNA(VLOOKUP(CONCATENATE($S$5,$B39,$C39),'MR1'!$A$6:$N$130,14,FALSE),0)</f>
        <v>0</v>
      </c>
      <c r="S39" s="85">
        <f>_xlfn.IFNA(VLOOKUP(CONCATENATE($S$5,$B39,$C39),'OG1'!$A$6:$N$132,14,FALSE),0)</f>
        <v>0</v>
      </c>
      <c r="T39" s="85">
        <f>_xlfn.IFNA(VLOOKUP(CONCATENATE($T$5,$B39,$C39),DARL!$A$6:$N$56,14,FALSE),0)</f>
        <v>0</v>
      </c>
      <c r="U39" s="85">
        <f>_xlfn.IFNA(VLOOKUP(CONCATENATE($U$5,$B39,$C39),'BUS3'!$A$6:$N$135,14,FALSE),0)</f>
        <v>0</v>
      </c>
      <c r="V39" s="85">
        <f>_xlfn.IFNA(VLOOKUP(CONCATENATE($V$5,$B39,$C39),'BAL2'!$A$6:$N$135,14,FALSE),0)</f>
        <v>0</v>
      </c>
      <c r="W39" s="85">
        <f>_xlfn.IFNA(VLOOKUP(CONCATENATE($W$5,$B39,$C39),'BUN1'!$A$6:$N$135,14,FALSE),0)</f>
        <v>0</v>
      </c>
      <c r="X39" s="85">
        <f>_xlfn.IFNA(VLOOKUP(CONCATENATE($X$5,$B39,$C39),'OG2'!$A$6:$N$133,14,FALSE),0)</f>
        <v>0</v>
      </c>
      <c r="Y39" s="85">
        <f>_xlfn.IFNA(VLOOKUP(CONCATENATE($Y$5,$B39,$C39),'SM1'!$A$6:$N$133,14,FALSE),0)</f>
        <v>0</v>
      </c>
      <c r="Z39" s="85">
        <f>_xlfn.IFNA(VLOOKUP(CONCATENATE($Z$5,$B39,$C39),'MR2'!$A$6:$N$124,14,FALSE),0)</f>
        <v>0</v>
      </c>
      <c r="AA39" s="85">
        <f>_xlfn.IFNA(VLOOKUP(CONCATENATE($AA$5,$B39,$C39),'WAL2'!$A$6:$N$135,14,FALSE),0)</f>
        <v>0</v>
      </c>
      <c r="AB39" s="85">
        <f>_xlfn.IFNA(VLOOKUP(CONCATENATE($AB$5,$B39,$C39),DARD1!$A$6:$N$134,14,FALSE),0)</f>
        <v>0</v>
      </c>
      <c r="AC39" s="85">
        <f>_xlfn.IFNA(VLOOKUP(CONCATENATE($AC$5,$B39,$C39),'LF1'!$A$6:$N$135,14,FALSE),0)</f>
        <v>0</v>
      </c>
      <c r="AD39" s="85">
        <f>_xlfn.IFNA(VLOOKUP(CONCATENATE($AD$5,$B39,$C39),DARL2!$A$6:$N$135,14,FALSE),0)</f>
        <v>0</v>
      </c>
      <c r="AE39" s="85">
        <f>_xlfn.IFNA(VLOOKUP(CONCATENATE($AE$5,$B39,$C39),FEST!$A$6:$N$135,14,FALSE),0)</f>
        <v>0</v>
      </c>
      <c r="AF39" s="85">
        <f>_xlfn.IFNA(VLOOKUP(CONCATENATE($AF$5,$B39,$C39),'BUN2'!$A$6:$N$131,14,FALSE),0)</f>
        <v>0</v>
      </c>
      <c r="AG39" s="85">
        <f>_xlfn.IFNA(VLOOKUP(CONCATENATE($AG$5,$B39,$C39),'OG3'!$A$6:$N$135,14,FALSE),0)</f>
        <v>0</v>
      </c>
      <c r="AH39" s="86">
        <f>_xlfn.IFNA(VLOOKUP(CONCATENATE($AH$5,$B39,$C39),SER!$A$6:$N$135,14,FALSE),0)</f>
        <v>0</v>
      </c>
      <c r="AI39" s="86">
        <f>_xlfn.IFNA(VLOOKUP(CONCATENATE($AJ$5,$B39,$C39),KR!$A$6:$N$135,14,FALSE),0)</f>
        <v>0</v>
      </c>
      <c r="AJ39" s="86">
        <f>_xlfn.IFNA(VLOOKUP(CONCATENATE($AJ$5,$B39,$C39),DARL3!$A$6:$N$135,14,FALSE),0)</f>
        <v>0</v>
      </c>
      <c r="AK39" s="86">
        <f>_xlfn.IFNA(VLOOKUP(CONCATENATE($AK$5,$B39,$C39),DARD2!$A$6:$N$135,14,FALSE),0)</f>
        <v>0</v>
      </c>
      <c r="AL39" s="86">
        <f>_xlfn.IFNA(VLOOKUP(CONCATENATE($AL$5,$B39,$C39),'WAL3'!$A$6:$N$77,14,FALSE),0)</f>
        <v>0</v>
      </c>
      <c r="AM39" s="86">
        <f>_xlfn.IFNA(VLOOKUP(CONCATENATE($AM$5,$B39,$C39),'BAL3'!$A$6:$N$135,14,FALSE),0)</f>
        <v>0</v>
      </c>
      <c r="AN39" s="86">
        <f>_xlfn.IFNA(VLOOKUP(CONCATENATE($AN$5,$B39,$C39),'BUN3'!$A$6:$N$135,14,FALSE),0)</f>
        <v>0</v>
      </c>
      <c r="AO39" s="86">
        <f>_xlfn.IFNA(VLOOKUP(CONCATENATE($AO$5,$B39,$C39),SC!$A$6:$N$135,14,FALSE),0)</f>
        <v>0</v>
      </c>
      <c r="AP39" s="86">
        <f>_xlfn.IFNA(VLOOKUP(CONCATENATE($AP$5,$B39,$C39),'KAL1'!$A$6:$N$135,14,FALSE),0)</f>
        <v>0</v>
      </c>
      <c r="AQ39" s="514"/>
      <c r="AR39" s="87">
        <f>_xlfn.IFNA(VLOOKUP(CONCATENATE($AR$5,$B39,$C39),'MR3'!$A$6:$N$135,14,FALSE),0)</f>
        <v>0</v>
      </c>
      <c r="AS39" s="82"/>
    </row>
    <row r="40" spans="1:45" x14ac:dyDescent="0.2">
      <c r="A40" s="924"/>
      <c r="B40" s="35" t="s">
        <v>1239</v>
      </c>
      <c r="C40" s="609" t="s">
        <v>1240</v>
      </c>
      <c r="D40" s="609" t="s">
        <v>54</v>
      </c>
      <c r="E40" s="610">
        <v>44454</v>
      </c>
      <c r="F40" s="611">
        <v>8</v>
      </c>
      <c r="G40" s="672">
        <f t="shared" si="3"/>
        <v>0</v>
      </c>
      <c r="H40" s="230">
        <f t="shared" si="4"/>
        <v>0</v>
      </c>
      <c r="I40" s="673"/>
      <c r="J40" s="674">
        <f>_xlfn.IFNA(VLOOKUP(CONCATENATE($J$5,$B40,$C40),'20BUN'!$A$6:$N$94,14,FALSE),0)</f>
        <v>0</v>
      </c>
      <c r="K40" s="230">
        <f>_xlfn.IFNA(VLOOKUP(CONCATENATE($K$5,$B40,$C40),'20BUS'!$A$6:$N$107,14,FALSE),0)</f>
        <v>0</v>
      </c>
      <c r="L40" s="230">
        <f>_xlfn.IFNA(VLOOKUP(CONCATENATE($L$5,$B40,$C40),'MUR1'!$A$6:$N$135,14,FALSE),0)</f>
        <v>0</v>
      </c>
      <c r="M40" s="230">
        <f>_xlfn.IFNA(VLOOKUP(CONCATENATE($M$5,$B40,$C40),'BUS1'!$A$6:$N$95,14,FALSE),0)</f>
        <v>0</v>
      </c>
      <c r="N40" s="230">
        <f>_xlfn.IFNA(VLOOKUP(CONCATENATE($N$5,$B40,$C40),'WP1'!$A$6:$N$131,14,FALSE),0)</f>
        <v>0</v>
      </c>
      <c r="O40" s="230">
        <f>_xlfn.IFNA(VLOOKUP(CONCATENATE($O$5,$B40,$C40),'BAL1'!$A$6:$N$95,14,FALSE),0)</f>
        <v>0</v>
      </c>
      <c r="P40" s="230">
        <f>_xlfn.IFNA(VLOOKUP(CONCATENATE($P$5,$B40,$C40),'BUS2'!$A$6:$N$133,14,FALSE),0)</f>
        <v>0</v>
      </c>
      <c r="Q40" s="230">
        <f>_xlfn.IFNA(VLOOKUP(CONCATENATE($Q$5,$B40,$C40),'WAL1'!$A$6:$N$135,14,FALSE),0)</f>
        <v>0</v>
      </c>
      <c r="R40" s="230">
        <f>_xlfn.IFNA(VLOOKUP(CONCATENATE($S$5,$B40,$C40),'MR1'!$A$6:$N$130,14,FALSE),0)</f>
        <v>0</v>
      </c>
      <c r="S40" s="230">
        <f>_xlfn.IFNA(VLOOKUP(CONCATENATE($S$5,$B40,$C40),'OG1'!$A$6:$N$132,14,FALSE),0)</f>
        <v>0</v>
      </c>
      <c r="T40" s="230">
        <f>_xlfn.IFNA(VLOOKUP(CONCATENATE($T$5,$B40,$C40),DARL!$A$6:$N$56,14,FALSE),0)</f>
        <v>0</v>
      </c>
      <c r="U40" s="230">
        <f>_xlfn.IFNA(VLOOKUP(CONCATENATE($U$5,$B40,$C40),'BUS3'!$A$6:$N$135,14,FALSE),0)</f>
        <v>0</v>
      </c>
      <c r="V40" s="230">
        <f>_xlfn.IFNA(VLOOKUP(CONCATENATE($V$5,$B40,$C40),'BAL2'!$A$6:$N$135,14,FALSE),0)</f>
        <v>0</v>
      </c>
      <c r="W40" s="230">
        <f>_xlfn.IFNA(VLOOKUP(CONCATENATE($W$5,$B40,$C40),'BUN1'!$A$6:$N$135,14,FALSE),0)</f>
        <v>0</v>
      </c>
      <c r="X40" s="230">
        <f>_xlfn.IFNA(VLOOKUP(CONCATENATE($X$5,$B40,$C40),'OG2'!$A$6:$N$133,14,FALSE),0)</f>
        <v>0</v>
      </c>
      <c r="Y40" s="230">
        <f>_xlfn.IFNA(VLOOKUP(CONCATENATE($Y$5,$B40,$C40),'SM1'!$A$6:$N$133,14,FALSE),0)</f>
        <v>0</v>
      </c>
      <c r="Z40" s="230">
        <f>_xlfn.IFNA(VLOOKUP(CONCATENATE($Z$5,$B40,$C40),'MR2'!$A$6:$N$124,14,FALSE),0)</f>
        <v>0</v>
      </c>
      <c r="AA40" s="230">
        <f>_xlfn.IFNA(VLOOKUP(CONCATENATE($AA$5,$B40,$C40),'WAL2'!$A$6:$N$135,14,FALSE),0)</f>
        <v>0</v>
      </c>
      <c r="AB40" s="230">
        <f>_xlfn.IFNA(VLOOKUP(CONCATENATE($AB$5,$B40,$C40),DARD1!$A$6:$N$134,14,FALSE),0)</f>
        <v>0</v>
      </c>
      <c r="AC40" s="230">
        <f>_xlfn.IFNA(VLOOKUP(CONCATENATE($AC$5,$B40,$C40),'LF1'!$A$6:$N$135,14,FALSE),0)</f>
        <v>0</v>
      </c>
      <c r="AD40" s="230">
        <f>_xlfn.IFNA(VLOOKUP(CONCATENATE($AD$5,$B40,$C40),DARL2!$A$6:$N$135,14,FALSE),0)</f>
        <v>0</v>
      </c>
      <c r="AE40" s="230">
        <f>_xlfn.IFNA(VLOOKUP(CONCATENATE($AE$5,$B40,$C40),FEST!$A$6:$N$135,14,FALSE),0)</f>
        <v>0</v>
      </c>
      <c r="AF40" s="230">
        <f>_xlfn.IFNA(VLOOKUP(CONCATENATE($AF$5,$B40,$C40),'BUN2'!$A$6:$N$131,14,FALSE),0)</f>
        <v>0</v>
      </c>
      <c r="AG40" s="230">
        <f>_xlfn.IFNA(VLOOKUP(CONCATENATE($AG$5,$B40,$C40),'OG3'!$A$6:$N$135,14,FALSE),0)</f>
        <v>0</v>
      </c>
      <c r="AH40" s="231">
        <f>_xlfn.IFNA(VLOOKUP(CONCATENATE($AH$5,$B40,$C40),SER!$A$6:$N$135,14,FALSE),0)</f>
        <v>0</v>
      </c>
      <c r="AI40" s="86">
        <f>_xlfn.IFNA(VLOOKUP(CONCATENATE($AJ$5,$B40,$C40),KR!$A$6:$N$135,14,FALSE),0)</f>
        <v>0</v>
      </c>
      <c r="AJ40" s="231">
        <f>_xlfn.IFNA(VLOOKUP(CONCATENATE($AJ$5,$B40,$C40),DARL3!$A$6:$N$135,14,FALSE),0)</f>
        <v>0</v>
      </c>
      <c r="AK40" s="86">
        <f>_xlfn.IFNA(VLOOKUP(CONCATENATE($AK$5,$B40,$C40),DARD2!$A$6:$N$135,14,FALSE),0)</f>
        <v>0</v>
      </c>
      <c r="AL40" s="86">
        <f>_xlfn.IFNA(VLOOKUP(CONCATENATE($AL$5,$B40,$C40),'WAL3'!$A$6:$N$77,14,FALSE),0)</f>
        <v>0</v>
      </c>
      <c r="AM40" s="86">
        <f>_xlfn.IFNA(VLOOKUP(CONCATENATE($AM$5,$B40,$C40),'BAL3'!$A$6:$N$135,14,FALSE),0)</f>
        <v>0</v>
      </c>
      <c r="AN40" s="86">
        <f>_xlfn.IFNA(VLOOKUP(CONCATENATE($AN$5,$B40,$C40),'BUN3'!$A$6:$N$135,14,FALSE),0)</f>
        <v>0</v>
      </c>
      <c r="AO40" s="86">
        <f>_xlfn.IFNA(VLOOKUP(CONCATENATE($AO$5,$B40,$C40),SC!$A$6:$N$135,14,FALSE),0)</f>
        <v>0</v>
      </c>
      <c r="AP40" s="86">
        <f>_xlfn.IFNA(VLOOKUP(CONCATENATE($AP$5,$B40,$C40),'KAL1'!$A$6:$N$135,14,FALSE),0)</f>
        <v>0</v>
      </c>
      <c r="AQ40" s="514"/>
      <c r="AR40" s="87">
        <f>_xlfn.IFNA(VLOOKUP(CONCATENATE($AR$5,$B40,$C40),'MR3'!$A$6:$N$135,14,FALSE),0)</f>
        <v>0</v>
      </c>
      <c r="AS40" s="82"/>
    </row>
    <row r="41" spans="1:45" x14ac:dyDescent="0.2">
      <c r="A41" s="924"/>
      <c r="B41" s="867" t="s">
        <v>1434</v>
      </c>
      <c r="C41" s="861"/>
      <c r="D41" s="861"/>
      <c r="E41" s="862"/>
      <c r="F41" s="863"/>
      <c r="G41" s="838"/>
      <c r="H41" s="834"/>
      <c r="I41" s="835"/>
      <c r="J41" s="227"/>
      <c r="K41" s="85"/>
      <c r="L41" s="85"/>
      <c r="M41" s="85"/>
      <c r="N41" s="85"/>
      <c r="O41" s="85"/>
      <c r="P41" s="85"/>
      <c r="Q41" s="85"/>
      <c r="R41" s="85"/>
      <c r="S41" s="85"/>
      <c r="T41" s="85"/>
      <c r="U41" s="85"/>
      <c r="V41" s="85"/>
      <c r="W41" s="85"/>
      <c r="X41" s="85"/>
      <c r="Y41" s="85"/>
      <c r="Z41" s="85"/>
      <c r="AA41" s="85"/>
      <c r="AB41" s="85"/>
      <c r="AC41" s="85"/>
      <c r="AD41" s="85"/>
      <c r="AE41" s="85"/>
      <c r="AF41" s="85"/>
      <c r="AG41" s="85"/>
      <c r="AH41" s="86"/>
      <c r="AI41" s="86"/>
      <c r="AJ41" s="86"/>
      <c r="AK41" s="86"/>
      <c r="AL41" s="86"/>
      <c r="AM41" s="86"/>
      <c r="AN41" s="86"/>
      <c r="AO41" s="86"/>
      <c r="AP41" s="86"/>
      <c r="AQ41" s="514"/>
      <c r="AR41" s="87"/>
      <c r="AS41" s="82"/>
    </row>
    <row r="42" spans="1:45" x14ac:dyDescent="0.2">
      <c r="A42" s="924"/>
      <c r="B42" s="111"/>
      <c r="C42" s="112"/>
      <c r="D42" s="112"/>
      <c r="E42" s="113"/>
      <c r="F42" s="114"/>
      <c r="G42" s="173"/>
      <c r="H42" s="85"/>
      <c r="I42" s="174"/>
      <c r="J42" s="227">
        <f>_xlfn.IFNA(VLOOKUP(CONCATENATE($J$5,$B42,$C42),'20BUN'!$A$6:$N$94,14,FALSE),0)</f>
        <v>0</v>
      </c>
      <c r="K42" s="85">
        <f>_xlfn.IFNA(VLOOKUP(CONCATENATE($K$5,$B42,$C42),'20BUS'!$A$6:$N$107,14,FALSE),0)</f>
        <v>0</v>
      </c>
      <c r="L42" s="85">
        <f>_xlfn.IFNA(VLOOKUP(CONCATENATE($L$5,$B42,$C42),'MUR1'!$A$6:$N$135,14,FALSE),0)</f>
        <v>0</v>
      </c>
      <c r="M42" s="85">
        <f>_xlfn.IFNA(VLOOKUP(CONCATENATE($M$5,$B42,$C42),'BUS1'!$A$6:$N$95,14,FALSE),0)</f>
        <v>0</v>
      </c>
      <c r="N42" s="85">
        <f>_xlfn.IFNA(VLOOKUP(CONCATENATE($N$5,$B42,$C42),'WP1'!$A$6:$N$131,14,FALSE),0)</f>
        <v>0</v>
      </c>
      <c r="O42" s="85">
        <f>_xlfn.IFNA(VLOOKUP(CONCATENATE($O$5,$B42,$C42),'BAL1'!$A$6:$N$95,14,FALSE),0)</f>
        <v>0</v>
      </c>
      <c r="P42" s="85">
        <f>_xlfn.IFNA(VLOOKUP(CONCATENATE($P$5,$B42,$C42),'BUS2'!$A$6:$N$133,14,FALSE),0)</f>
        <v>0</v>
      </c>
      <c r="Q42" s="85">
        <f>_xlfn.IFNA(VLOOKUP(CONCATENATE($Q$5,$B42,$C42),'WAL1'!$A$6:$N$135,14,FALSE),0)</f>
        <v>0</v>
      </c>
      <c r="R42" s="85">
        <f>_xlfn.IFNA(VLOOKUP(CONCATENATE($S$5,$B42,$C42),'MR1'!$A$6:$N$130,14,FALSE),0)</f>
        <v>0</v>
      </c>
      <c r="S42" s="85">
        <f>_xlfn.IFNA(VLOOKUP(CONCATENATE($S$5,$B42,$C42),'OG1'!$A$6:$N$132,14,FALSE),0)</f>
        <v>0</v>
      </c>
      <c r="T42" s="85">
        <f>_xlfn.IFNA(VLOOKUP(CONCATENATE($T$5,$B42,$C42),DARL!$A$6:$N$56,14,FALSE),0)</f>
        <v>0</v>
      </c>
      <c r="U42" s="85">
        <f>_xlfn.IFNA(VLOOKUP(CONCATENATE($U$5,$B42,$C42),'BUS3'!$A$6:$N$135,14,FALSE),0)</f>
        <v>0</v>
      </c>
      <c r="V42" s="85">
        <f>_xlfn.IFNA(VLOOKUP(CONCATENATE($V$5,$B42,$C42),'BAL2'!$A$6:$N$135,14,FALSE),0)</f>
        <v>0</v>
      </c>
      <c r="W42" s="85">
        <f>_xlfn.IFNA(VLOOKUP(CONCATENATE($W$5,$B42,$C42),'BUN1'!$A$6:$N$135,14,FALSE),0)</f>
        <v>0</v>
      </c>
      <c r="X42" s="85">
        <f>_xlfn.IFNA(VLOOKUP(CONCATENATE($X$5,$B42,$C42),'OG2'!$A$6:$N$133,14,FALSE),0)</f>
        <v>0</v>
      </c>
      <c r="Y42" s="85">
        <f>_xlfn.IFNA(VLOOKUP(CONCATENATE($Y$5,$B42,$C42),'SM1'!$A$6:$N$133,14,FALSE),0)</f>
        <v>0</v>
      </c>
      <c r="Z42" s="85">
        <f>_xlfn.IFNA(VLOOKUP(CONCATENATE($Z$5,$B42,$C42),'MR2'!$A$6:$N$124,14,FALSE),0)</f>
        <v>0</v>
      </c>
      <c r="AA42" s="85">
        <f>_xlfn.IFNA(VLOOKUP(CONCATENATE($AA$5,$B42,$C42),'WAL2'!$A$6:$N$135,14,FALSE),0)</f>
        <v>0</v>
      </c>
      <c r="AB42" s="85">
        <f>_xlfn.IFNA(VLOOKUP(CONCATENATE($AB$5,$B42,$C42),DARD1!$A$6:$N$134,14,FALSE),0)</f>
        <v>0</v>
      </c>
      <c r="AC42" s="85">
        <f>_xlfn.IFNA(VLOOKUP(CONCATENATE($AC$5,$B42,$C42),'LF1'!$A$6:$N$135,14,FALSE),0)</f>
        <v>0</v>
      </c>
      <c r="AD42" s="85">
        <f>_xlfn.IFNA(VLOOKUP(CONCATENATE($AD$5,$B42,$C42),DARL2!$A$6:$N$135,14,FALSE),0)</f>
        <v>0</v>
      </c>
      <c r="AE42" s="85"/>
      <c r="AF42" s="85">
        <f>_xlfn.IFNA(VLOOKUP(CONCATENATE($AF$5,$B42,$C42),'BUN2'!$A$6:$N$131,14,FALSE),0)</f>
        <v>0</v>
      </c>
      <c r="AG42" s="85">
        <f>_xlfn.IFNA(VLOOKUP(CONCATENATE($AG$5,$B42,$C42),'OG3'!$A$6:$N$135,14,FALSE),0)</f>
        <v>0</v>
      </c>
      <c r="AH42" s="86">
        <f>_xlfn.IFNA(VLOOKUP(CONCATENATE($AH$5,$B42,$C42),SER!$A$6:$N$135,14,FALSE),0)</f>
        <v>0</v>
      </c>
      <c r="AI42" s="86">
        <f>_xlfn.IFNA(VLOOKUP(CONCATENATE($AJ$5,$B42,$C42),KR!$A$6:$N$135,14,FALSE),0)</f>
        <v>0</v>
      </c>
      <c r="AJ42" s="86">
        <f>_xlfn.IFNA(VLOOKUP(CONCATENATE($AJ$5,$B42,$C42),DARL3!$A$6:$N$135,14,FALSE),0)</f>
        <v>0</v>
      </c>
      <c r="AK42" s="86">
        <f>_xlfn.IFNA(VLOOKUP(CONCATENATE($AK$5,$B42,$C42),DARD2!$A$6:$N$135,14,FALSE),0)</f>
        <v>0</v>
      </c>
      <c r="AL42" s="86">
        <f>_xlfn.IFNA(VLOOKUP(CONCATENATE($AL$5,$B42,$C42),'WAL3'!$A$6:$N$77,14,FALSE),0)</f>
        <v>0</v>
      </c>
      <c r="AM42" s="86">
        <f>_xlfn.IFNA(VLOOKUP(CONCATENATE($AM$5,$B42,$C42),'BAL3'!$A$6:$N$135,14,FALSE),0)</f>
        <v>0</v>
      </c>
      <c r="AN42" s="86">
        <f>_xlfn.IFNA(VLOOKUP(CONCATENATE($AN$5,$B42,$C42),'BUN3'!$A$6:$N$135,14,FALSE),0)</f>
        <v>0</v>
      </c>
      <c r="AO42" s="86">
        <f>_xlfn.IFNA(VLOOKUP(CONCATENATE($AO$5,$B42,$C42),SC!$A$6:$N$135,14,FALSE),0)</f>
        <v>0</v>
      </c>
      <c r="AP42" s="86">
        <f>_xlfn.IFNA(VLOOKUP(CONCATENATE($AP$5,$B42,$C42),'KAL1'!$A$6:$N$135,14,FALSE),0)</f>
        <v>0</v>
      </c>
      <c r="AQ42" s="514"/>
      <c r="AR42" s="87">
        <f>_xlfn.IFNA(VLOOKUP(CONCATENATE($AR$5,$B42,$C42),'MR3'!$A$6:$N$135,14,FALSE),0)</f>
        <v>0</v>
      </c>
      <c r="AS42" s="82"/>
    </row>
    <row r="43" spans="1:45" s="42" customFormat="1" x14ac:dyDescent="0.2">
      <c r="A43" s="924"/>
      <c r="B43" s="111"/>
      <c r="C43" s="112"/>
      <c r="D43" s="112"/>
      <c r="E43" s="113"/>
      <c r="F43" s="114"/>
      <c r="G43" s="173"/>
      <c r="H43" s="85"/>
      <c r="I43" s="174"/>
      <c r="J43" s="227">
        <f>_xlfn.IFNA(VLOOKUP(CONCATENATE($J$5,$B43,$C43),'20BUN'!$A$6:$N$94,14,FALSE),0)</f>
        <v>0</v>
      </c>
      <c r="K43" s="85">
        <f>_xlfn.IFNA(VLOOKUP(CONCATENATE($K$5,$B43,$C43),'20BUS'!$A$6:$N$107,14,FALSE),0)</f>
        <v>0</v>
      </c>
      <c r="L43" s="85">
        <f>_xlfn.IFNA(VLOOKUP(CONCATENATE($L$5,$B43,$C43),'MUR1'!$A$6:$N$135,14,FALSE),0)</f>
        <v>0</v>
      </c>
      <c r="M43" s="85">
        <f>_xlfn.IFNA(VLOOKUP(CONCATENATE($M$5,$B43,$C43),'BUS1'!$A$6:$N$95,14,FALSE),0)</f>
        <v>0</v>
      </c>
      <c r="N43" s="85">
        <f>_xlfn.IFNA(VLOOKUP(CONCATENATE($N$5,$B43,$C43),'WP1'!$A$6:$N$131,14,FALSE),0)</f>
        <v>0</v>
      </c>
      <c r="O43" s="85">
        <f>_xlfn.IFNA(VLOOKUP(CONCATENATE($O$5,$B43,$C43),'BAL1'!$A$6:$N$95,14,FALSE),0)</f>
        <v>0</v>
      </c>
      <c r="P43" s="85">
        <f>_xlfn.IFNA(VLOOKUP(CONCATENATE($P$5,$B43,$C43),'BUS2'!$A$6:$N$133,14,FALSE),0)</f>
        <v>0</v>
      </c>
      <c r="Q43" s="85">
        <f>_xlfn.IFNA(VLOOKUP(CONCATENATE($Q$5,$B43,$C43),'WAL1'!$A$6:$N$135,14,FALSE),0)</f>
        <v>0</v>
      </c>
      <c r="R43" s="85">
        <f>_xlfn.IFNA(VLOOKUP(CONCATENATE($S$5,$B43,$C43),'MR1'!$A$6:$N$130,14,FALSE),0)</f>
        <v>0</v>
      </c>
      <c r="S43" s="85">
        <f>_xlfn.IFNA(VLOOKUP(CONCATENATE($S$5,$B43,$C43),'OG1'!$A$6:$N$132,14,FALSE),0)</f>
        <v>0</v>
      </c>
      <c r="T43" s="85">
        <f>_xlfn.IFNA(VLOOKUP(CONCATENATE($T$5,$B43,$C43),DARL!$A$6:$N$56,14,FALSE),0)</f>
        <v>0</v>
      </c>
      <c r="U43" s="85">
        <f>_xlfn.IFNA(VLOOKUP(CONCATENATE($U$5,$B43,$C43),'BUS3'!$A$6:$N$135,14,FALSE),0)</f>
        <v>0</v>
      </c>
      <c r="V43" s="85">
        <f>_xlfn.IFNA(VLOOKUP(CONCATENATE($V$5,$B43,$C43),'BAL2'!$A$6:$N$135,14,FALSE),0)</f>
        <v>0</v>
      </c>
      <c r="W43" s="85">
        <f>_xlfn.IFNA(VLOOKUP(CONCATENATE($W$5,$B43,$C43),'BUN1'!$A$6:$N$135,14,FALSE),0)</f>
        <v>0</v>
      </c>
      <c r="X43" s="85">
        <f>_xlfn.IFNA(VLOOKUP(CONCATENATE($X$5,$B43,$C43),'OG2'!$A$6:$N$133,14,FALSE),0)</f>
        <v>0</v>
      </c>
      <c r="Y43" s="85">
        <f>_xlfn.IFNA(VLOOKUP(CONCATENATE($Y$5,$B43,$C43),'SM1'!$A$6:$N$133,14,FALSE),0)</f>
        <v>0</v>
      </c>
      <c r="Z43" s="85">
        <f>_xlfn.IFNA(VLOOKUP(CONCATENATE($Z$5,$B43,$C43),'MR2'!$A$6:$N$124,14,FALSE),0)</f>
        <v>0</v>
      </c>
      <c r="AA43" s="85">
        <f>_xlfn.IFNA(VLOOKUP(CONCATENATE($AA$5,$B43,$C43),'WAL2'!$A$6:$N$135,14,FALSE),0)</f>
        <v>0</v>
      </c>
      <c r="AB43" s="85">
        <f>_xlfn.IFNA(VLOOKUP(CONCATENATE($AB$5,$B43,$C43),DARD1!$A$6:$N$134,14,FALSE),0)</f>
        <v>0</v>
      </c>
      <c r="AC43" s="85">
        <f>_xlfn.IFNA(VLOOKUP(CONCATENATE($AC$5,$B43,$C43),'LF1'!$A$6:$N$135,14,FALSE),0)</f>
        <v>0</v>
      </c>
      <c r="AD43" s="85">
        <f>_xlfn.IFNA(VLOOKUP(CONCATENATE($AD$5,$B43,$C43),DARL2!$A$6:$N$135,14,FALSE),0)</f>
        <v>0</v>
      </c>
      <c r="AE43" s="85"/>
      <c r="AF43" s="85">
        <f>_xlfn.IFNA(VLOOKUP(CONCATENATE($AF$5,$B43,$C43),'BUN2'!$A$6:$N$131,14,FALSE),0)</f>
        <v>0</v>
      </c>
      <c r="AG43" s="85">
        <f>_xlfn.IFNA(VLOOKUP(CONCATENATE($AG$5,$B43,$C43),'OG3'!$A$6:$N$135,14,FALSE),0)</f>
        <v>0</v>
      </c>
      <c r="AH43" s="86">
        <f>_xlfn.IFNA(VLOOKUP(CONCATENATE($AH$5,$B43,$C43),SER!$A$6:$N$135,14,FALSE),0)</f>
        <v>0</v>
      </c>
      <c r="AI43" s="86">
        <f>_xlfn.IFNA(VLOOKUP(CONCATENATE($AJ$5,$B43,$C43),KR!$A$6:$N$135,14,FALSE),0)</f>
        <v>0</v>
      </c>
      <c r="AJ43" s="86">
        <f>_xlfn.IFNA(VLOOKUP(CONCATENATE($AJ$5,$B43,$C43),DARL3!$A$6:$N$135,14,FALSE),0)</f>
        <v>0</v>
      </c>
      <c r="AK43" s="86">
        <f>_xlfn.IFNA(VLOOKUP(CONCATENATE($AK$5,$B43,$C43),DARD2!$A$6:$N$135,14,FALSE),0)</f>
        <v>0</v>
      </c>
      <c r="AL43" s="86">
        <f>_xlfn.IFNA(VLOOKUP(CONCATENATE($AL$5,$B43,$C43),'WAL3'!$A$6:$N$77,14,FALSE),0)</f>
        <v>0</v>
      </c>
      <c r="AM43" s="86">
        <f>_xlfn.IFNA(VLOOKUP(CONCATENATE($AM$5,$B43,$C43),'BAL3'!$A$6:$N$135,14,FALSE),0)</f>
        <v>0</v>
      </c>
      <c r="AN43" s="86">
        <f>_xlfn.IFNA(VLOOKUP(CONCATENATE($AN$5,$B43,$C43),'BUN3'!$A$6:$N$135,14,FALSE),0)</f>
        <v>0</v>
      </c>
      <c r="AO43" s="86">
        <f>_xlfn.IFNA(VLOOKUP(CONCATENATE($AO$5,$B43,$C43),SC!$A$6:$N$135,14,FALSE),0)</f>
        <v>0</v>
      </c>
      <c r="AP43" s="86">
        <f>_xlfn.IFNA(VLOOKUP(CONCATENATE($AP$5,$B43,$C43),'KAL1'!$A$6:$N$135,14,FALSE),0)</f>
        <v>0</v>
      </c>
      <c r="AQ43" s="514"/>
      <c r="AR43" s="87">
        <f>_xlfn.IFNA(VLOOKUP(CONCATENATE($AR$5,$B43,$C43),'MR3'!$A$6:$N$135,14,FALSE),0)</f>
        <v>0</v>
      </c>
      <c r="AS43" s="82"/>
    </row>
    <row r="44" spans="1:45" s="42" customFormat="1" x14ac:dyDescent="0.2">
      <c r="A44" s="924"/>
      <c r="B44" s="111"/>
      <c r="C44" s="112"/>
      <c r="D44" s="112"/>
      <c r="E44" s="113"/>
      <c r="F44" s="114"/>
      <c r="G44" s="173"/>
      <c r="H44" s="85"/>
      <c r="I44" s="174"/>
      <c r="J44" s="227">
        <f>_xlfn.IFNA(VLOOKUP(CONCATENATE($J$5,$B44,$C44),'20BUN'!$A$6:$N$94,14,FALSE),0)</f>
        <v>0</v>
      </c>
      <c r="K44" s="85">
        <f>_xlfn.IFNA(VLOOKUP(CONCATENATE($K$5,$B44,$C44),'20BUS'!$A$6:$N$107,14,FALSE),0)</f>
        <v>0</v>
      </c>
      <c r="L44" s="85">
        <f>_xlfn.IFNA(VLOOKUP(CONCATENATE($L$5,$B44,$C44),'MUR1'!$A$6:$N$135,14,FALSE),0)</f>
        <v>0</v>
      </c>
      <c r="M44" s="85">
        <f>_xlfn.IFNA(VLOOKUP(CONCATENATE($M$5,$B44,$C44),'BUS1'!$A$6:$N$95,14,FALSE),0)</f>
        <v>0</v>
      </c>
      <c r="N44" s="85">
        <f>_xlfn.IFNA(VLOOKUP(CONCATENATE($N$5,$B44,$C44),'WP1'!$A$6:$N$131,14,FALSE),0)</f>
        <v>0</v>
      </c>
      <c r="O44" s="85">
        <f>_xlfn.IFNA(VLOOKUP(CONCATENATE($O$5,$B44,$C44),'BAL1'!$A$6:$N$95,14,FALSE),0)</f>
        <v>0</v>
      </c>
      <c r="P44" s="85">
        <f>_xlfn.IFNA(VLOOKUP(CONCATENATE($P$5,$B44,$C44),'BUS2'!$A$6:$N$133,14,FALSE),0)</f>
        <v>0</v>
      </c>
      <c r="Q44" s="85">
        <f>_xlfn.IFNA(VLOOKUP(CONCATENATE($Q$5,$B44,$C44),'WAL1'!$A$6:$N$135,14,FALSE),0)</f>
        <v>0</v>
      </c>
      <c r="R44" s="85">
        <f>_xlfn.IFNA(VLOOKUP(CONCATENATE($S$5,$B44,$C44),'MR1'!$A$6:$N$130,14,FALSE),0)</f>
        <v>0</v>
      </c>
      <c r="S44" s="85">
        <f>_xlfn.IFNA(VLOOKUP(CONCATENATE($S$5,$B44,$C44),'OG1'!$A$6:$N$132,14,FALSE),0)</f>
        <v>0</v>
      </c>
      <c r="T44" s="85">
        <f>_xlfn.IFNA(VLOOKUP(CONCATENATE($T$5,$B44,$C44),DARL!$A$6:$N$56,14,FALSE),0)</f>
        <v>0</v>
      </c>
      <c r="U44" s="85">
        <f>_xlfn.IFNA(VLOOKUP(CONCATENATE($U$5,$B44,$C44),'BUS3'!$A$6:$N$135,14,FALSE),0)</f>
        <v>0</v>
      </c>
      <c r="V44" s="85">
        <f>_xlfn.IFNA(VLOOKUP(CONCATENATE($V$5,$B44,$C44),'BAL2'!$A$6:$N$135,14,FALSE),0)</f>
        <v>0</v>
      </c>
      <c r="W44" s="85">
        <f>_xlfn.IFNA(VLOOKUP(CONCATENATE($W$5,$B44,$C44),'BUN1'!$A$6:$N$135,14,FALSE),0)</f>
        <v>0</v>
      </c>
      <c r="X44" s="85">
        <f>_xlfn.IFNA(VLOOKUP(CONCATENATE($X$5,$B44,$C44),'OG2'!$A$6:$N$133,14,FALSE),0)</f>
        <v>0</v>
      </c>
      <c r="Y44" s="85">
        <f>_xlfn.IFNA(VLOOKUP(CONCATENATE($Y$5,$B44,$C44),'SM1'!$A$6:$N$133,14,FALSE),0)</f>
        <v>0</v>
      </c>
      <c r="Z44" s="85">
        <f>_xlfn.IFNA(VLOOKUP(CONCATENATE($Z$5,$B44,$C44),'MR2'!$A$6:$N$124,14,FALSE),0)</f>
        <v>0</v>
      </c>
      <c r="AA44" s="85">
        <f>_xlfn.IFNA(VLOOKUP(CONCATENATE($AA$5,$B44,$C44),'WAL2'!$A$6:$N$135,14,FALSE),0)</f>
        <v>0</v>
      </c>
      <c r="AB44" s="85">
        <f>_xlfn.IFNA(VLOOKUP(CONCATENATE($AB$5,$B44,$C44),DARD1!$A$6:$N$134,14,FALSE),0)</f>
        <v>0</v>
      </c>
      <c r="AC44" s="85">
        <f>_xlfn.IFNA(VLOOKUP(CONCATENATE($AC$5,$B44,$C44),'LF1'!$A$6:$N$135,14,FALSE),0)</f>
        <v>0</v>
      </c>
      <c r="AD44" s="85">
        <f>_xlfn.IFNA(VLOOKUP(CONCATENATE($AD$5,$B44,$C44),DARL2!$A$6:$N$135,14,FALSE),0)</f>
        <v>0</v>
      </c>
      <c r="AE44" s="85"/>
      <c r="AF44" s="85">
        <f>_xlfn.IFNA(VLOOKUP(CONCATENATE($AF$5,$B44,$C44),'BUN2'!$A$6:$N$131,14,FALSE),0)</f>
        <v>0</v>
      </c>
      <c r="AG44" s="85">
        <f>_xlfn.IFNA(VLOOKUP(CONCATENATE($AG$5,$B44,$C44),'OG3'!$A$6:$N$135,14,FALSE),0)</f>
        <v>0</v>
      </c>
      <c r="AH44" s="86">
        <f>_xlfn.IFNA(VLOOKUP(CONCATENATE($AH$5,$B44,$C44),SER!$A$6:$N$135,14,FALSE),0)</f>
        <v>0</v>
      </c>
      <c r="AI44" s="86">
        <f>_xlfn.IFNA(VLOOKUP(CONCATENATE($AJ$5,$B44,$C44),KR!$A$6:$N$135,14,FALSE),0)</f>
        <v>0</v>
      </c>
      <c r="AJ44" s="86">
        <f>_xlfn.IFNA(VLOOKUP(CONCATENATE($AJ$5,$B44,$C44),DARL3!$A$6:$N$135,14,FALSE),0)</f>
        <v>0</v>
      </c>
      <c r="AK44" s="86">
        <f>_xlfn.IFNA(VLOOKUP(CONCATENATE($AK$5,$B44,$C44),DARD2!$A$6:$N$135,14,FALSE),0)</f>
        <v>0</v>
      </c>
      <c r="AL44" s="86">
        <f>_xlfn.IFNA(VLOOKUP(CONCATENATE($AL$5,$B44,$C44),'WAL3'!$A$6:$N$77,14,FALSE),0)</f>
        <v>0</v>
      </c>
      <c r="AM44" s="86">
        <f>_xlfn.IFNA(VLOOKUP(CONCATENATE($AM$5,$B44,$C44),'BAL3'!$A$6:$N$135,14,FALSE),0)</f>
        <v>0</v>
      </c>
      <c r="AN44" s="86">
        <f>_xlfn.IFNA(VLOOKUP(CONCATENATE($AN$5,$B44,$C44),'BUN3'!$A$6:$N$135,14,FALSE),0)</f>
        <v>0</v>
      </c>
      <c r="AO44" s="86">
        <f>_xlfn.IFNA(VLOOKUP(CONCATENATE($AO$5,$B44,$C44),SC!$A$6:$N$135,14,FALSE),0)</f>
        <v>0</v>
      </c>
      <c r="AP44" s="86">
        <f>_xlfn.IFNA(VLOOKUP(CONCATENATE($AP$5,$B44,$C44),'KAL1'!$A$6:$N$135,14,FALSE),0)</f>
        <v>0</v>
      </c>
      <c r="AQ44" s="514"/>
      <c r="AR44" s="87">
        <f>_xlfn.IFNA(VLOOKUP(CONCATENATE($AR$5,$B44,$C44),'MR3'!$A$6:$N$135,14,FALSE),0)</f>
        <v>0</v>
      </c>
      <c r="AS44" s="82"/>
    </row>
    <row r="45" spans="1:45" s="42" customFormat="1" x14ac:dyDescent="0.2">
      <c r="A45" s="924"/>
      <c r="B45" s="111"/>
      <c r="C45" s="112"/>
      <c r="D45" s="112"/>
      <c r="E45" s="113"/>
      <c r="F45" s="114"/>
      <c r="G45" s="173"/>
      <c r="H45" s="85"/>
      <c r="I45" s="174"/>
      <c r="J45" s="227">
        <f>_xlfn.IFNA(VLOOKUP(CONCATENATE($J$5,$B45,$C45),'20BUN'!$A$6:$N$94,14,FALSE),0)</f>
        <v>0</v>
      </c>
      <c r="K45" s="85">
        <f>_xlfn.IFNA(VLOOKUP(CONCATENATE($K$5,$B45,$C45),'20BUS'!$A$6:$N$107,14,FALSE),0)</f>
        <v>0</v>
      </c>
      <c r="L45" s="85">
        <f>_xlfn.IFNA(VLOOKUP(CONCATENATE($L$5,$B45,$C45),'MUR1'!$A$6:$N$135,14,FALSE),0)</f>
        <v>0</v>
      </c>
      <c r="M45" s="85">
        <f>_xlfn.IFNA(VLOOKUP(CONCATENATE($M$5,$B45,$C45),'BUS1'!$A$6:$N$95,14,FALSE),0)</f>
        <v>0</v>
      </c>
      <c r="N45" s="85">
        <f>_xlfn.IFNA(VLOOKUP(CONCATENATE($N$5,$B45,$C45),'WP1'!$A$6:$N$131,14,FALSE),0)</f>
        <v>0</v>
      </c>
      <c r="O45" s="85">
        <f>_xlfn.IFNA(VLOOKUP(CONCATENATE($O$5,$B45,$C45),'BAL1'!$A$6:$N$95,14,FALSE),0)</f>
        <v>0</v>
      </c>
      <c r="P45" s="85">
        <f>_xlfn.IFNA(VLOOKUP(CONCATENATE($P$5,$B45,$C45),'BUS2'!$A$6:$N$133,14,FALSE),0)</f>
        <v>0</v>
      </c>
      <c r="Q45" s="85">
        <f>_xlfn.IFNA(VLOOKUP(CONCATENATE($Q$5,$B45,$C45),'WAL1'!$A$6:$N$135,14,FALSE),0)</f>
        <v>0</v>
      </c>
      <c r="R45" s="85">
        <f>_xlfn.IFNA(VLOOKUP(CONCATENATE($S$5,$B45,$C45),'MR1'!$A$6:$N$130,14,FALSE),0)</f>
        <v>0</v>
      </c>
      <c r="S45" s="85">
        <f>_xlfn.IFNA(VLOOKUP(CONCATENATE($S$5,$B45,$C45),'OG1'!$A$6:$N$132,14,FALSE),0)</f>
        <v>0</v>
      </c>
      <c r="T45" s="85">
        <f>_xlfn.IFNA(VLOOKUP(CONCATENATE($T$5,$B45,$C45),DARL!$A$6:$N$56,14,FALSE),0)</f>
        <v>0</v>
      </c>
      <c r="U45" s="85">
        <f>_xlfn.IFNA(VLOOKUP(CONCATENATE($U$5,$B45,$C45),'BUS3'!$A$6:$N$135,14,FALSE),0)</f>
        <v>0</v>
      </c>
      <c r="V45" s="85">
        <f>_xlfn.IFNA(VLOOKUP(CONCATENATE($V$5,$B45,$C45),'BAL2'!$A$6:$N$135,14,FALSE),0)</f>
        <v>0</v>
      </c>
      <c r="W45" s="85">
        <f>_xlfn.IFNA(VLOOKUP(CONCATENATE($W$5,$B45,$C45),'BUN1'!$A$6:$N$135,14,FALSE),0)</f>
        <v>0</v>
      </c>
      <c r="X45" s="85">
        <f>_xlfn.IFNA(VLOOKUP(CONCATENATE($X$5,$B45,$C45),'OG2'!$A$6:$N$133,14,FALSE),0)</f>
        <v>0</v>
      </c>
      <c r="Y45" s="85">
        <f>_xlfn.IFNA(VLOOKUP(CONCATENATE($Y$5,$B45,$C45),'SM1'!$A$6:$N$133,14,FALSE),0)</f>
        <v>0</v>
      </c>
      <c r="Z45" s="85">
        <f>_xlfn.IFNA(VLOOKUP(CONCATENATE($Z$5,$B45,$C45),'MR2'!$A$6:$N$124,14,FALSE),0)</f>
        <v>0</v>
      </c>
      <c r="AA45" s="85">
        <f>_xlfn.IFNA(VLOOKUP(CONCATENATE($AA$5,$B45,$C45),'WAL2'!$A$6:$N$135,14,FALSE),0)</f>
        <v>0</v>
      </c>
      <c r="AB45" s="85">
        <f>_xlfn.IFNA(VLOOKUP(CONCATENATE($AB$5,$B45,$C45),DARD1!$A$6:$N$134,14,FALSE),0)</f>
        <v>0</v>
      </c>
      <c r="AC45" s="85">
        <f>_xlfn.IFNA(VLOOKUP(CONCATENATE($AC$5,$B45,$C45),'LF1'!$A$6:$N$135,14,FALSE),0)</f>
        <v>0</v>
      </c>
      <c r="AD45" s="85">
        <f>_xlfn.IFNA(VLOOKUP(CONCATENATE($AD$5,$B45,$C45),DARL2!$A$6:$N$135,14,FALSE),0)</f>
        <v>0</v>
      </c>
      <c r="AE45" s="85"/>
      <c r="AF45" s="85">
        <f>_xlfn.IFNA(VLOOKUP(CONCATENATE($AF$5,$B45,$C45),'BUN2'!$A$6:$N$131,14,FALSE),0)</f>
        <v>0</v>
      </c>
      <c r="AG45" s="85">
        <f>_xlfn.IFNA(VLOOKUP(CONCATENATE($AG$5,$B45,$C45),'OG3'!$A$6:$N$135,14,FALSE),0)</f>
        <v>0</v>
      </c>
      <c r="AH45" s="86">
        <f>_xlfn.IFNA(VLOOKUP(CONCATENATE($AH$5,$B45,$C45),SER!$A$6:$N$135,14,FALSE),0)</f>
        <v>0</v>
      </c>
      <c r="AI45" s="86">
        <f>_xlfn.IFNA(VLOOKUP(CONCATENATE($AJ$5,$B45,$C45),KR!$A$6:$N$135,14,FALSE),0)</f>
        <v>0</v>
      </c>
      <c r="AJ45" s="86">
        <f>_xlfn.IFNA(VLOOKUP(CONCATENATE($AJ$5,$B45,$C45),DARL3!$A$6:$N$135,14,FALSE),0)</f>
        <v>0</v>
      </c>
      <c r="AK45" s="86">
        <f>_xlfn.IFNA(VLOOKUP(CONCATENATE($AK$5,$B45,$C45),DARD2!$A$6:$N$135,14,FALSE),0)</f>
        <v>0</v>
      </c>
      <c r="AL45" s="86">
        <f>_xlfn.IFNA(VLOOKUP(CONCATENATE($AL$5,$B45,$C45),'WAL3'!$A$6:$N$77,14,FALSE),0)</f>
        <v>0</v>
      </c>
      <c r="AM45" s="86">
        <f>_xlfn.IFNA(VLOOKUP(CONCATENATE($AM$5,$B45,$C45),'BAL3'!$A$6:$N$135,14,FALSE),0)</f>
        <v>0</v>
      </c>
      <c r="AN45" s="86">
        <f>_xlfn.IFNA(VLOOKUP(CONCATENATE($AN$5,$B45,$C45),'BUN3'!$A$6:$N$135,14,FALSE),0)</f>
        <v>0</v>
      </c>
      <c r="AO45" s="86">
        <f>_xlfn.IFNA(VLOOKUP(CONCATENATE($AO$5,$B45,$C45),SC!$A$6:$N$135,14,FALSE),0)</f>
        <v>0</v>
      </c>
      <c r="AP45" s="86">
        <f>_xlfn.IFNA(VLOOKUP(CONCATENATE($AP$5,$B45,$C45),'KAL1'!$A$6:$N$135,14,FALSE),0)</f>
        <v>0</v>
      </c>
      <c r="AQ45" s="514"/>
      <c r="AR45" s="87">
        <f>_xlfn.IFNA(VLOOKUP(CONCATENATE($AR$5,$B45,$C45),'MR3'!$A$6:$N$135,14,FALSE),0)</f>
        <v>0</v>
      </c>
      <c r="AS45" s="82"/>
    </row>
    <row r="46" spans="1:45" s="42" customFormat="1" x14ac:dyDescent="0.2">
      <c r="A46" s="924"/>
      <c r="B46" s="111"/>
      <c r="C46" s="112"/>
      <c r="D46" s="112"/>
      <c r="E46" s="113"/>
      <c r="F46" s="114"/>
      <c r="G46" s="173"/>
      <c r="H46" s="85"/>
      <c r="I46" s="174"/>
      <c r="J46" s="227">
        <f>_xlfn.IFNA(VLOOKUP(CONCATENATE($J$5,$B46,$C46),'20BUN'!$A$6:$N$94,14,FALSE),0)</f>
        <v>0</v>
      </c>
      <c r="K46" s="85">
        <f>_xlfn.IFNA(VLOOKUP(CONCATENATE($K$5,$B46,$C46),'20BUS'!$A$6:$N$107,14,FALSE),0)</f>
        <v>0</v>
      </c>
      <c r="L46" s="85">
        <f>_xlfn.IFNA(VLOOKUP(CONCATENATE($L$5,$B46,$C46),'MUR1'!$A$6:$N$135,14,FALSE),0)</f>
        <v>0</v>
      </c>
      <c r="M46" s="85">
        <f>_xlfn.IFNA(VLOOKUP(CONCATENATE($M$5,$B46,$C46),'BUS1'!$A$6:$N$95,14,FALSE),0)</f>
        <v>0</v>
      </c>
      <c r="N46" s="85">
        <f>_xlfn.IFNA(VLOOKUP(CONCATENATE($N$5,$B46,$C46),'WP1'!$A$6:$N$131,14,FALSE),0)</f>
        <v>0</v>
      </c>
      <c r="O46" s="85">
        <f>_xlfn.IFNA(VLOOKUP(CONCATENATE($O$5,$B46,$C46),'BAL1'!$A$6:$N$95,14,FALSE),0)</f>
        <v>0</v>
      </c>
      <c r="P46" s="85">
        <f>_xlfn.IFNA(VLOOKUP(CONCATENATE($P$5,$B46,$C46),'BUS2'!$A$6:$N$133,14,FALSE),0)</f>
        <v>0</v>
      </c>
      <c r="Q46" s="85">
        <f>_xlfn.IFNA(VLOOKUP(CONCATENATE($Q$5,$B46,$C46),'WAL1'!$A$6:$N$135,14,FALSE),0)</f>
        <v>0</v>
      </c>
      <c r="R46" s="85">
        <f>_xlfn.IFNA(VLOOKUP(CONCATENATE($S$5,$B46,$C46),'MR1'!$A$6:$N$130,14,FALSE),0)</f>
        <v>0</v>
      </c>
      <c r="S46" s="85">
        <f>_xlfn.IFNA(VLOOKUP(CONCATENATE($S$5,$B46,$C46),'OG1'!$A$6:$N$132,14,FALSE),0)</f>
        <v>0</v>
      </c>
      <c r="T46" s="85">
        <f>_xlfn.IFNA(VLOOKUP(CONCATENATE($T$5,$B46,$C46),DARL!$A$6:$N$56,14,FALSE),0)</f>
        <v>0</v>
      </c>
      <c r="U46" s="85">
        <f>_xlfn.IFNA(VLOOKUP(CONCATENATE($U$5,$B46,$C46),'BUS3'!$A$6:$N$135,14,FALSE),0)</f>
        <v>0</v>
      </c>
      <c r="V46" s="85">
        <f>_xlfn.IFNA(VLOOKUP(CONCATENATE($V$5,$B46,$C46),'BAL2'!$A$6:$N$135,14,FALSE),0)</f>
        <v>0</v>
      </c>
      <c r="W46" s="85">
        <f>_xlfn.IFNA(VLOOKUP(CONCATENATE($W$5,$B46,$C46),'BUN1'!$A$6:$N$135,14,FALSE),0)</f>
        <v>0</v>
      </c>
      <c r="X46" s="85">
        <f>_xlfn.IFNA(VLOOKUP(CONCATENATE($X$5,$B46,$C46),'OG2'!$A$6:$N$133,14,FALSE),0)</f>
        <v>0</v>
      </c>
      <c r="Y46" s="85">
        <f>_xlfn.IFNA(VLOOKUP(CONCATENATE($Y$5,$B46,$C46),'SM1'!$A$6:$N$133,14,FALSE),0)</f>
        <v>0</v>
      </c>
      <c r="Z46" s="85">
        <f>_xlfn.IFNA(VLOOKUP(CONCATENATE($Z$5,$B46,$C46),'MR2'!$A$6:$N$124,14,FALSE),0)</f>
        <v>0</v>
      </c>
      <c r="AA46" s="85">
        <f>_xlfn.IFNA(VLOOKUP(CONCATENATE($AA$5,$B46,$C46),'WAL2'!$A$6:$N$135,14,FALSE),0)</f>
        <v>0</v>
      </c>
      <c r="AB46" s="85">
        <f>_xlfn.IFNA(VLOOKUP(CONCATENATE($AB$5,$B46,$C46),DARD1!$A$6:$N$134,14,FALSE),0)</f>
        <v>0</v>
      </c>
      <c r="AC46" s="85">
        <f>_xlfn.IFNA(VLOOKUP(CONCATENATE($AC$5,$B46,$C46),'LF1'!$A$6:$N$135,14,FALSE),0)</f>
        <v>0</v>
      </c>
      <c r="AD46" s="85">
        <f>_xlfn.IFNA(VLOOKUP(CONCATENATE($AD$5,$B46,$C46),DARL2!$A$6:$N$135,14,FALSE),0)</f>
        <v>0</v>
      </c>
      <c r="AE46" s="85"/>
      <c r="AF46" s="85">
        <f>_xlfn.IFNA(VLOOKUP(CONCATENATE($AF$5,$B46,$C46),'BUN2'!$A$6:$N$131,14,FALSE),0)</f>
        <v>0</v>
      </c>
      <c r="AG46" s="85">
        <f>_xlfn.IFNA(VLOOKUP(CONCATENATE($AG$5,$B46,$C46),'OG3'!$A$6:$N$135,14,FALSE),0)</f>
        <v>0</v>
      </c>
      <c r="AH46" s="86">
        <f>_xlfn.IFNA(VLOOKUP(CONCATENATE($AH$5,$B46,$C46),SER!$A$6:$N$135,14,FALSE),0)</f>
        <v>0</v>
      </c>
      <c r="AI46" s="86">
        <f>_xlfn.IFNA(VLOOKUP(CONCATENATE($AJ$5,$B46,$C46),KR!$A$6:$N$135,14,FALSE),0)</f>
        <v>0</v>
      </c>
      <c r="AJ46" s="86">
        <f>_xlfn.IFNA(VLOOKUP(CONCATENATE($AJ$5,$B46,$C46),DARL3!$A$6:$N$135,14,FALSE),0)</f>
        <v>0</v>
      </c>
      <c r="AK46" s="86">
        <f>_xlfn.IFNA(VLOOKUP(CONCATENATE($AK$5,$B46,$C46),DARD2!$A$6:$N$135,14,FALSE),0)</f>
        <v>0</v>
      </c>
      <c r="AL46" s="86">
        <f>_xlfn.IFNA(VLOOKUP(CONCATENATE($AL$5,$B46,$C46),'WAL3'!$A$6:$N$77,14,FALSE),0)</f>
        <v>0</v>
      </c>
      <c r="AM46" s="86">
        <f>_xlfn.IFNA(VLOOKUP(CONCATENATE($AM$5,$B46,$C46),'BAL3'!$A$6:$N$135,14,FALSE),0)</f>
        <v>0</v>
      </c>
      <c r="AN46" s="86">
        <f>_xlfn.IFNA(VLOOKUP(CONCATENATE($AN$5,$B46,$C46),'BUN3'!$A$6:$N$135,14,FALSE),0)</f>
        <v>0</v>
      </c>
      <c r="AO46" s="86">
        <f>_xlfn.IFNA(VLOOKUP(CONCATENATE($AO$5,$B46,$C46),SC!$A$6:$N$135,14,FALSE),0)</f>
        <v>0</v>
      </c>
      <c r="AP46" s="86">
        <f>_xlfn.IFNA(VLOOKUP(CONCATENATE($AP$5,$B46,$C46),'KAL1'!$A$6:$N$135,14,FALSE),0)</f>
        <v>0</v>
      </c>
      <c r="AQ46" s="514"/>
      <c r="AR46" s="87">
        <f>_xlfn.IFNA(VLOOKUP(CONCATENATE($AR$5,$B46,$C46),'MR3'!$A$6:$N$135,14,FALSE),0)</f>
        <v>0</v>
      </c>
      <c r="AS46" s="82"/>
    </row>
    <row r="47" spans="1:45" s="42" customFormat="1" x14ac:dyDescent="0.2">
      <c r="A47" s="924"/>
      <c r="B47" s="111"/>
      <c r="C47" s="112"/>
      <c r="D47" s="112"/>
      <c r="E47" s="113"/>
      <c r="F47" s="114"/>
      <c r="G47" s="173"/>
      <c r="H47" s="85"/>
      <c r="I47" s="174"/>
      <c r="J47" s="227">
        <f>_xlfn.IFNA(VLOOKUP(CONCATENATE($J$5,$B47,$C47),'20BUN'!$A$6:$N$94,14,FALSE),0)</f>
        <v>0</v>
      </c>
      <c r="K47" s="85">
        <f>_xlfn.IFNA(VLOOKUP(CONCATENATE($K$5,$B47,$C47),'20BUS'!$A$6:$N$107,14,FALSE),0)</f>
        <v>0</v>
      </c>
      <c r="L47" s="85">
        <f>_xlfn.IFNA(VLOOKUP(CONCATENATE($L$5,$B47,$C47),'MUR1'!$A$6:$N$135,14,FALSE),0)</f>
        <v>0</v>
      </c>
      <c r="M47" s="85">
        <f>_xlfn.IFNA(VLOOKUP(CONCATENATE($M$5,$B47,$C47),'BUS1'!$A$6:$N$95,14,FALSE),0)</f>
        <v>0</v>
      </c>
      <c r="N47" s="85">
        <f>_xlfn.IFNA(VLOOKUP(CONCATENATE($N$5,$B47,$C47),'WP1'!$A$6:$N$131,14,FALSE),0)</f>
        <v>0</v>
      </c>
      <c r="O47" s="85">
        <f>_xlfn.IFNA(VLOOKUP(CONCATENATE($O$5,$B47,$C47),'BAL1'!$A$6:$N$95,14,FALSE),0)</f>
        <v>0</v>
      </c>
      <c r="P47" s="85">
        <f>_xlfn.IFNA(VLOOKUP(CONCATENATE($P$5,$B47,$C47),'BUS2'!$A$6:$N$133,14,FALSE),0)</f>
        <v>0</v>
      </c>
      <c r="Q47" s="85">
        <f>_xlfn.IFNA(VLOOKUP(CONCATENATE($Q$5,$B47,$C47),'WAL1'!$A$6:$N$135,14,FALSE),0)</f>
        <v>0</v>
      </c>
      <c r="R47" s="85">
        <f>_xlfn.IFNA(VLOOKUP(CONCATENATE($S$5,$B47,$C47),'MR1'!$A$6:$N$130,14,FALSE),0)</f>
        <v>0</v>
      </c>
      <c r="S47" s="85">
        <f>_xlfn.IFNA(VLOOKUP(CONCATENATE($S$5,$B47,$C47),'OG1'!$A$6:$N$132,14,FALSE),0)</f>
        <v>0</v>
      </c>
      <c r="T47" s="85">
        <f>_xlfn.IFNA(VLOOKUP(CONCATENATE($T$5,$B47,$C47),DARL!$A$6:$N$56,14,FALSE),0)</f>
        <v>0</v>
      </c>
      <c r="U47" s="85">
        <f>_xlfn.IFNA(VLOOKUP(CONCATENATE($U$5,$B47,$C47),'BUS3'!$A$6:$N$135,14,FALSE),0)</f>
        <v>0</v>
      </c>
      <c r="V47" s="85">
        <f>_xlfn.IFNA(VLOOKUP(CONCATENATE($V$5,$B47,$C47),'BAL2'!$A$6:$N$135,14,FALSE),0)</f>
        <v>0</v>
      </c>
      <c r="W47" s="85">
        <f>_xlfn.IFNA(VLOOKUP(CONCATENATE($W$5,$B47,$C47),'BUN1'!$A$6:$N$135,14,FALSE),0)</f>
        <v>0</v>
      </c>
      <c r="X47" s="85">
        <f>_xlfn.IFNA(VLOOKUP(CONCATENATE($X$5,$B47,$C47),'OG2'!$A$6:$N$133,14,FALSE),0)</f>
        <v>0</v>
      </c>
      <c r="Y47" s="85">
        <f>_xlfn.IFNA(VLOOKUP(CONCATENATE($Y$5,$B47,$C47),'SM1'!$A$6:$N$133,14,FALSE),0)</f>
        <v>0</v>
      </c>
      <c r="Z47" s="85">
        <f>_xlfn.IFNA(VLOOKUP(CONCATENATE($Z$5,$B47,$C47),'MR2'!$A$6:$N$124,14,FALSE),0)</f>
        <v>0</v>
      </c>
      <c r="AA47" s="85">
        <f>_xlfn.IFNA(VLOOKUP(CONCATENATE($AA$5,$B47,$C47),'WAL2'!$A$6:$N$135,14,FALSE),0)</f>
        <v>0</v>
      </c>
      <c r="AB47" s="85">
        <f>_xlfn.IFNA(VLOOKUP(CONCATENATE($AB$5,$B47,$C47),DARD1!$A$6:$N$134,14,FALSE),0)</f>
        <v>0</v>
      </c>
      <c r="AC47" s="85">
        <f>_xlfn.IFNA(VLOOKUP(CONCATENATE($AC$5,$B47,$C47),'LF1'!$A$6:$N$135,14,FALSE),0)</f>
        <v>0</v>
      </c>
      <c r="AD47" s="85">
        <f>_xlfn.IFNA(VLOOKUP(CONCATENATE($AD$5,$B47,$C47),DARL2!$A$6:$N$135,14,FALSE),0)</f>
        <v>0</v>
      </c>
      <c r="AE47" s="85"/>
      <c r="AF47" s="85">
        <f>_xlfn.IFNA(VLOOKUP(CONCATENATE($AF$5,$B47,$C47),'BUN2'!$A$6:$N$131,14,FALSE),0)</f>
        <v>0</v>
      </c>
      <c r="AG47" s="85">
        <f>_xlfn.IFNA(VLOOKUP(CONCATENATE($AG$5,$B47,$C47),'OG3'!$A$6:$N$135,14,FALSE),0)</f>
        <v>0</v>
      </c>
      <c r="AH47" s="86">
        <f>_xlfn.IFNA(VLOOKUP(CONCATENATE($AH$5,$B47,$C47),SER!$A$6:$N$135,14,FALSE),0)</f>
        <v>0</v>
      </c>
      <c r="AI47" s="86">
        <f>_xlfn.IFNA(VLOOKUP(CONCATENATE($AJ$5,$B47,$C47),KR!$A$6:$N$135,14,FALSE),0)</f>
        <v>0</v>
      </c>
      <c r="AJ47" s="86">
        <f>_xlfn.IFNA(VLOOKUP(CONCATENATE($AJ$5,$B47,$C47),DARL3!$A$6:$N$135,14,FALSE),0)</f>
        <v>0</v>
      </c>
      <c r="AK47" s="86">
        <f>_xlfn.IFNA(VLOOKUP(CONCATENATE($AK$5,$B47,$C47),DARD2!$A$6:$N$135,14,FALSE),0)</f>
        <v>0</v>
      </c>
      <c r="AL47" s="86">
        <f>_xlfn.IFNA(VLOOKUP(CONCATENATE($AL$5,$B47,$C47),'WAL3'!$A$6:$N$77,14,FALSE),0)</f>
        <v>0</v>
      </c>
      <c r="AM47" s="86">
        <f>_xlfn.IFNA(VLOOKUP(CONCATENATE($AM$5,$B47,$C47),'BAL3'!$A$6:$N$135,14,FALSE),0)</f>
        <v>0</v>
      </c>
      <c r="AN47" s="86">
        <f>_xlfn.IFNA(VLOOKUP(CONCATENATE($AN$5,$B47,$C47),'BUN3'!$A$6:$N$135,14,FALSE),0)</f>
        <v>0</v>
      </c>
      <c r="AO47" s="86">
        <f>_xlfn.IFNA(VLOOKUP(CONCATENATE($AO$5,$B47,$C47),SC!$A$6:$N$135,14,FALSE),0)</f>
        <v>0</v>
      </c>
      <c r="AP47" s="86">
        <f>_xlfn.IFNA(VLOOKUP(CONCATENATE($AP$5,$B47,$C47),'KAL1'!$A$6:$N$135,14,FALSE),0)</f>
        <v>0</v>
      </c>
      <c r="AQ47" s="514"/>
      <c r="AR47" s="87">
        <f>_xlfn.IFNA(VLOOKUP(CONCATENATE($AR$5,$B47,$C47),'MR3'!$A$6:$N$135,14,FALSE),0)</f>
        <v>0</v>
      </c>
      <c r="AS47" s="82"/>
    </row>
    <row r="48" spans="1:45" s="42" customFormat="1" x14ac:dyDescent="0.2">
      <c r="A48" s="924"/>
      <c r="B48" s="111"/>
      <c r="C48" s="112"/>
      <c r="D48" s="112"/>
      <c r="E48" s="113"/>
      <c r="F48" s="114"/>
      <c r="G48" s="173"/>
      <c r="H48" s="85"/>
      <c r="I48" s="174"/>
      <c r="J48" s="227">
        <f>_xlfn.IFNA(VLOOKUP(CONCATENATE($J$5,$B48,$C48),'20BUN'!$A$6:$N$94,14,FALSE),0)</f>
        <v>0</v>
      </c>
      <c r="K48" s="85">
        <f>_xlfn.IFNA(VLOOKUP(CONCATENATE($K$5,$B48,$C48),'20BUS'!$A$6:$N$107,14,FALSE),0)</f>
        <v>0</v>
      </c>
      <c r="L48" s="85">
        <f>_xlfn.IFNA(VLOOKUP(CONCATENATE($L$5,$B48,$C48),'MUR1'!$A$6:$N$135,14,FALSE),0)</f>
        <v>0</v>
      </c>
      <c r="M48" s="85">
        <f>_xlfn.IFNA(VLOOKUP(CONCATENATE($M$5,$B48,$C48),'BUS1'!$A$6:$N$95,14,FALSE),0)</f>
        <v>0</v>
      </c>
      <c r="N48" s="85">
        <f>_xlfn.IFNA(VLOOKUP(CONCATENATE($N$5,$B48,$C48),'WP1'!$A$6:$N$131,14,FALSE),0)</f>
        <v>0</v>
      </c>
      <c r="O48" s="85">
        <f>_xlfn.IFNA(VLOOKUP(CONCATENATE($O$5,$B48,$C48),'BAL1'!$A$6:$N$95,14,FALSE),0)</f>
        <v>0</v>
      </c>
      <c r="P48" s="85">
        <f>_xlfn.IFNA(VLOOKUP(CONCATENATE($P$5,$B48,$C48),'BUS2'!$A$6:$N$133,14,FALSE),0)</f>
        <v>0</v>
      </c>
      <c r="Q48" s="85">
        <f>_xlfn.IFNA(VLOOKUP(CONCATENATE($Q$5,$B48,$C48),'WAL1'!$A$6:$N$135,14,FALSE),0)</f>
        <v>0</v>
      </c>
      <c r="R48" s="85">
        <f>_xlfn.IFNA(VLOOKUP(CONCATENATE($S$5,$B48,$C48),'MR1'!$A$6:$N$130,14,FALSE),0)</f>
        <v>0</v>
      </c>
      <c r="S48" s="85">
        <f>_xlfn.IFNA(VLOOKUP(CONCATENATE($S$5,$B48,$C48),'OG1'!$A$6:$N$132,14,FALSE),0)</f>
        <v>0</v>
      </c>
      <c r="T48" s="85">
        <f>_xlfn.IFNA(VLOOKUP(CONCATENATE($T$5,$B48,$C48),DARL!$A$6:$N$56,14,FALSE),0)</f>
        <v>0</v>
      </c>
      <c r="U48" s="85">
        <f>_xlfn.IFNA(VLOOKUP(CONCATENATE($U$5,$B48,$C48),'BUS3'!$A$6:$N$135,14,FALSE),0)</f>
        <v>0</v>
      </c>
      <c r="V48" s="85">
        <f>_xlfn.IFNA(VLOOKUP(CONCATENATE($V$5,$B48,$C48),'BAL2'!$A$6:$N$135,14,FALSE),0)</f>
        <v>0</v>
      </c>
      <c r="W48" s="85">
        <f>_xlfn.IFNA(VLOOKUP(CONCATENATE($W$5,$B48,$C48),'BUN1'!$A$6:$N$135,14,FALSE),0)</f>
        <v>0</v>
      </c>
      <c r="X48" s="85">
        <f>_xlfn.IFNA(VLOOKUP(CONCATENATE($X$5,$B48,$C48),'OG2'!$A$6:$N$133,14,FALSE),0)</f>
        <v>0</v>
      </c>
      <c r="Y48" s="85">
        <f>_xlfn.IFNA(VLOOKUP(CONCATENATE($Y$5,$B48,$C48),'SM1'!$A$6:$N$133,14,FALSE),0)</f>
        <v>0</v>
      </c>
      <c r="Z48" s="85">
        <f>_xlfn.IFNA(VLOOKUP(CONCATENATE($Z$5,$B48,$C48),'MR2'!$A$6:$N$124,14,FALSE),0)</f>
        <v>0</v>
      </c>
      <c r="AA48" s="85">
        <f>_xlfn.IFNA(VLOOKUP(CONCATENATE($AA$5,$B48,$C48),'WAL2'!$A$6:$N$135,14,FALSE),0)</f>
        <v>0</v>
      </c>
      <c r="AB48" s="85">
        <f>_xlfn.IFNA(VLOOKUP(CONCATENATE($AB$5,$B48,$C48),DARD1!$A$6:$N$134,14,FALSE),0)</f>
        <v>0</v>
      </c>
      <c r="AC48" s="85">
        <f>_xlfn.IFNA(VLOOKUP(CONCATENATE($AC$5,$B48,$C48),'LF1'!$A$6:$N$135,14,FALSE),0)</f>
        <v>0</v>
      </c>
      <c r="AD48" s="85">
        <f>_xlfn.IFNA(VLOOKUP(CONCATENATE($AD$5,$B48,$C48),DARL2!$A$6:$N$135,14,FALSE),0)</f>
        <v>0</v>
      </c>
      <c r="AE48" s="85"/>
      <c r="AF48" s="85">
        <f>_xlfn.IFNA(VLOOKUP(CONCATENATE($AF$5,$B48,$C48),'BUN2'!$A$6:$N$131,14,FALSE),0)</f>
        <v>0</v>
      </c>
      <c r="AG48" s="85">
        <f>_xlfn.IFNA(VLOOKUP(CONCATENATE($AG$5,$B48,$C48),'OG3'!$A$6:$N$135,14,FALSE),0)</f>
        <v>0</v>
      </c>
      <c r="AH48" s="86">
        <f>_xlfn.IFNA(VLOOKUP(CONCATENATE($AH$5,$B48,$C48),SER!$A$6:$N$135,14,FALSE),0)</f>
        <v>0</v>
      </c>
      <c r="AI48" s="86">
        <f>_xlfn.IFNA(VLOOKUP(CONCATENATE($AJ$5,$B48,$C48),KR!$A$6:$N$135,14,FALSE),0)</f>
        <v>0</v>
      </c>
      <c r="AJ48" s="86">
        <f>_xlfn.IFNA(VLOOKUP(CONCATENATE($AJ$5,$B48,$C48),DARL3!$A$6:$N$135,14,FALSE),0)</f>
        <v>0</v>
      </c>
      <c r="AK48" s="86">
        <f>_xlfn.IFNA(VLOOKUP(CONCATENATE($AK$5,$B48,$C48),DARD2!$A$6:$N$135,14,FALSE),0)</f>
        <v>0</v>
      </c>
      <c r="AL48" s="86">
        <f>_xlfn.IFNA(VLOOKUP(CONCATENATE($AL$5,$B48,$C48),'WAL3'!$A$6:$N$77,14,FALSE),0)</f>
        <v>0</v>
      </c>
      <c r="AM48" s="86">
        <f>_xlfn.IFNA(VLOOKUP(CONCATENATE($AM$5,$B48,$C48),'BAL3'!$A$6:$N$135,14,FALSE),0)</f>
        <v>0</v>
      </c>
      <c r="AN48" s="86">
        <f>_xlfn.IFNA(VLOOKUP(CONCATENATE($AN$5,$B48,$C48),'BUN3'!$A$6:$N$135,14,FALSE),0)</f>
        <v>0</v>
      </c>
      <c r="AO48" s="86">
        <f>_xlfn.IFNA(VLOOKUP(CONCATENATE($AO$5,$B48,$C48),SC!$A$6:$N$135,14,FALSE),0)</f>
        <v>0</v>
      </c>
      <c r="AP48" s="86">
        <f>_xlfn.IFNA(VLOOKUP(CONCATENATE($AP$5,$B48,$C48),'KAL1'!$A$6:$N$135,14,FALSE),0)</f>
        <v>0</v>
      </c>
      <c r="AQ48" s="514"/>
      <c r="AR48" s="87">
        <f>_xlfn.IFNA(VLOOKUP(CONCATENATE($AR$5,$B48,$C48),'MR3'!$A$6:$N$135,14,FALSE),0)</f>
        <v>0</v>
      </c>
      <c r="AS48" s="82"/>
    </row>
    <row r="49" spans="1:45" s="42" customFormat="1" x14ac:dyDescent="0.2">
      <c r="A49" s="924"/>
      <c r="B49" s="111"/>
      <c r="C49" s="112"/>
      <c r="D49" s="112"/>
      <c r="E49" s="113"/>
      <c r="F49" s="114"/>
      <c r="G49" s="173"/>
      <c r="H49" s="85"/>
      <c r="I49" s="174"/>
      <c r="J49" s="227">
        <f>_xlfn.IFNA(VLOOKUP(CONCATENATE($J$5,$B49,$C49),'20BUN'!$A$6:$N$94,14,FALSE),0)</f>
        <v>0</v>
      </c>
      <c r="K49" s="85">
        <f>_xlfn.IFNA(VLOOKUP(CONCATENATE($K$5,$B49,$C49),'20BUS'!$A$6:$N$107,14,FALSE),0)</f>
        <v>0</v>
      </c>
      <c r="L49" s="85">
        <f>_xlfn.IFNA(VLOOKUP(CONCATENATE($L$5,$B49,$C49),'MUR1'!$A$6:$N$135,14,FALSE),0)</f>
        <v>0</v>
      </c>
      <c r="M49" s="85">
        <f>_xlfn.IFNA(VLOOKUP(CONCATENATE($M$5,$B49,$C49),'BUS1'!$A$6:$N$95,14,FALSE),0)</f>
        <v>0</v>
      </c>
      <c r="N49" s="85">
        <f>_xlfn.IFNA(VLOOKUP(CONCATENATE($N$5,$B49,$C49),'WP1'!$A$6:$N$131,14,FALSE),0)</f>
        <v>0</v>
      </c>
      <c r="O49" s="85">
        <f>_xlfn.IFNA(VLOOKUP(CONCATENATE($O$5,$B49,$C49),'BAL1'!$A$6:$N$95,14,FALSE),0)</f>
        <v>0</v>
      </c>
      <c r="P49" s="85">
        <f>_xlfn.IFNA(VLOOKUP(CONCATENATE($P$5,$B49,$C49),'BUS2'!$A$6:$N$133,14,FALSE),0)</f>
        <v>0</v>
      </c>
      <c r="Q49" s="85">
        <f>_xlfn.IFNA(VLOOKUP(CONCATENATE($Q$5,$B49,$C49),'WAL1'!$A$6:$N$135,14,FALSE),0)</f>
        <v>0</v>
      </c>
      <c r="R49" s="85">
        <f>_xlfn.IFNA(VLOOKUP(CONCATENATE($S$5,$B49,$C49),'MR1'!$A$6:$N$130,14,FALSE),0)</f>
        <v>0</v>
      </c>
      <c r="S49" s="85">
        <f>_xlfn.IFNA(VLOOKUP(CONCATENATE($S$5,$B49,$C49),'OG1'!$A$6:$N$132,14,FALSE),0)</f>
        <v>0</v>
      </c>
      <c r="T49" s="85">
        <f>_xlfn.IFNA(VLOOKUP(CONCATENATE($T$5,$B49,$C49),DARL!$A$6:$N$56,14,FALSE),0)</f>
        <v>0</v>
      </c>
      <c r="U49" s="85">
        <f>_xlfn.IFNA(VLOOKUP(CONCATENATE($U$5,$B49,$C49),'BUS3'!$A$6:$N$135,14,FALSE),0)</f>
        <v>0</v>
      </c>
      <c r="V49" s="85">
        <f>_xlfn.IFNA(VLOOKUP(CONCATENATE($V$5,$B49,$C49),'BAL2'!$A$6:$N$135,14,FALSE),0)</f>
        <v>0</v>
      </c>
      <c r="W49" s="85">
        <f>_xlfn.IFNA(VLOOKUP(CONCATENATE($W$5,$B49,$C49),'BUN1'!$A$6:$N$135,14,FALSE),0)</f>
        <v>0</v>
      </c>
      <c r="X49" s="85">
        <f>_xlfn.IFNA(VLOOKUP(CONCATENATE($X$5,$B49,$C49),'OG2'!$A$6:$N$133,14,FALSE),0)</f>
        <v>0</v>
      </c>
      <c r="Y49" s="85">
        <f>_xlfn.IFNA(VLOOKUP(CONCATENATE($Y$5,$B49,$C49),'SM1'!$A$6:$N$133,14,FALSE),0)</f>
        <v>0</v>
      </c>
      <c r="Z49" s="85">
        <f>_xlfn.IFNA(VLOOKUP(CONCATENATE($Z$5,$B49,$C49),'MR2'!$A$6:$N$124,14,FALSE),0)</f>
        <v>0</v>
      </c>
      <c r="AA49" s="85">
        <f>_xlfn.IFNA(VLOOKUP(CONCATENATE($AA$5,$B49,$C49),'WAL2'!$A$6:$N$135,14,FALSE),0)</f>
        <v>0</v>
      </c>
      <c r="AB49" s="85">
        <f>_xlfn.IFNA(VLOOKUP(CONCATENATE($AB$5,$B49,$C49),DARD1!$A$6:$N$134,14,FALSE),0)</f>
        <v>0</v>
      </c>
      <c r="AC49" s="85">
        <f>_xlfn.IFNA(VLOOKUP(CONCATENATE($AC$5,$B49,$C49),'LF1'!$A$6:$N$135,14,FALSE),0)</f>
        <v>0</v>
      </c>
      <c r="AD49" s="85">
        <f>_xlfn.IFNA(VLOOKUP(CONCATENATE($AD$5,$B49,$C49),DARL2!$A$6:$N$135,14,FALSE),0)</f>
        <v>0</v>
      </c>
      <c r="AE49" s="85"/>
      <c r="AF49" s="85">
        <f>_xlfn.IFNA(VLOOKUP(CONCATENATE($AF$5,$B49,$C49),'BUN2'!$A$6:$N$131,14,FALSE),0)</f>
        <v>0</v>
      </c>
      <c r="AG49" s="85">
        <f>_xlfn.IFNA(VLOOKUP(CONCATENATE($AG$5,$B49,$C49),'OG3'!$A$6:$N$135,14,FALSE),0)</f>
        <v>0</v>
      </c>
      <c r="AH49" s="86">
        <f>_xlfn.IFNA(VLOOKUP(CONCATENATE($AH$5,$B49,$C49),SER!$A$6:$N$135,14,FALSE),0)</f>
        <v>0</v>
      </c>
      <c r="AI49" s="86">
        <f>_xlfn.IFNA(VLOOKUP(CONCATENATE($AJ$5,$B49,$C49),KR!$A$6:$N$135,14,FALSE),0)</f>
        <v>0</v>
      </c>
      <c r="AJ49" s="86">
        <f>_xlfn.IFNA(VLOOKUP(CONCATENATE($AJ$5,$B49,$C49),DARL3!$A$6:$N$135,14,FALSE),0)</f>
        <v>0</v>
      </c>
      <c r="AK49" s="86">
        <f>_xlfn.IFNA(VLOOKUP(CONCATENATE($AK$5,$B49,$C49),DARD2!$A$6:$N$135,14,FALSE),0)</f>
        <v>0</v>
      </c>
      <c r="AL49" s="86">
        <f>_xlfn.IFNA(VLOOKUP(CONCATENATE($AL$5,$B49,$C49),'WAL3'!$A$6:$N$77,14,FALSE),0)</f>
        <v>0</v>
      </c>
      <c r="AM49" s="86">
        <f>_xlfn.IFNA(VLOOKUP(CONCATENATE($AM$5,$B49,$C49),'BAL3'!$A$6:$N$135,14,FALSE),0)</f>
        <v>0</v>
      </c>
      <c r="AN49" s="86">
        <f>_xlfn.IFNA(VLOOKUP(CONCATENATE($AN$5,$B49,$C49),'BUN3'!$A$6:$N$135,14,FALSE),0)</f>
        <v>0</v>
      </c>
      <c r="AO49" s="86">
        <f>_xlfn.IFNA(VLOOKUP(CONCATENATE($AO$5,$B49,$C49),SC!$A$6:$N$135,14,FALSE),0)</f>
        <v>0</v>
      </c>
      <c r="AP49" s="86">
        <f>_xlfn.IFNA(VLOOKUP(CONCATENATE($AP$5,$B49,$C49),'KAL1'!$A$6:$N$135,14,FALSE),0)</f>
        <v>0</v>
      </c>
      <c r="AQ49" s="514"/>
      <c r="AR49" s="87">
        <f>_xlfn.IFNA(VLOOKUP(CONCATENATE($AR$5,$B49,$C49),'MR3'!$A$6:$N$135,14,FALSE),0)</f>
        <v>0</v>
      </c>
      <c r="AS49" s="82"/>
    </row>
    <row r="50" spans="1:45" s="42" customFormat="1" x14ac:dyDescent="0.2">
      <c r="A50" s="924"/>
      <c r="B50" s="111"/>
      <c r="C50" s="112"/>
      <c r="D50" s="112"/>
      <c r="E50" s="113"/>
      <c r="F50" s="114"/>
      <c r="G50" s="173"/>
      <c r="H50" s="85"/>
      <c r="I50" s="174"/>
      <c r="J50" s="227">
        <f>_xlfn.IFNA(VLOOKUP(CONCATENATE($J$5,$B50,$C50),'20BUN'!$A$6:$N$94,14,FALSE),0)</f>
        <v>0</v>
      </c>
      <c r="K50" s="85">
        <f>_xlfn.IFNA(VLOOKUP(CONCATENATE($K$5,$B50,$C50),'20BUS'!$A$6:$N$107,14,FALSE),0)</f>
        <v>0</v>
      </c>
      <c r="L50" s="85">
        <f>_xlfn.IFNA(VLOOKUP(CONCATENATE($L$5,$B50,$C50),'MUR1'!$A$6:$N$135,14,FALSE),0)</f>
        <v>0</v>
      </c>
      <c r="M50" s="85">
        <f>_xlfn.IFNA(VLOOKUP(CONCATENATE($M$5,$B50,$C50),'BUS1'!$A$6:$N$95,14,FALSE),0)</f>
        <v>0</v>
      </c>
      <c r="N50" s="85">
        <f>_xlfn.IFNA(VLOOKUP(CONCATENATE($N$5,$B50,$C50),'WP1'!$A$6:$N$131,14,FALSE),0)</f>
        <v>0</v>
      </c>
      <c r="O50" s="85">
        <f>_xlfn.IFNA(VLOOKUP(CONCATENATE($O$5,$B50,$C50),'BAL1'!$A$6:$N$95,14,FALSE),0)</f>
        <v>0</v>
      </c>
      <c r="P50" s="85">
        <f>_xlfn.IFNA(VLOOKUP(CONCATENATE($P$5,$B50,$C50),'BUS2'!$A$6:$N$133,14,FALSE),0)</f>
        <v>0</v>
      </c>
      <c r="Q50" s="85">
        <f>_xlfn.IFNA(VLOOKUP(CONCATENATE($Q$5,$B50,$C50),'WAL1'!$A$6:$N$135,14,FALSE),0)</f>
        <v>0</v>
      </c>
      <c r="R50" s="85">
        <f>_xlfn.IFNA(VLOOKUP(CONCATENATE($S$5,$B50,$C50),'MR1'!$A$6:$N$130,14,FALSE),0)</f>
        <v>0</v>
      </c>
      <c r="S50" s="85">
        <f>_xlfn.IFNA(VLOOKUP(CONCATENATE($S$5,$B50,$C50),'OG1'!$A$6:$N$132,14,FALSE),0)</f>
        <v>0</v>
      </c>
      <c r="T50" s="85">
        <f>_xlfn.IFNA(VLOOKUP(CONCATENATE($T$5,$B50,$C50),DARL!$A$6:$N$56,14,FALSE),0)</f>
        <v>0</v>
      </c>
      <c r="U50" s="85">
        <f>_xlfn.IFNA(VLOOKUP(CONCATENATE($U$5,$B50,$C50),'BUS3'!$A$6:$N$135,14,FALSE),0)</f>
        <v>0</v>
      </c>
      <c r="V50" s="85">
        <f>_xlfn.IFNA(VLOOKUP(CONCATENATE($V$5,$B50,$C50),'BAL2'!$A$6:$N$135,14,FALSE),0)</f>
        <v>0</v>
      </c>
      <c r="W50" s="85">
        <f>_xlfn.IFNA(VLOOKUP(CONCATENATE($W$5,$B50,$C50),'BUN1'!$A$6:$N$135,14,FALSE),0)</f>
        <v>0</v>
      </c>
      <c r="X50" s="85">
        <f>_xlfn.IFNA(VLOOKUP(CONCATENATE($X$5,$B50,$C50),'OG2'!$A$6:$N$133,14,FALSE),0)</f>
        <v>0</v>
      </c>
      <c r="Y50" s="85">
        <f>_xlfn.IFNA(VLOOKUP(CONCATENATE($Y$5,$B50,$C50),'SM1'!$A$6:$N$133,14,FALSE),0)</f>
        <v>0</v>
      </c>
      <c r="Z50" s="85">
        <f>_xlfn.IFNA(VLOOKUP(CONCATENATE($Z$5,$B50,$C50),'MR2'!$A$6:$N$124,14,FALSE),0)</f>
        <v>0</v>
      </c>
      <c r="AA50" s="85">
        <f>_xlfn.IFNA(VLOOKUP(CONCATENATE($AA$5,$B50,$C50),'WAL2'!$A$6:$N$135,14,FALSE),0)</f>
        <v>0</v>
      </c>
      <c r="AB50" s="85">
        <f>_xlfn.IFNA(VLOOKUP(CONCATENATE($AB$5,$B50,$C50),DARD1!$A$6:$N$134,14,FALSE),0)</f>
        <v>0</v>
      </c>
      <c r="AC50" s="85">
        <f>_xlfn.IFNA(VLOOKUP(CONCATENATE($AC$5,$B50,$C50),'LF1'!$A$6:$N$135,14,FALSE),0)</f>
        <v>0</v>
      </c>
      <c r="AD50" s="85">
        <f>_xlfn.IFNA(VLOOKUP(CONCATENATE($AD$5,$B50,$C50),DARL2!$A$6:$N$135,14,FALSE),0)</f>
        <v>0</v>
      </c>
      <c r="AE50" s="85"/>
      <c r="AF50" s="85">
        <f>_xlfn.IFNA(VLOOKUP(CONCATENATE($AF$5,$B50,$C50),'BUN2'!$A$6:$N$131,14,FALSE),0)</f>
        <v>0</v>
      </c>
      <c r="AG50" s="85">
        <f>_xlfn.IFNA(VLOOKUP(CONCATENATE($AG$5,$B50,$C50),'OG3'!$A$6:$N$135,14,FALSE),0)</f>
        <v>0</v>
      </c>
      <c r="AH50" s="86">
        <f>_xlfn.IFNA(VLOOKUP(CONCATENATE($AH$5,$B50,$C50),SER!$A$6:$N$135,14,FALSE),0)</f>
        <v>0</v>
      </c>
      <c r="AI50" s="86">
        <f>_xlfn.IFNA(VLOOKUP(CONCATENATE($AJ$5,$B50,$C50),KR!$A$6:$N$135,14,FALSE),0)</f>
        <v>0</v>
      </c>
      <c r="AJ50" s="86">
        <f>_xlfn.IFNA(VLOOKUP(CONCATENATE($AJ$5,$B50,$C50),DARL3!$A$6:$N$135,14,FALSE),0)</f>
        <v>0</v>
      </c>
      <c r="AK50" s="86">
        <f>_xlfn.IFNA(VLOOKUP(CONCATENATE($AK$5,$B50,$C50),DARD2!$A$6:$N$135,14,FALSE),0)</f>
        <v>0</v>
      </c>
      <c r="AL50" s="86">
        <f>_xlfn.IFNA(VLOOKUP(CONCATENATE($AL$5,$B50,$C50),'WAL3'!$A$6:$N$77,14,FALSE),0)</f>
        <v>0</v>
      </c>
      <c r="AM50" s="86">
        <f>_xlfn.IFNA(VLOOKUP(CONCATENATE($AM$5,$B50,$C50),'BAL3'!$A$6:$N$135,14,FALSE),0)</f>
        <v>0</v>
      </c>
      <c r="AN50" s="86">
        <f>_xlfn.IFNA(VLOOKUP(CONCATENATE($AN$5,$B50,$C50),'BUN3'!$A$6:$N$135,14,FALSE),0)</f>
        <v>0</v>
      </c>
      <c r="AO50" s="86">
        <f>_xlfn.IFNA(VLOOKUP(CONCATENATE($AO$5,$B50,$C50),SC!$A$6:$N$135,14,FALSE),0)</f>
        <v>0</v>
      </c>
      <c r="AP50" s="86">
        <f>_xlfn.IFNA(VLOOKUP(CONCATENATE($AP$5,$B50,$C50),'KAL1'!$A$6:$N$135,14,FALSE),0)</f>
        <v>0</v>
      </c>
      <c r="AQ50" s="514"/>
      <c r="AR50" s="87">
        <f>_xlfn.IFNA(VLOOKUP(CONCATENATE($AR$5,$B50,$C50),'MR3'!$A$6:$N$135,14,FALSE),0)</f>
        <v>0</v>
      </c>
      <c r="AS50" s="82"/>
    </row>
    <row r="51" spans="1:45" s="42" customFormat="1" x14ac:dyDescent="0.2">
      <c r="A51" s="924"/>
      <c r="B51" s="111"/>
      <c r="C51" s="112"/>
      <c r="D51" s="112"/>
      <c r="E51" s="113"/>
      <c r="F51" s="114"/>
      <c r="G51" s="173"/>
      <c r="H51" s="85"/>
      <c r="I51" s="174"/>
      <c r="J51" s="227">
        <f>_xlfn.IFNA(VLOOKUP(CONCATENATE($J$5,$B51,$C51),'20BUN'!$A$6:$N$94,14,FALSE),0)</f>
        <v>0</v>
      </c>
      <c r="K51" s="85">
        <f>_xlfn.IFNA(VLOOKUP(CONCATENATE($K$5,$B51,$C51),'20BUS'!$A$6:$N$107,14,FALSE),0)</f>
        <v>0</v>
      </c>
      <c r="L51" s="85">
        <f>_xlfn.IFNA(VLOOKUP(CONCATENATE($L$5,$B51,$C51),'MUR1'!$A$6:$N$135,14,FALSE),0)</f>
        <v>0</v>
      </c>
      <c r="M51" s="85">
        <f>_xlfn.IFNA(VLOOKUP(CONCATENATE($M$5,$B51,$C51),'BUS1'!$A$6:$N$95,14,FALSE),0)</f>
        <v>0</v>
      </c>
      <c r="N51" s="85">
        <f>_xlfn.IFNA(VLOOKUP(CONCATENATE($N$5,$B51,$C51),'WP1'!$A$6:$N$131,14,FALSE),0)</f>
        <v>0</v>
      </c>
      <c r="O51" s="85">
        <f>_xlfn.IFNA(VLOOKUP(CONCATENATE($O$5,$B51,$C51),'BAL1'!$A$6:$N$95,14,FALSE),0)</f>
        <v>0</v>
      </c>
      <c r="P51" s="85">
        <f>_xlfn.IFNA(VLOOKUP(CONCATENATE($P$5,$B51,$C51),'BUS2'!$A$6:$N$133,14,FALSE),0)</f>
        <v>0</v>
      </c>
      <c r="Q51" s="85">
        <f>_xlfn.IFNA(VLOOKUP(CONCATENATE($Q$5,$B51,$C51),'WAL1'!$A$6:$N$135,14,FALSE),0)</f>
        <v>0</v>
      </c>
      <c r="R51" s="85">
        <f>_xlfn.IFNA(VLOOKUP(CONCATENATE($S$5,$B51,$C51),'MR1'!$A$6:$N$130,14,FALSE),0)</f>
        <v>0</v>
      </c>
      <c r="S51" s="85">
        <f>_xlfn.IFNA(VLOOKUP(CONCATENATE($S$5,$B51,$C51),'OG1'!$A$6:$N$132,14,FALSE),0)</f>
        <v>0</v>
      </c>
      <c r="T51" s="85">
        <f>_xlfn.IFNA(VLOOKUP(CONCATENATE($T$5,$B51,$C51),DARL!$A$6:$N$56,14,FALSE),0)</f>
        <v>0</v>
      </c>
      <c r="U51" s="85">
        <f>_xlfn.IFNA(VLOOKUP(CONCATENATE($U$5,$B51,$C51),'BUS3'!$A$6:$N$135,14,FALSE),0)</f>
        <v>0</v>
      </c>
      <c r="V51" s="85">
        <f>_xlfn.IFNA(VLOOKUP(CONCATENATE($V$5,$B51,$C51),'BAL2'!$A$6:$N$135,14,FALSE),0)</f>
        <v>0</v>
      </c>
      <c r="W51" s="85">
        <f>_xlfn.IFNA(VLOOKUP(CONCATENATE($W$5,$B51,$C51),'BUN1'!$A$6:$N$135,14,FALSE),0)</f>
        <v>0</v>
      </c>
      <c r="X51" s="85">
        <f>_xlfn.IFNA(VLOOKUP(CONCATENATE($X$5,$B51,$C51),'OG2'!$A$6:$N$133,14,FALSE),0)</f>
        <v>0</v>
      </c>
      <c r="Y51" s="85">
        <f>_xlfn.IFNA(VLOOKUP(CONCATENATE($Y$5,$B51,$C51),'SM1'!$A$6:$N$133,14,FALSE),0)</f>
        <v>0</v>
      </c>
      <c r="Z51" s="85">
        <f>_xlfn.IFNA(VLOOKUP(CONCATENATE($Z$5,$B51,$C51),'MR2'!$A$6:$N$124,14,FALSE),0)</f>
        <v>0</v>
      </c>
      <c r="AA51" s="85">
        <f>_xlfn.IFNA(VLOOKUP(CONCATENATE($AA$5,$B51,$C51),'WAL2'!$A$6:$N$135,14,FALSE),0)</f>
        <v>0</v>
      </c>
      <c r="AB51" s="85">
        <f>_xlfn.IFNA(VLOOKUP(CONCATENATE($AB$5,$B51,$C51),DARD1!$A$6:$N$134,14,FALSE),0)</f>
        <v>0</v>
      </c>
      <c r="AC51" s="85">
        <f>_xlfn.IFNA(VLOOKUP(CONCATENATE($AC$5,$B51,$C51),'LF1'!$A$6:$N$135,14,FALSE),0)</f>
        <v>0</v>
      </c>
      <c r="AD51" s="85">
        <f>_xlfn.IFNA(VLOOKUP(CONCATENATE($AD$5,$B51,$C51),DARL2!$A$6:$N$135,14,FALSE),0)</f>
        <v>0</v>
      </c>
      <c r="AE51" s="85"/>
      <c r="AF51" s="85">
        <f>_xlfn.IFNA(VLOOKUP(CONCATENATE($AF$5,$B51,$C51),'BUN2'!$A$6:$N$131,14,FALSE),0)</f>
        <v>0</v>
      </c>
      <c r="AG51" s="85">
        <f>_xlfn.IFNA(VLOOKUP(CONCATENATE($AG$5,$B51,$C51),'OG3'!$A$6:$N$135,14,FALSE),0)</f>
        <v>0</v>
      </c>
      <c r="AH51" s="86">
        <f>_xlfn.IFNA(VLOOKUP(CONCATENATE($AH$5,$B51,$C51),SER!$A$6:$N$135,14,FALSE),0)</f>
        <v>0</v>
      </c>
      <c r="AI51" s="86"/>
      <c r="AJ51" s="86">
        <f>_xlfn.IFNA(VLOOKUP(CONCATENATE($AJ$5,$B51,$C51),DARL3!$A$6:$N$135,14,FALSE),0)</f>
        <v>0</v>
      </c>
      <c r="AK51" s="86">
        <f>_xlfn.IFNA(VLOOKUP(CONCATENATE($AK$5,$B51,$C51),DARD2!$A$6:$N$135,14,FALSE),0)</f>
        <v>0</v>
      </c>
      <c r="AL51" s="86">
        <f>_xlfn.IFNA(VLOOKUP(CONCATENATE($AL$5,$B51,$C51),'WAL3'!$A$6:$N$77,14,FALSE),0)</f>
        <v>0</v>
      </c>
      <c r="AM51" s="86">
        <f>_xlfn.IFNA(VLOOKUP(CONCATENATE($AM$5,$B51,$C51),'BAL3'!$A$6:$N$135,14,FALSE),0)</f>
        <v>0</v>
      </c>
      <c r="AN51" s="86">
        <f>_xlfn.IFNA(VLOOKUP(CONCATENATE($AN$5,$B51,$C51),'BUN3'!$A$6:$N$135,14,FALSE),0)</f>
        <v>0</v>
      </c>
      <c r="AO51" s="86">
        <f>_xlfn.IFNA(VLOOKUP(CONCATENATE($AO$5,$B51,$C51),SC!$A$6:$N$135,14,FALSE),0)</f>
        <v>0</v>
      </c>
      <c r="AP51" s="86">
        <f>_xlfn.IFNA(VLOOKUP(CONCATENATE($AP$5,$B51,$C51),'KAL1'!$A$6:$N$135,14,FALSE),0)</f>
        <v>0</v>
      </c>
      <c r="AQ51" s="514"/>
      <c r="AR51" s="87">
        <f>_xlfn.IFNA(VLOOKUP(CONCATENATE($AR$5,$B51,$C51),'MR3'!$A$6:$N$135,14,FALSE),0)</f>
        <v>0</v>
      </c>
      <c r="AS51" s="82"/>
    </row>
    <row r="52" spans="1:45" s="42" customFormat="1" x14ac:dyDescent="0.2">
      <c r="A52" s="924"/>
      <c r="B52" s="111"/>
      <c r="C52" s="112"/>
      <c r="D52" s="112"/>
      <c r="E52" s="113"/>
      <c r="F52" s="114"/>
      <c r="G52" s="173"/>
      <c r="H52" s="85"/>
      <c r="I52" s="174"/>
      <c r="J52" s="227">
        <f>_xlfn.IFNA(VLOOKUP(CONCATENATE($J$5,$B52,$C52),'20BUN'!$A$6:$N$94,14,FALSE),0)</f>
        <v>0</v>
      </c>
      <c r="K52" s="85">
        <f>_xlfn.IFNA(VLOOKUP(CONCATENATE($K$5,$B52,$C52),'20BUS'!$A$6:$N$107,14,FALSE),0)</f>
        <v>0</v>
      </c>
      <c r="L52" s="85">
        <f>_xlfn.IFNA(VLOOKUP(CONCATENATE($L$5,$B52,$C52),'MUR1'!$A$6:$N$135,14,FALSE),0)</f>
        <v>0</v>
      </c>
      <c r="M52" s="85">
        <f>_xlfn.IFNA(VLOOKUP(CONCATENATE($M$5,$B52,$C52),'BUS1'!$A$6:$N$95,14,FALSE),0)</f>
        <v>0</v>
      </c>
      <c r="N52" s="85">
        <f>_xlfn.IFNA(VLOOKUP(CONCATENATE($N$5,$B52,$C52),'WP1'!$A$6:$N$131,14,FALSE),0)</f>
        <v>0</v>
      </c>
      <c r="O52" s="85">
        <f>_xlfn.IFNA(VLOOKUP(CONCATENATE($O$5,$B52,$C52),'BAL1'!$A$6:$N$95,14,FALSE),0)</f>
        <v>0</v>
      </c>
      <c r="P52" s="85">
        <f>_xlfn.IFNA(VLOOKUP(CONCATENATE($P$5,$B52,$C52),'BUS2'!$A$6:$N$133,14,FALSE),0)</f>
        <v>0</v>
      </c>
      <c r="Q52" s="85">
        <f>_xlfn.IFNA(VLOOKUP(CONCATENATE($Q$5,$B52,$C52),'WAL1'!$A$6:$N$135,14,FALSE),0)</f>
        <v>0</v>
      </c>
      <c r="R52" s="85">
        <f>_xlfn.IFNA(VLOOKUP(CONCATENATE($S$5,$B52,$C52),'MR1'!$A$6:$N$130,14,FALSE),0)</f>
        <v>0</v>
      </c>
      <c r="S52" s="85">
        <f>_xlfn.IFNA(VLOOKUP(CONCATENATE($S$5,$B52,$C52),'OG1'!$A$6:$N$132,14,FALSE),0)</f>
        <v>0</v>
      </c>
      <c r="T52" s="85">
        <f>_xlfn.IFNA(VLOOKUP(CONCATENATE($T$5,$B52,$C52),DARL!$A$6:$N$56,14,FALSE),0)</f>
        <v>0</v>
      </c>
      <c r="U52" s="85">
        <f>_xlfn.IFNA(VLOOKUP(CONCATENATE($U$5,$B52,$C52),'BUS3'!$A$6:$N$135,14,FALSE),0)</f>
        <v>0</v>
      </c>
      <c r="V52" s="85">
        <f>_xlfn.IFNA(VLOOKUP(CONCATENATE($V$5,$B52,$C52),'BAL2'!$A$6:$N$135,14,FALSE),0)</f>
        <v>0</v>
      </c>
      <c r="W52" s="85">
        <f>_xlfn.IFNA(VLOOKUP(CONCATENATE($W$5,$B52,$C52),'BUN1'!$A$6:$N$135,14,FALSE),0)</f>
        <v>0</v>
      </c>
      <c r="X52" s="85">
        <f>_xlfn.IFNA(VLOOKUP(CONCATENATE($X$5,$B52,$C52),'OG2'!$A$6:$N$133,14,FALSE),0)</f>
        <v>0</v>
      </c>
      <c r="Y52" s="85">
        <f>_xlfn.IFNA(VLOOKUP(CONCATENATE($Y$5,$B52,$C52),'SM1'!$A$6:$N$133,14,FALSE),0)</f>
        <v>0</v>
      </c>
      <c r="Z52" s="85">
        <f>_xlfn.IFNA(VLOOKUP(CONCATENATE($Z$5,$B52,$C52),'MR2'!$A$6:$N$124,14,FALSE),0)</f>
        <v>0</v>
      </c>
      <c r="AA52" s="85">
        <f>_xlfn.IFNA(VLOOKUP(CONCATENATE($AA$5,$B52,$C52),'WAL2'!$A$6:$N$135,14,FALSE),0)</f>
        <v>0</v>
      </c>
      <c r="AB52" s="85">
        <f>_xlfn.IFNA(VLOOKUP(CONCATENATE($AB$5,$B52,$C52),DARD1!$A$6:$N$134,14,FALSE),0)</f>
        <v>0</v>
      </c>
      <c r="AC52" s="85">
        <f>_xlfn.IFNA(VLOOKUP(CONCATENATE($AC$5,$B52,$C52),'LF1'!$A$6:$N$135,14,FALSE),0)</f>
        <v>0</v>
      </c>
      <c r="AD52" s="85">
        <f>_xlfn.IFNA(VLOOKUP(CONCATENATE($AD$5,$B52,$C52),DARL2!$A$6:$N$135,14,FALSE),0)</f>
        <v>0</v>
      </c>
      <c r="AE52" s="85"/>
      <c r="AF52" s="85">
        <f>_xlfn.IFNA(VLOOKUP(CONCATENATE($AF$5,$B52,$C52),'BUN2'!$A$6:$N$131,14,FALSE),0)</f>
        <v>0</v>
      </c>
      <c r="AG52" s="85">
        <f>_xlfn.IFNA(VLOOKUP(CONCATENATE($AG$5,$B52,$C52),'OG3'!$A$6:$N$135,14,FALSE),0)</f>
        <v>0</v>
      </c>
      <c r="AH52" s="86">
        <f>_xlfn.IFNA(VLOOKUP(CONCATENATE($AH$5,$B52,$C52),SER!$A$6:$N$135,14,FALSE),0)</f>
        <v>0</v>
      </c>
      <c r="AI52" s="86"/>
      <c r="AJ52" s="86">
        <f>_xlfn.IFNA(VLOOKUP(CONCATENATE($AJ$5,$B52,$C52),DARL3!$A$6:$N$135,14,FALSE),0)</f>
        <v>0</v>
      </c>
      <c r="AK52" s="86">
        <f>_xlfn.IFNA(VLOOKUP(CONCATENATE($AK$5,$B52,$C52),DARD2!$A$6:$N$135,14,FALSE),0)</f>
        <v>0</v>
      </c>
      <c r="AL52" s="86">
        <f>_xlfn.IFNA(VLOOKUP(CONCATENATE($AL$5,$B52,$C52),'WAL3'!$A$6:$N$77,14,FALSE),0)</f>
        <v>0</v>
      </c>
      <c r="AM52" s="86">
        <f>_xlfn.IFNA(VLOOKUP(CONCATENATE($AM$5,$B52,$C52),'BAL3'!$A$6:$N$135,14,FALSE),0)</f>
        <v>0</v>
      </c>
      <c r="AN52" s="86">
        <f>_xlfn.IFNA(VLOOKUP(CONCATENATE($AN$5,$B52,$C52),'BUN3'!$A$6:$N$135,14,FALSE),0)</f>
        <v>0</v>
      </c>
      <c r="AO52" s="86">
        <f>_xlfn.IFNA(VLOOKUP(CONCATENATE($AO$5,$B52,$C52),SC!$A$6:$N$135,14,FALSE),0)</f>
        <v>0</v>
      </c>
      <c r="AP52" s="86">
        <f>_xlfn.IFNA(VLOOKUP(CONCATENATE($AP$5,$B52,$C52),'KAL1'!$A$6:$N$135,14,FALSE),0)</f>
        <v>0</v>
      </c>
      <c r="AQ52" s="514"/>
      <c r="AR52" s="87">
        <f>_xlfn.IFNA(VLOOKUP(CONCATENATE($AR$5,$B52,$C52),'MR3'!$A$6:$N$135,14,FALSE),0)</f>
        <v>0</v>
      </c>
      <c r="AS52" s="82"/>
    </row>
    <row r="53" spans="1:45" s="42" customFormat="1" x14ac:dyDescent="0.2">
      <c r="A53" s="924"/>
      <c r="B53" s="111"/>
      <c r="C53" s="112"/>
      <c r="D53" s="112"/>
      <c r="E53" s="113"/>
      <c r="F53" s="114"/>
      <c r="G53" s="173"/>
      <c r="H53" s="85"/>
      <c r="I53" s="174"/>
      <c r="J53" s="227">
        <f>_xlfn.IFNA(VLOOKUP(CONCATENATE($J$5,$B53,$C53),'20BUN'!$A$6:$N$94,14,FALSE),0)</f>
        <v>0</v>
      </c>
      <c r="K53" s="85">
        <f>_xlfn.IFNA(VLOOKUP(CONCATENATE($K$5,$B53,$C53),'20BUS'!$A$6:$N$107,14,FALSE),0)</f>
        <v>0</v>
      </c>
      <c r="L53" s="85">
        <f>_xlfn.IFNA(VLOOKUP(CONCATENATE($L$5,$B53,$C53),'MUR1'!$A$6:$N$135,14,FALSE),0)</f>
        <v>0</v>
      </c>
      <c r="M53" s="85">
        <f>_xlfn.IFNA(VLOOKUP(CONCATENATE($M$5,$B53,$C53),'BUS1'!$A$6:$N$95,14,FALSE),0)</f>
        <v>0</v>
      </c>
      <c r="N53" s="85">
        <f>_xlfn.IFNA(VLOOKUP(CONCATENATE($N$5,$B53,$C53),'WP1'!$A$6:$N$131,14,FALSE),0)</f>
        <v>0</v>
      </c>
      <c r="O53" s="85">
        <f>_xlfn.IFNA(VLOOKUP(CONCATENATE($O$5,$B53,$C53),'BAL1'!$A$6:$N$95,14,FALSE),0)</f>
        <v>0</v>
      </c>
      <c r="P53" s="85">
        <f>_xlfn.IFNA(VLOOKUP(CONCATENATE($P$5,$B53,$C53),'BUS2'!$A$6:$N$133,14,FALSE),0)</f>
        <v>0</v>
      </c>
      <c r="Q53" s="85">
        <f>_xlfn.IFNA(VLOOKUP(CONCATENATE($Q$5,$B53,$C53),'WAL1'!$A$6:$N$135,14,FALSE),0)</f>
        <v>0</v>
      </c>
      <c r="R53" s="85">
        <f>_xlfn.IFNA(VLOOKUP(CONCATENATE($S$5,$B53,$C53),'MR1'!$A$6:$N$130,14,FALSE),0)</f>
        <v>0</v>
      </c>
      <c r="S53" s="85">
        <f>_xlfn.IFNA(VLOOKUP(CONCATENATE($S$5,$B53,$C53),'OG1'!$A$6:$N$132,14,FALSE),0)</f>
        <v>0</v>
      </c>
      <c r="T53" s="85">
        <f>_xlfn.IFNA(VLOOKUP(CONCATENATE($T$5,$B53,$C53),DARL!$A$6:$N$56,14,FALSE),0)</f>
        <v>0</v>
      </c>
      <c r="U53" s="85">
        <f>_xlfn.IFNA(VLOOKUP(CONCATENATE($U$5,$B53,$C53),'BUS3'!$A$6:$N$135,14,FALSE),0)</f>
        <v>0</v>
      </c>
      <c r="V53" s="85">
        <f>_xlfn.IFNA(VLOOKUP(CONCATENATE($V$5,$B53,$C53),'BAL2'!$A$6:$N$135,14,FALSE),0)</f>
        <v>0</v>
      </c>
      <c r="W53" s="85">
        <f>_xlfn.IFNA(VLOOKUP(CONCATENATE($W$5,$B53,$C53),'BUN1'!$A$6:$N$135,14,FALSE),0)</f>
        <v>0</v>
      </c>
      <c r="X53" s="85">
        <f>_xlfn.IFNA(VLOOKUP(CONCATENATE($X$5,$B53,$C53),'OG2'!$A$6:$N$133,14,FALSE),0)</f>
        <v>0</v>
      </c>
      <c r="Y53" s="85">
        <f>_xlfn.IFNA(VLOOKUP(CONCATENATE($Y$5,$B53,$C53),'SM1'!$A$6:$N$133,14,FALSE),0)</f>
        <v>0</v>
      </c>
      <c r="Z53" s="85">
        <f>_xlfn.IFNA(VLOOKUP(CONCATENATE($Z$5,$B53,$C53),'MR2'!$A$6:$N$124,14,FALSE),0)</f>
        <v>0</v>
      </c>
      <c r="AA53" s="85">
        <f>_xlfn.IFNA(VLOOKUP(CONCATENATE($AA$5,$B53,$C53),'WAL2'!$A$6:$N$135,14,FALSE),0)</f>
        <v>0</v>
      </c>
      <c r="AB53" s="85">
        <f>_xlfn.IFNA(VLOOKUP(CONCATENATE($AB$5,$B53,$C53),DARD1!$A$6:$N$134,14,FALSE),0)</f>
        <v>0</v>
      </c>
      <c r="AC53" s="85">
        <f>_xlfn.IFNA(VLOOKUP(CONCATENATE($AC$5,$B53,$C53),'LF1'!$A$6:$N$135,14,FALSE),0)</f>
        <v>0</v>
      </c>
      <c r="AD53" s="85">
        <f>_xlfn.IFNA(VLOOKUP(CONCATENATE($AD$5,$B53,$C53),DARL2!$A$6:$N$135,14,FALSE),0)</f>
        <v>0</v>
      </c>
      <c r="AE53" s="85"/>
      <c r="AF53" s="85">
        <f>_xlfn.IFNA(VLOOKUP(CONCATENATE($AF$5,$B53,$C53),'BUN2'!$A$6:$N$131,14,FALSE),0)</f>
        <v>0</v>
      </c>
      <c r="AG53" s="85">
        <f>_xlfn.IFNA(VLOOKUP(CONCATENATE($AG$5,$B53,$C53),'OG3'!$A$6:$N$135,14,FALSE),0)</f>
        <v>0</v>
      </c>
      <c r="AH53" s="86">
        <f>_xlfn.IFNA(VLOOKUP(CONCATENATE($AH$5,$B53,$C53),SER!$A$6:$N$135,14,FALSE),0)</f>
        <v>0</v>
      </c>
      <c r="AI53" s="86"/>
      <c r="AJ53" s="86">
        <f>_xlfn.IFNA(VLOOKUP(CONCATENATE($AJ$5,$B53,$C53),DARL3!$A$6:$N$135,14,FALSE),0)</f>
        <v>0</v>
      </c>
      <c r="AK53" s="86">
        <f>_xlfn.IFNA(VLOOKUP(CONCATENATE($AK$5,$B53,$C53),DARD2!$A$6:$N$135,14,FALSE),0)</f>
        <v>0</v>
      </c>
      <c r="AL53" s="86">
        <f>_xlfn.IFNA(VLOOKUP(CONCATENATE($AL$5,$B53,$C53),'WAL3'!$A$6:$N$77,14,FALSE),0)</f>
        <v>0</v>
      </c>
      <c r="AM53" s="86">
        <f>_xlfn.IFNA(VLOOKUP(CONCATENATE($AM$5,$B53,$C53),'BAL3'!$A$6:$N$135,14,FALSE),0)</f>
        <v>0</v>
      </c>
      <c r="AN53" s="86">
        <f>_xlfn.IFNA(VLOOKUP(CONCATENATE($AN$5,$B53,$C53),'BUN3'!$A$6:$N$135,14,FALSE),0)</f>
        <v>0</v>
      </c>
      <c r="AO53" s="86">
        <f>_xlfn.IFNA(VLOOKUP(CONCATENATE($AO$5,$B53,$C53),SC!$A$6:$N$135,14,FALSE),0)</f>
        <v>0</v>
      </c>
      <c r="AP53" s="86">
        <f>_xlfn.IFNA(VLOOKUP(CONCATENATE($AP$5,$B53,$C53),'KAL1'!$A$6:$N$135,14,FALSE),0)</f>
        <v>0</v>
      </c>
      <c r="AQ53" s="514"/>
      <c r="AR53" s="87">
        <f>_xlfn.IFNA(VLOOKUP(CONCATENATE($AR$5,$B53,$C53),'MR3'!$A$6:$N$135,14,FALSE),0)</f>
        <v>0</v>
      </c>
      <c r="AS53" s="82"/>
    </row>
    <row r="54" spans="1:45" s="42" customFormat="1" x14ac:dyDescent="0.2">
      <c r="A54" s="924"/>
      <c r="B54" s="111"/>
      <c r="C54" s="112"/>
      <c r="D54" s="112"/>
      <c r="E54" s="113"/>
      <c r="F54" s="114"/>
      <c r="G54" s="173"/>
      <c r="H54" s="85"/>
      <c r="I54" s="174"/>
      <c r="J54" s="227">
        <f>_xlfn.IFNA(VLOOKUP(CONCATENATE($J$5,$B54,$C54),'20BUN'!$A$6:$N$94,14,FALSE),0)</f>
        <v>0</v>
      </c>
      <c r="K54" s="85">
        <f>_xlfn.IFNA(VLOOKUP(CONCATENATE($K$5,$B54,$C54),'20BUS'!$A$6:$N$107,14,FALSE),0)</f>
        <v>0</v>
      </c>
      <c r="L54" s="85">
        <f>_xlfn.IFNA(VLOOKUP(CONCATENATE($L$5,$B54,$C54),'MUR1'!$A$6:$N$135,14,FALSE),0)</f>
        <v>0</v>
      </c>
      <c r="M54" s="85">
        <f>_xlfn.IFNA(VLOOKUP(CONCATENATE($M$5,$B54,$C54),'BUS1'!$A$6:$N$95,14,FALSE),0)</f>
        <v>0</v>
      </c>
      <c r="N54" s="85">
        <f>_xlfn.IFNA(VLOOKUP(CONCATENATE($N$5,$B54,$C54),'WP1'!$A$6:$N$131,14,FALSE),0)</f>
        <v>0</v>
      </c>
      <c r="O54" s="85">
        <f>_xlfn.IFNA(VLOOKUP(CONCATENATE($O$5,$B54,$C54),'BAL1'!$A$6:$N$95,14,FALSE),0)</f>
        <v>0</v>
      </c>
      <c r="P54" s="85">
        <f>_xlfn.IFNA(VLOOKUP(CONCATENATE($P$5,$B54,$C54),'BUS2'!$A$6:$N$133,14,FALSE),0)</f>
        <v>0</v>
      </c>
      <c r="Q54" s="85">
        <f>_xlfn.IFNA(VLOOKUP(CONCATENATE($Q$5,$B54,$C54),'WAL1'!$A$6:$N$135,14,FALSE),0)</f>
        <v>0</v>
      </c>
      <c r="R54" s="85">
        <f>_xlfn.IFNA(VLOOKUP(CONCATENATE($S$5,$B54,$C54),'MR1'!$A$6:$N$130,14,FALSE),0)</f>
        <v>0</v>
      </c>
      <c r="S54" s="85">
        <f>_xlfn.IFNA(VLOOKUP(CONCATENATE($S$5,$B54,$C54),'OG1'!$A$6:$N$132,14,FALSE),0)</f>
        <v>0</v>
      </c>
      <c r="T54" s="85">
        <f>_xlfn.IFNA(VLOOKUP(CONCATENATE($T$5,$B54,$C54),DARL!$A$6:$N$56,14,FALSE),0)</f>
        <v>0</v>
      </c>
      <c r="U54" s="85">
        <f>_xlfn.IFNA(VLOOKUP(CONCATENATE($U$5,$B54,$C54),'BUS3'!$A$6:$N$135,14,FALSE),0)</f>
        <v>0</v>
      </c>
      <c r="V54" s="85">
        <f>_xlfn.IFNA(VLOOKUP(CONCATENATE($V$5,$B54,$C54),'BAL2'!$A$6:$N$135,14,FALSE),0)</f>
        <v>0</v>
      </c>
      <c r="W54" s="85">
        <f>_xlfn.IFNA(VLOOKUP(CONCATENATE($W$5,$B54,$C54),'BUN1'!$A$6:$N$135,14,FALSE),0)</f>
        <v>0</v>
      </c>
      <c r="X54" s="85">
        <f>_xlfn.IFNA(VLOOKUP(CONCATENATE($X$5,$B54,$C54),'OG2'!$A$6:$N$133,14,FALSE),0)</f>
        <v>0</v>
      </c>
      <c r="Y54" s="85">
        <f>_xlfn.IFNA(VLOOKUP(CONCATENATE($Y$5,$B54,$C54),'SM1'!$A$6:$N$133,14,FALSE),0)</f>
        <v>0</v>
      </c>
      <c r="Z54" s="85">
        <f>_xlfn.IFNA(VLOOKUP(CONCATENATE($Z$5,$B54,$C54),'MR2'!$A$6:$N$124,14,FALSE),0)</f>
        <v>0</v>
      </c>
      <c r="AA54" s="85">
        <f>_xlfn.IFNA(VLOOKUP(CONCATENATE($AA$5,$B54,$C54),'WAL2'!$A$6:$N$135,14,FALSE),0)</f>
        <v>0</v>
      </c>
      <c r="AB54" s="85">
        <f>_xlfn.IFNA(VLOOKUP(CONCATENATE($AB$5,$B54,$C54),DARD1!$A$6:$N$134,14,FALSE),0)</f>
        <v>0</v>
      </c>
      <c r="AC54" s="85">
        <f>_xlfn.IFNA(VLOOKUP(CONCATENATE($AC$5,$B54,$C54),'LF1'!$A$6:$N$135,14,FALSE),0)</f>
        <v>0</v>
      </c>
      <c r="AD54" s="85">
        <f>_xlfn.IFNA(VLOOKUP(CONCATENATE($AD$5,$B54,$C54),DARL2!$A$6:$N$135,14,FALSE),0)</f>
        <v>0</v>
      </c>
      <c r="AE54" s="85"/>
      <c r="AF54" s="85">
        <f>_xlfn.IFNA(VLOOKUP(CONCATENATE($AF$5,$B54,$C54),'BUN2'!$A$6:$N$131,14,FALSE),0)</f>
        <v>0</v>
      </c>
      <c r="AG54" s="85">
        <f>_xlfn.IFNA(VLOOKUP(CONCATENATE($AG$5,$B54,$C54),'OG3'!$A$6:$N$135,14,FALSE),0)</f>
        <v>0</v>
      </c>
      <c r="AH54" s="86">
        <f>_xlfn.IFNA(VLOOKUP(CONCATENATE($AH$5,$B54,$C54),SER!$A$6:$N$135,14,FALSE),0)</f>
        <v>0</v>
      </c>
      <c r="AI54" s="86"/>
      <c r="AJ54" s="86">
        <f>_xlfn.IFNA(VLOOKUP(CONCATENATE($AJ$5,$B54,$C54),DARL3!$A$6:$N$135,14,FALSE),0)</f>
        <v>0</v>
      </c>
      <c r="AK54" s="86">
        <f>_xlfn.IFNA(VLOOKUP(CONCATENATE($AK$5,$B54,$C54),DARD2!$A$6:$N$135,14,FALSE),0)</f>
        <v>0</v>
      </c>
      <c r="AL54" s="86">
        <f>_xlfn.IFNA(VLOOKUP(CONCATENATE($AL$5,$B54,$C54),'WAL3'!$A$6:$N$77,14,FALSE),0)</f>
        <v>0</v>
      </c>
      <c r="AM54" s="86">
        <f>_xlfn.IFNA(VLOOKUP(CONCATENATE($AM$5,$B54,$C54),'BAL3'!$A$6:$N$135,14,FALSE),0)</f>
        <v>0</v>
      </c>
      <c r="AN54" s="86">
        <f>_xlfn.IFNA(VLOOKUP(CONCATENATE($AN$5,$B54,$C54),'BUN3'!$A$6:$N$135,14,FALSE),0)</f>
        <v>0</v>
      </c>
      <c r="AO54" s="86">
        <f>_xlfn.IFNA(VLOOKUP(CONCATENATE($AO$5,$B54,$C54),SC!$A$6:$N$135,14,FALSE),0)</f>
        <v>0</v>
      </c>
      <c r="AP54" s="86">
        <f>_xlfn.IFNA(VLOOKUP(CONCATENATE($AP$5,$B54,$C54),'KAL1'!$A$6:$N$135,14,FALSE),0)</f>
        <v>0</v>
      </c>
      <c r="AQ54" s="514"/>
      <c r="AR54" s="87">
        <f>_xlfn.IFNA(VLOOKUP(CONCATENATE($AR$5,$B54,$C54),'MR3'!$A$6:$N$135,14,FALSE),0)</f>
        <v>0</v>
      </c>
      <c r="AS54" s="82"/>
    </row>
    <row r="55" spans="1:45" s="42" customFormat="1" x14ac:dyDescent="0.2">
      <c r="A55" s="924"/>
      <c r="B55" s="111"/>
      <c r="C55" s="112"/>
      <c r="D55" s="112"/>
      <c r="E55" s="113"/>
      <c r="F55" s="114"/>
      <c r="G55" s="173"/>
      <c r="H55" s="85"/>
      <c r="I55" s="174"/>
      <c r="J55" s="227">
        <f>_xlfn.IFNA(VLOOKUP(CONCATENATE($J$5,$B55,$C55),'20BUN'!$A$6:$N$94,14,FALSE),0)</f>
        <v>0</v>
      </c>
      <c r="K55" s="85">
        <f>_xlfn.IFNA(VLOOKUP(CONCATENATE($K$5,$B55,$C55),'20BUS'!$A$6:$N$107,14,FALSE),0)</f>
        <v>0</v>
      </c>
      <c r="L55" s="85">
        <f>_xlfn.IFNA(VLOOKUP(CONCATENATE($L$5,$B55,$C55),'MUR1'!$A$6:$N$135,14,FALSE),0)</f>
        <v>0</v>
      </c>
      <c r="M55" s="85">
        <f>_xlfn.IFNA(VLOOKUP(CONCATENATE($M$5,$B55,$C55),'BUS1'!$A$6:$N$95,14,FALSE),0)</f>
        <v>0</v>
      </c>
      <c r="N55" s="85">
        <f>_xlfn.IFNA(VLOOKUP(CONCATENATE($N$5,$B55,$C55),'WP1'!$A$6:$N$131,14,FALSE),0)</f>
        <v>0</v>
      </c>
      <c r="O55" s="85">
        <f>_xlfn.IFNA(VLOOKUP(CONCATENATE($O$5,$B55,$C55),'BAL1'!$A$6:$N$95,14,FALSE),0)</f>
        <v>0</v>
      </c>
      <c r="P55" s="85">
        <f>_xlfn.IFNA(VLOOKUP(CONCATENATE($P$5,$B55,$C55),'BUS2'!$A$6:$N$133,14,FALSE),0)</f>
        <v>0</v>
      </c>
      <c r="Q55" s="85">
        <f>_xlfn.IFNA(VLOOKUP(CONCATENATE($Q$5,$B55,$C55),'WAL1'!$A$6:$N$135,14,FALSE),0)</f>
        <v>0</v>
      </c>
      <c r="R55" s="85">
        <f>_xlfn.IFNA(VLOOKUP(CONCATENATE($S$5,$B55,$C55),'MR1'!$A$6:$N$130,14,FALSE),0)</f>
        <v>0</v>
      </c>
      <c r="S55" s="85">
        <f>_xlfn.IFNA(VLOOKUP(CONCATENATE($S$5,$B55,$C55),'OG1'!$A$6:$N$132,14,FALSE),0)</f>
        <v>0</v>
      </c>
      <c r="T55" s="85">
        <f>_xlfn.IFNA(VLOOKUP(CONCATENATE($T$5,$B55,$C55),DARL!$A$6:$N$56,14,FALSE),0)</f>
        <v>0</v>
      </c>
      <c r="U55" s="85">
        <f>_xlfn.IFNA(VLOOKUP(CONCATENATE($U$5,$B55,$C55),'BUS3'!$A$6:$N$135,14,FALSE),0)</f>
        <v>0</v>
      </c>
      <c r="V55" s="85">
        <f>_xlfn.IFNA(VLOOKUP(CONCATENATE($V$5,$B55,$C55),'BAL2'!$A$6:$N$135,14,FALSE),0)</f>
        <v>0</v>
      </c>
      <c r="W55" s="85">
        <f>_xlfn.IFNA(VLOOKUP(CONCATENATE($W$5,$B55,$C55),'BUN1'!$A$6:$N$135,14,FALSE),0)</f>
        <v>0</v>
      </c>
      <c r="X55" s="85">
        <f>_xlfn.IFNA(VLOOKUP(CONCATENATE($X$5,$B55,$C55),'OG2'!$A$6:$N$133,14,FALSE),0)</f>
        <v>0</v>
      </c>
      <c r="Y55" s="85">
        <f>_xlfn.IFNA(VLOOKUP(CONCATENATE($Y$5,$B55,$C55),'SM1'!$A$6:$N$133,14,FALSE),0)</f>
        <v>0</v>
      </c>
      <c r="Z55" s="85">
        <f>_xlfn.IFNA(VLOOKUP(CONCATENATE($Z$5,$B55,$C55),'MR2'!$A$6:$N$124,14,FALSE),0)</f>
        <v>0</v>
      </c>
      <c r="AA55" s="85">
        <f>_xlfn.IFNA(VLOOKUP(CONCATENATE($AA$5,$B55,$C55),'WAL2'!$A$6:$N$135,14,FALSE),0)</f>
        <v>0</v>
      </c>
      <c r="AB55" s="85">
        <f>_xlfn.IFNA(VLOOKUP(CONCATENATE($AB$5,$B55,$C55),DARD1!$A$6:$N$134,14,FALSE),0)</f>
        <v>0</v>
      </c>
      <c r="AC55" s="85">
        <f>_xlfn.IFNA(VLOOKUP(CONCATENATE($AC$5,$B55,$C55),'LF1'!$A$6:$N$135,14,FALSE),0)</f>
        <v>0</v>
      </c>
      <c r="AD55" s="85">
        <f>_xlfn.IFNA(VLOOKUP(CONCATENATE($AD$5,$B55,$C55),DARL2!$A$6:$N$135,14,FALSE),0)</f>
        <v>0</v>
      </c>
      <c r="AE55" s="85"/>
      <c r="AF55" s="85">
        <f>_xlfn.IFNA(VLOOKUP(CONCATENATE($AF$5,$B55,$C55),'BUN2'!$A$6:$N$131,14,FALSE),0)</f>
        <v>0</v>
      </c>
      <c r="AG55" s="85">
        <f>_xlfn.IFNA(VLOOKUP(CONCATENATE($AG$5,$B55,$C55),'OG3'!$A$6:$N$135,14,FALSE),0)</f>
        <v>0</v>
      </c>
      <c r="AH55" s="86">
        <f>_xlfn.IFNA(VLOOKUP(CONCATENATE($AH$5,$B55,$C55),SER!$A$6:$N$135,14,FALSE),0)</f>
        <v>0</v>
      </c>
      <c r="AI55" s="86"/>
      <c r="AJ55" s="86">
        <f>_xlfn.IFNA(VLOOKUP(CONCATENATE($AJ$5,$B55,$C55),DARL3!$A$6:$N$135,14,FALSE),0)</f>
        <v>0</v>
      </c>
      <c r="AK55" s="86">
        <f>_xlfn.IFNA(VLOOKUP(CONCATENATE($AK$5,$B55,$C55),DARD2!$A$6:$N$135,14,FALSE),0)</f>
        <v>0</v>
      </c>
      <c r="AL55" s="86">
        <f>_xlfn.IFNA(VLOOKUP(CONCATENATE($AL$5,$B55,$C55),'WAL3'!$A$6:$N$77,14,FALSE),0)</f>
        <v>0</v>
      </c>
      <c r="AM55" s="86">
        <f>_xlfn.IFNA(VLOOKUP(CONCATENATE($AM$5,$B55,$C55),'BAL3'!$A$6:$N$135,14,FALSE),0)</f>
        <v>0</v>
      </c>
      <c r="AN55" s="86">
        <f>_xlfn.IFNA(VLOOKUP(CONCATENATE($AN$5,$B55,$C55),'BUN3'!$A$6:$N$135,14,FALSE),0)</f>
        <v>0</v>
      </c>
      <c r="AO55" s="86">
        <f>_xlfn.IFNA(VLOOKUP(CONCATENATE($AO$5,$B55,$C55),SC!$A$6:$N$135,14,FALSE),0)</f>
        <v>0</v>
      </c>
      <c r="AP55" s="86">
        <f>_xlfn.IFNA(VLOOKUP(CONCATENATE($AP$5,$B55,$C55),'KAL1'!$A$6:$N$135,14,FALSE),0)</f>
        <v>0</v>
      </c>
      <c r="AQ55" s="514"/>
      <c r="AR55" s="87">
        <f>_xlfn.IFNA(VLOOKUP(CONCATENATE($AR$5,$B55,$C55),'MR3'!$A$6:$N$135,14,FALSE),0)</f>
        <v>0</v>
      </c>
      <c r="AS55" s="82"/>
    </row>
    <row r="56" spans="1:45" s="42" customFormat="1" x14ac:dyDescent="0.2">
      <c r="A56" s="924"/>
      <c r="B56" s="111"/>
      <c r="C56" s="112"/>
      <c r="D56" s="112"/>
      <c r="E56" s="113"/>
      <c r="F56" s="114"/>
      <c r="G56" s="173"/>
      <c r="H56" s="85"/>
      <c r="I56" s="174"/>
      <c r="J56" s="227">
        <f>_xlfn.IFNA(VLOOKUP(CONCATENATE($J$5,$B56,$C56),'20BUN'!$A$6:$N$94,14,FALSE),0)</f>
        <v>0</v>
      </c>
      <c r="K56" s="85">
        <f>_xlfn.IFNA(VLOOKUP(CONCATENATE($K$5,$B56,$C56),'20BUS'!$A$6:$N$107,14,FALSE),0)</f>
        <v>0</v>
      </c>
      <c r="L56" s="85">
        <f>_xlfn.IFNA(VLOOKUP(CONCATENATE($L$5,$B56,$C56),'MUR1'!$A$6:$N$135,14,FALSE),0)</f>
        <v>0</v>
      </c>
      <c r="M56" s="85">
        <f>_xlfn.IFNA(VLOOKUP(CONCATENATE($M$5,$B56,$C56),'BUS1'!$A$6:$N$95,14,FALSE),0)</f>
        <v>0</v>
      </c>
      <c r="N56" s="85">
        <f>_xlfn.IFNA(VLOOKUP(CONCATENATE($N$5,$B56,$C56),'WP1'!$A$6:$N$131,14,FALSE),0)</f>
        <v>0</v>
      </c>
      <c r="O56" s="85">
        <f>_xlfn.IFNA(VLOOKUP(CONCATENATE($O$5,$B56,$C56),'BAL1'!$A$6:$N$95,14,FALSE),0)</f>
        <v>0</v>
      </c>
      <c r="P56" s="85">
        <f>_xlfn.IFNA(VLOOKUP(CONCATENATE($P$5,$B56,$C56),'BUS2'!$A$6:$N$133,14,FALSE),0)</f>
        <v>0</v>
      </c>
      <c r="Q56" s="85">
        <f>_xlfn.IFNA(VLOOKUP(CONCATENATE($Q$5,$B56,$C56),'WAL1'!$A$6:$N$135,14,FALSE),0)</f>
        <v>0</v>
      </c>
      <c r="R56" s="85">
        <f>_xlfn.IFNA(VLOOKUP(CONCATENATE($S$5,$B56,$C56),'MR1'!$A$6:$N$130,14,FALSE),0)</f>
        <v>0</v>
      </c>
      <c r="S56" s="85">
        <f>_xlfn.IFNA(VLOOKUP(CONCATENATE($S$5,$B56,$C56),'OG1'!$A$6:$N$132,14,FALSE),0)</f>
        <v>0</v>
      </c>
      <c r="T56" s="85">
        <f>_xlfn.IFNA(VLOOKUP(CONCATENATE($T$5,$B56,$C56),DARL!$A$6:$N$56,14,FALSE),0)</f>
        <v>0</v>
      </c>
      <c r="U56" s="85">
        <f>_xlfn.IFNA(VLOOKUP(CONCATENATE($U$5,$B56,$C56),'BUS3'!$A$6:$N$135,14,FALSE),0)</f>
        <v>0</v>
      </c>
      <c r="V56" s="85">
        <f>_xlfn.IFNA(VLOOKUP(CONCATENATE($V$5,$B56,$C56),'BAL2'!$A$6:$N$135,14,FALSE),0)</f>
        <v>0</v>
      </c>
      <c r="W56" s="85">
        <f>_xlfn.IFNA(VLOOKUP(CONCATENATE($W$5,$B56,$C56),'BUN1'!$A$6:$N$135,14,FALSE),0)</f>
        <v>0</v>
      </c>
      <c r="X56" s="85">
        <f>_xlfn.IFNA(VLOOKUP(CONCATENATE($X$5,$B56,$C56),'OG2'!$A$6:$N$133,14,FALSE),0)</f>
        <v>0</v>
      </c>
      <c r="Y56" s="85">
        <f>_xlfn.IFNA(VLOOKUP(CONCATENATE($Y$5,$B56,$C56),'SM1'!$A$6:$N$133,14,FALSE),0)</f>
        <v>0</v>
      </c>
      <c r="Z56" s="85">
        <f>_xlfn.IFNA(VLOOKUP(CONCATENATE($Z$5,$B56,$C56),'MR2'!$A$6:$N$124,14,FALSE),0)</f>
        <v>0</v>
      </c>
      <c r="AA56" s="85">
        <f>_xlfn.IFNA(VLOOKUP(CONCATENATE($AA$5,$B56,$C56),'WAL2'!$A$6:$N$135,14,FALSE),0)</f>
        <v>0</v>
      </c>
      <c r="AB56" s="85">
        <f>_xlfn.IFNA(VLOOKUP(CONCATENATE($AB$5,$B56,$C56),DARD1!$A$6:$N$134,14,FALSE),0)</f>
        <v>0</v>
      </c>
      <c r="AC56" s="85">
        <f>_xlfn.IFNA(VLOOKUP(CONCATENATE($AC$5,$B56,$C56),'LF1'!$A$6:$N$135,14,FALSE),0)</f>
        <v>0</v>
      </c>
      <c r="AD56" s="85">
        <f>_xlfn.IFNA(VLOOKUP(CONCATENATE($AD$5,$B56,$C56),DARL2!$A$6:$N$135,14,FALSE),0)</f>
        <v>0</v>
      </c>
      <c r="AE56" s="85"/>
      <c r="AF56" s="85">
        <f>_xlfn.IFNA(VLOOKUP(CONCATENATE($AF$5,$B56,$C56),'BUN2'!$A$6:$N$131,14,FALSE),0)</f>
        <v>0</v>
      </c>
      <c r="AG56" s="85">
        <f>_xlfn.IFNA(VLOOKUP(CONCATENATE($AG$5,$B56,$C56),'OG3'!$A$6:$N$135,14,FALSE),0)</f>
        <v>0</v>
      </c>
      <c r="AH56" s="86">
        <f>_xlfn.IFNA(VLOOKUP(CONCATENATE($AH$5,$B56,$C56),SER!$A$6:$N$135,14,FALSE),0)</f>
        <v>0</v>
      </c>
      <c r="AI56" s="86"/>
      <c r="AJ56" s="86">
        <f>_xlfn.IFNA(VLOOKUP(CONCATENATE($AJ$5,$B56,$C56),DARL3!$A$6:$N$135,14,FALSE),0)</f>
        <v>0</v>
      </c>
      <c r="AK56" s="86">
        <f>_xlfn.IFNA(VLOOKUP(CONCATENATE($AK$5,$B56,$C56),DARD2!$A$6:$N$135,14,FALSE),0)</f>
        <v>0</v>
      </c>
      <c r="AL56" s="86">
        <f>_xlfn.IFNA(VLOOKUP(CONCATENATE($AL$5,$B56,$C56),'WAL3'!$A$6:$N$77,14,FALSE),0)</f>
        <v>0</v>
      </c>
      <c r="AM56" s="86">
        <f>_xlfn.IFNA(VLOOKUP(CONCATENATE($AM$5,$B56,$C56),'BAL3'!$A$6:$N$135,14,FALSE),0)</f>
        <v>0</v>
      </c>
      <c r="AN56" s="86">
        <f>_xlfn.IFNA(VLOOKUP(CONCATENATE($AN$5,$B56,$C56),'BUN3'!$A$6:$N$135,14,FALSE),0)</f>
        <v>0</v>
      </c>
      <c r="AO56" s="86">
        <f>_xlfn.IFNA(VLOOKUP(CONCATENATE($AO$5,$B56,$C56),SC!$A$6:$N$135,14,FALSE),0)</f>
        <v>0</v>
      </c>
      <c r="AP56" s="86">
        <f>_xlfn.IFNA(VLOOKUP(CONCATENATE($AP$5,$B56,$C56),'KAL1'!$A$6:$N$135,14,FALSE),0)</f>
        <v>0</v>
      </c>
      <c r="AQ56" s="514"/>
      <c r="AR56" s="87">
        <f>_xlfn.IFNA(VLOOKUP(CONCATENATE($AR$5,$B56,$C56),'MR3'!$A$6:$N$135,14,FALSE),0)</f>
        <v>0</v>
      </c>
      <c r="AS56" s="82"/>
    </row>
    <row r="57" spans="1:45" s="42" customFormat="1" x14ac:dyDescent="0.2">
      <c r="A57" s="924"/>
      <c r="B57" s="111"/>
      <c r="C57" s="112"/>
      <c r="D57" s="112"/>
      <c r="E57" s="113"/>
      <c r="F57" s="114"/>
      <c r="G57" s="173"/>
      <c r="H57" s="85"/>
      <c r="I57" s="174"/>
      <c r="J57" s="227">
        <f>_xlfn.IFNA(VLOOKUP(CONCATENATE($J$5,$B57,$C57),'20BUN'!$A$6:$N$94,14,FALSE),0)</f>
        <v>0</v>
      </c>
      <c r="K57" s="85">
        <f>_xlfn.IFNA(VLOOKUP(CONCATENATE($K$5,$B57,$C57),'20BUS'!$A$6:$N$107,14,FALSE),0)</f>
        <v>0</v>
      </c>
      <c r="L57" s="85">
        <f>_xlfn.IFNA(VLOOKUP(CONCATENATE($L$5,$B57,$C57),'MUR1'!$A$6:$N$135,14,FALSE),0)</f>
        <v>0</v>
      </c>
      <c r="M57" s="85">
        <f>_xlfn.IFNA(VLOOKUP(CONCATENATE($M$5,$B57,$C57),'BUS1'!$A$6:$N$95,14,FALSE),0)</f>
        <v>0</v>
      </c>
      <c r="N57" s="85">
        <f>_xlfn.IFNA(VLOOKUP(CONCATENATE($N$5,$B57,$C57),'WP1'!$A$6:$N$131,14,FALSE),0)</f>
        <v>0</v>
      </c>
      <c r="O57" s="85">
        <f>_xlfn.IFNA(VLOOKUP(CONCATENATE($O$5,$B57,$C57),'BAL1'!$A$6:$N$95,14,FALSE),0)</f>
        <v>0</v>
      </c>
      <c r="P57" s="85">
        <f>_xlfn.IFNA(VLOOKUP(CONCATENATE($P$5,$B57,$C57),'BUS2'!$A$6:$N$133,14,FALSE),0)</f>
        <v>0</v>
      </c>
      <c r="Q57" s="85">
        <f>_xlfn.IFNA(VLOOKUP(CONCATENATE($Q$5,$B57,$C57),'WAL1'!$A$6:$N$135,14,FALSE),0)</f>
        <v>0</v>
      </c>
      <c r="R57" s="85">
        <f>_xlfn.IFNA(VLOOKUP(CONCATENATE($S$5,$B57,$C57),'MR1'!$A$6:$N$130,14,FALSE),0)</f>
        <v>0</v>
      </c>
      <c r="S57" s="85">
        <f>_xlfn.IFNA(VLOOKUP(CONCATENATE($S$5,$B57,$C57),'OG1'!$A$6:$N$132,14,FALSE),0)</f>
        <v>0</v>
      </c>
      <c r="T57" s="85">
        <f>_xlfn.IFNA(VLOOKUP(CONCATENATE($T$5,$B57,$C57),DARL!$A$6:$N$56,14,FALSE),0)</f>
        <v>0</v>
      </c>
      <c r="U57" s="85">
        <f>_xlfn.IFNA(VLOOKUP(CONCATENATE($U$5,$B57,$C57),'BUS3'!$A$6:$N$135,14,FALSE),0)</f>
        <v>0</v>
      </c>
      <c r="V57" s="85">
        <f>_xlfn.IFNA(VLOOKUP(CONCATENATE($V$5,$B57,$C57),'BAL2'!$A$6:$N$135,14,FALSE),0)</f>
        <v>0</v>
      </c>
      <c r="W57" s="85">
        <f>_xlfn.IFNA(VLOOKUP(CONCATENATE($W$5,$B57,$C57),'BUN1'!$A$6:$N$135,14,FALSE),0)</f>
        <v>0</v>
      </c>
      <c r="X57" s="85">
        <f>_xlfn.IFNA(VLOOKUP(CONCATENATE($X$5,$B57,$C57),'OG2'!$A$6:$N$133,14,FALSE),0)</f>
        <v>0</v>
      </c>
      <c r="Y57" s="85">
        <f>_xlfn.IFNA(VLOOKUP(CONCATENATE($Y$5,$B57,$C57),'SM1'!$A$6:$N$133,14,FALSE),0)</f>
        <v>0</v>
      </c>
      <c r="Z57" s="85">
        <f>_xlfn.IFNA(VLOOKUP(CONCATENATE($Z$5,$B57,$C57),'MR2'!$A$6:$N$124,14,FALSE),0)</f>
        <v>0</v>
      </c>
      <c r="AA57" s="85">
        <f>_xlfn.IFNA(VLOOKUP(CONCATENATE($AA$5,$B57,$C57),'WAL2'!$A$6:$N$135,14,FALSE),0)</f>
        <v>0</v>
      </c>
      <c r="AB57" s="85">
        <f>_xlfn.IFNA(VLOOKUP(CONCATENATE($AB$5,$B57,$C57),DARD1!$A$6:$N$134,14,FALSE),0)</f>
        <v>0</v>
      </c>
      <c r="AC57" s="85">
        <f>_xlfn.IFNA(VLOOKUP(CONCATENATE($AC$5,$B57,$C57),'LF1'!$A$6:$N$135,14,FALSE),0)</f>
        <v>0</v>
      </c>
      <c r="AD57" s="85">
        <f>_xlfn.IFNA(VLOOKUP(CONCATENATE($AD$5,$B57,$C57),DARL2!$A$6:$N$135,14,FALSE),0)</f>
        <v>0</v>
      </c>
      <c r="AE57" s="85"/>
      <c r="AF57" s="85">
        <f>_xlfn.IFNA(VLOOKUP(CONCATENATE($AF$5,$B57,$C57),'BUN2'!$A$6:$N$131,14,FALSE),0)</f>
        <v>0</v>
      </c>
      <c r="AG57" s="85">
        <f>_xlfn.IFNA(VLOOKUP(CONCATENATE($AG$5,$B57,$C57),'OG3'!$A$6:$N$135,14,FALSE),0)</f>
        <v>0</v>
      </c>
      <c r="AH57" s="86">
        <f>_xlfn.IFNA(VLOOKUP(CONCATENATE($AH$5,$B57,$C57),SER!$A$6:$N$135,14,FALSE),0)</f>
        <v>0</v>
      </c>
      <c r="AI57" s="86"/>
      <c r="AJ57" s="597">
        <f>_xlfn.IFNA(VLOOKUP(CONCATENATE($AJ$5,$B57,$C57),DARL3!$A$6:$N$135,14,FALSE),0)</f>
        <v>0</v>
      </c>
      <c r="AK57" s="86">
        <f>_xlfn.IFNA(VLOOKUP(CONCATENATE($AK$5,$B57,$C57),DARD2!$A$6:$N$135,14,FALSE),0)</f>
        <v>0</v>
      </c>
      <c r="AL57" s="86">
        <f>_xlfn.IFNA(VLOOKUP(CONCATENATE($AL$5,$B57,$C57),'WAL3'!$A$6:$N$77,14,FALSE),0)</f>
        <v>0</v>
      </c>
      <c r="AM57" s="86">
        <f>_xlfn.IFNA(VLOOKUP(CONCATENATE($AM$5,$B57,$C57),'BAL3'!$A$6:$N$135,14,FALSE),0)</f>
        <v>0</v>
      </c>
      <c r="AN57" s="86">
        <f>_xlfn.IFNA(VLOOKUP(CONCATENATE($AN$5,$B57,$C57),'BUN3'!$A$6:$N$135,14,FALSE),0)</f>
        <v>0</v>
      </c>
      <c r="AO57" s="86">
        <f>_xlfn.IFNA(VLOOKUP(CONCATENATE($AO$5,$B57,$C57),SC!$A$6:$N$135,14,FALSE),0)</f>
        <v>0</v>
      </c>
      <c r="AP57" s="86">
        <f>_xlfn.IFNA(VLOOKUP(CONCATENATE($AP$5,$B57,$C57),'KAL1'!$A$6:$N$135,14,FALSE),0)</f>
        <v>0</v>
      </c>
      <c r="AQ57" s="514"/>
      <c r="AR57" s="87">
        <f>_xlfn.IFNA(VLOOKUP(CONCATENATE($AR$5,$B57,$C57),'MR3'!$A$6:$N$135,14,FALSE),0)</f>
        <v>0</v>
      </c>
      <c r="AS57" s="82"/>
    </row>
    <row r="58" spans="1:45" s="42" customFormat="1" x14ac:dyDescent="0.2">
      <c r="A58" s="924"/>
      <c r="B58" s="111"/>
      <c r="C58" s="112"/>
      <c r="D58" s="112"/>
      <c r="E58" s="113"/>
      <c r="F58" s="114"/>
      <c r="G58" s="173"/>
      <c r="H58" s="85"/>
      <c r="I58" s="174"/>
      <c r="J58" s="227">
        <f>_xlfn.IFNA(VLOOKUP(CONCATENATE($J$5,$B58,$C58),'20BUN'!$A$6:$N$94,14,FALSE),0)</f>
        <v>0</v>
      </c>
      <c r="K58" s="85">
        <f>_xlfn.IFNA(VLOOKUP(CONCATENATE($K$5,$B58,$C58),'20BUS'!$A$6:$N$107,14,FALSE),0)</f>
        <v>0</v>
      </c>
      <c r="L58" s="85">
        <f>_xlfn.IFNA(VLOOKUP(CONCATENATE($L$5,$B58,$C58),'MUR1'!$A$6:$N$135,14,FALSE),0)</f>
        <v>0</v>
      </c>
      <c r="M58" s="85">
        <f>_xlfn.IFNA(VLOOKUP(CONCATENATE($M$5,$B58,$C58),'BUS1'!$A$6:$N$95,14,FALSE),0)</f>
        <v>0</v>
      </c>
      <c r="N58" s="85">
        <f>_xlfn.IFNA(VLOOKUP(CONCATENATE($N$5,$B58,$C58),'WP1'!$A$6:$N$131,14,FALSE),0)</f>
        <v>0</v>
      </c>
      <c r="O58" s="85">
        <f>_xlfn.IFNA(VLOOKUP(CONCATENATE($O$5,$B58,$C58),'BAL1'!$A$6:$N$95,14,FALSE),0)</f>
        <v>0</v>
      </c>
      <c r="P58" s="85">
        <f>_xlfn.IFNA(VLOOKUP(CONCATENATE($P$5,$B58,$C58),'BUS2'!$A$6:$N$133,14,FALSE),0)</f>
        <v>0</v>
      </c>
      <c r="Q58" s="85">
        <f>_xlfn.IFNA(VLOOKUP(CONCATENATE($Q$5,$B58,$C58),'WAL1'!$A$6:$N$135,14,FALSE),0)</f>
        <v>0</v>
      </c>
      <c r="R58" s="85">
        <f>_xlfn.IFNA(VLOOKUP(CONCATENATE($S$5,$B58,$C58),'MR1'!$A$6:$N$130,14,FALSE),0)</f>
        <v>0</v>
      </c>
      <c r="S58" s="85">
        <f>_xlfn.IFNA(VLOOKUP(CONCATENATE($S$5,$B58,$C58),'OG1'!$A$6:$N$132,14,FALSE),0)</f>
        <v>0</v>
      </c>
      <c r="T58" s="85">
        <f>_xlfn.IFNA(VLOOKUP(CONCATENATE($T$5,$B58,$C58),DARL!$A$6:$N$56,14,FALSE),0)</f>
        <v>0</v>
      </c>
      <c r="U58" s="85">
        <f>_xlfn.IFNA(VLOOKUP(CONCATENATE($U$5,$B58,$C58),'BUS3'!$A$6:$N$135,14,FALSE),0)</f>
        <v>0</v>
      </c>
      <c r="V58" s="85">
        <f>_xlfn.IFNA(VLOOKUP(CONCATENATE($V$5,$B58,$C58),'BAL2'!$A$6:$N$135,14,FALSE),0)</f>
        <v>0</v>
      </c>
      <c r="W58" s="85">
        <f>_xlfn.IFNA(VLOOKUP(CONCATENATE($W$5,$B58,$C58),'BUN1'!$A$6:$N$135,14,FALSE),0)</f>
        <v>0</v>
      </c>
      <c r="X58" s="85">
        <f>_xlfn.IFNA(VLOOKUP(CONCATENATE($X$5,$B58,$C58),'OG2'!$A$6:$N$133,14,FALSE),0)</f>
        <v>0</v>
      </c>
      <c r="Y58" s="85">
        <f>_xlfn.IFNA(VLOOKUP(CONCATENATE($Y$5,$B58,$C58),'SM1'!$A$6:$N$133,14,FALSE),0)</f>
        <v>0</v>
      </c>
      <c r="Z58" s="85">
        <f>_xlfn.IFNA(VLOOKUP(CONCATENATE($Z$5,$B58,$C58),'MR2'!$A$6:$N$124,14,FALSE),0)</f>
        <v>0</v>
      </c>
      <c r="AA58" s="85">
        <f>_xlfn.IFNA(VLOOKUP(CONCATENATE($AA$5,$B58,$C58),'WAL2'!$A$6:$N$135,14,FALSE),0)</f>
        <v>0</v>
      </c>
      <c r="AB58" s="85">
        <f>_xlfn.IFNA(VLOOKUP(CONCATENATE($AB$5,$B58,$C58),DARD1!$A$6:$N$134,14,FALSE),0)</f>
        <v>0</v>
      </c>
      <c r="AC58" s="85">
        <f>_xlfn.IFNA(VLOOKUP(CONCATENATE($AC$5,$B58,$C58),'LF1'!$A$6:$N$135,14,FALSE),0)</f>
        <v>0</v>
      </c>
      <c r="AD58" s="85">
        <f>_xlfn.IFNA(VLOOKUP(CONCATENATE($AD$5,$B58,$C58),DARL2!$A$6:$N$135,14,FALSE),0)</f>
        <v>0</v>
      </c>
      <c r="AE58" s="85"/>
      <c r="AF58" s="85">
        <f>_xlfn.IFNA(VLOOKUP(CONCATENATE($AF$5,$B58,$C58),'BUN2'!$A$6:$N$131,14,FALSE),0)</f>
        <v>0</v>
      </c>
      <c r="AG58" s="85">
        <f>_xlfn.IFNA(VLOOKUP(CONCATENATE($AG$5,$B58,$C58),'OG3'!$A$6:$N$135,14,FALSE),0)</f>
        <v>0</v>
      </c>
      <c r="AH58" s="86">
        <f>_xlfn.IFNA(VLOOKUP(CONCATENATE($AH$5,$B58,$C58),SER!$A$6:$N$135,14,FALSE),0)</f>
        <v>0</v>
      </c>
      <c r="AI58" s="86"/>
      <c r="AJ58" s="86">
        <f>_xlfn.IFNA(VLOOKUP(CONCATENATE($AJ$5,$B58,$C58),DARL2!$A$6:$N$135,14,FALSE),0)</f>
        <v>0</v>
      </c>
      <c r="AK58" s="86">
        <f>_xlfn.IFNA(VLOOKUP(CONCATENATE($AK$5,$B58,$C58),DARD2!$A$6:$N$135,14,FALSE),0)</f>
        <v>0</v>
      </c>
      <c r="AL58" s="86">
        <f>_xlfn.IFNA(VLOOKUP(CONCATENATE($AL$5,$B58,$C58),'WAL3'!$A$6:$N$77,14,FALSE),0)</f>
        <v>0</v>
      </c>
      <c r="AM58" s="86">
        <f>_xlfn.IFNA(VLOOKUP(CONCATENATE($AM$5,$B58,$C58),'BAL3'!$A$6:$N$135,14,FALSE),0)</f>
        <v>0</v>
      </c>
      <c r="AN58" s="86">
        <f>_xlfn.IFNA(VLOOKUP(CONCATENATE($AN$5,$B58,$C58),'BUN3'!$A$6:$N$135,14,FALSE),0)</f>
        <v>0</v>
      </c>
      <c r="AO58" s="86">
        <f>_xlfn.IFNA(VLOOKUP(CONCATENATE($AO$5,$B58,$C58),SC!$A$6:$N$135,14,FALSE),0)</f>
        <v>0</v>
      </c>
      <c r="AP58" s="86">
        <f>_xlfn.IFNA(VLOOKUP(CONCATENATE($AP$5,$B58,$C58),'KAL1'!$A$6:$N$135,14,FALSE),0)</f>
        <v>0</v>
      </c>
      <c r="AQ58" s="514"/>
      <c r="AR58" s="87">
        <f>_xlfn.IFNA(VLOOKUP(CONCATENATE($AR$5,$B58,$C58),'MR3'!$A$6:$N$135,14,FALSE),0)</f>
        <v>0</v>
      </c>
      <c r="AS58" s="82"/>
    </row>
    <row r="59" spans="1:45" s="42" customFormat="1" x14ac:dyDescent="0.2">
      <c r="A59" s="924"/>
      <c r="B59" s="111"/>
      <c r="C59" s="112"/>
      <c r="D59" s="112"/>
      <c r="E59" s="113"/>
      <c r="F59" s="114"/>
      <c r="G59" s="173"/>
      <c r="H59" s="85"/>
      <c r="I59" s="174"/>
      <c r="J59" s="227">
        <f>_xlfn.IFNA(VLOOKUP(CONCATENATE($J$5,$B59,$C59),'20BUN'!$A$6:$N$94,14,FALSE),0)</f>
        <v>0</v>
      </c>
      <c r="K59" s="85">
        <f>_xlfn.IFNA(VLOOKUP(CONCATENATE($K$5,$B59,$C59),'20BUS'!$A$6:$N$107,14,FALSE),0)</f>
        <v>0</v>
      </c>
      <c r="L59" s="85">
        <f>_xlfn.IFNA(VLOOKUP(CONCATENATE($L$5,$B59,$C59),'MUR1'!$A$6:$N$135,14,FALSE),0)</f>
        <v>0</v>
      </c>
      <c r="M59" s="85">
        <f>_xlfn.IFNA(VLOOKUP(CONCATENATE($M$5,$B59,$C59),'BUS1'!$A$6:$N$95,14,FALSE),0)</f>
        <v>0</v>
      </c>
      <c r="N59" s="85">
        <f>_xlfn.IFNA(VLOOKUP(CONCATENATE($N$5,$B59,$C59),'WP1'!$A$6:$N$131,14,FALSE),0)</f>
        <v>0</v>
      </c>
      <c r="O59" s="85">
        <f>_xlfn.IFNA(VLOOKUP(CONCATENATE($O$5,$B59,$C59),'BAL1'!$A$6:$N$95,14,FALSE),0)</f>
        <v>0</v>
      </c>
      <c r="P59" s="85">
        <f>_xlfn.IFNA(VLOOKUP(CONCATENATE($P$5,$B59,$C59),'BUS2'!$A$6:$N$133,14,FALSE),0)</f>
        <v>0</v>
      </c>
      <c r="Q59" s="85">
        <f>_xlfn.IFNA(VLOOKUP(CONCATENATE($Q$5,$B59,$C59),'WAL1'!$A$6:$N$135,14,FALSE),0)</f>
        <v>0</v>
      </c>
      <c r="R59" s="85">
        <f>_xlfn.IFNA(VLOOKUP(CONCATENATE($S$5,$B59,$C59),'MR1'!$A$6:$N$130,14,FALSE),0)</f>
        <v>0</v>
      </c>
      <c r="S59" s="85">
        <f>_xlfn.IFNA(VLOOKUP(CONCATENATE($S$5,$B59,$C59),'OG1'!$A$6:$N$132,14,FALSE),0)</f>
        <v>0</v>
      </c>
      <c r="T59" s="85">
        <f>_xlfn.IFNA(VLOOKUP(CONCATENATE($T$5,$B59,$C59),DARL!$A$6:$N$56,14,FALSE),0)</f>
        <v>0</v>
      </c>
      <c r="U59" s="85">
        <f>_xlfn.IFNA(VLOOKUP(CONCATENATE($U$5,$B59,$C59),'BUS3'!$A$6:$N$135,14,FALSE),0)</f>
        <v>0</v>
      </c>
      <c r="V59" s="85">
        <f>_xlfn.IFNA(VLOOKUP(CONCATENATE($V$5,$B59,$C59),'BAL2'!$A$6:$N$135,14,FALSE),0)</f>
        <v>0</v>
      </c>
      <c r="W59" s="85">
        <f>_xlfn.IFNA(VLOOKUP(CONCATENATE($W$5,$B59,$C59),'BUN1'!$A$6:$N$135,14,FALSE),0)</f>
        <v>0</v>
      </c>
      <c r="X59" s="85">
        <f>_xlfn.IFNA(VLOOKUP(CONCATENATE($X$5,$B59,$C59),'OG2'!$A$6:$N$133,14,FALSE),0)</f>
        <v>0</v>
      </c>
      <c r="Y59" s="85">
        <f>_xlfn.IFNA(VLOOKUP(CONCATENATE($Y$5,$B59,$C59),'SM1'!$A$6:$N$133,14,FALSE),0)</f>
        <v>0</v>
      </c>
      <c r="Z59" s="85">
        <f>_xlfn.IFNA(VLOOKUP(CONCATENATE($Z$5,$B59,$C59),'MR2'!$A$6:$N$124,14,FALSE),0)</f>
        <v>0</v>
      </c>
      <c r="AA59" s="85">
        <f>_xlfn.IFNA(VLOOKUP(CONCATENATE($AA$5,$B59,$C59),'WAL2'!$A$6:$N$135,14,FALSE),0)</f>
        <v>0</v>
      </c>
      <c r="AB59" s="85">
        <f>_xlfn.IFNA(VLOOKUP(CONCATENATE($AB$5,$B59,$C59),DARD1!$A$6:$N$134,14,FALSE),0)</f>
        <v>0</v>
      </c>
      <c r="AC59" s="85">
        <f>_xlfn.IFNA(VLOOKUP(CONCATENATE($AC$5,$B59,$C59),'LF1'!$A$6:$N$135,14,FALSE),0)</f>
        <v>0</v>
      </c>
      <c r="AD59" s="85">
        <f>_xlfn.IFNA(VLOOKUP(CONCATENATE($AD$5,$B59,$C59),DARL2!$A$6:$N$135,14,FALSE),0)</f>
        <v>0</v>
      </c>
      <c r="AE59" s="85"/>
      <c r="AF59" s="85">
        <f>_xlfn.IFNA(VLOOKUP(CONCATENATE($AF$5,$B59,$C59),'BUN2'!$A$6:$N$131,14,FALSE),0)</f>
        <v>0</v>
      </c>
      <c r="AG59" s="85">
        <f>_xlfn.IFNA(VLOOKUP(CONCATENATE($AG$5,$B59,$C59),'OG3'!$A$6:$N$135,14,FALSE),0)</f>
        <v>0</v>
      </c>
      <c r="AH59" s="86">
        <f>_xlfn.IFNA(VLOOKUP(CONCATENATE($AH$5,$B59,$C59),SER!$A$6:$N$135,14,FALSE),0)</f>
        <v>0</v>
      </c>
      <c r="AI59" s="86"/>
      <c r="AJ59" s="86">
        <f>_xlfn.IFNA(VLOOKUP(CONCATENATE($AJ$5,$B59,$C59),DARL2!$A$6:$N$135,14,FALSE),0)</f>
        <v>0</v>
      </c>
      <c r="AK59" s="86">
        <f>_xlfn.IFNA(VLOOKUP(CONCATENATE($AK$5,$B59,$C59),DARD2!$A$6:$N$135,14,FALSE),0)</f>
        <v>0</v>
      </c>
      <c r="AL59" s="86">
        <f>_xlfn.IFNA(VLOOKUP(CONCATENATE($AL$5,$B59,$C59),'WAL3'!$A$6:$N$77,14,FALSE),0)</f>
        <v>0</v>
      </c>
      <c r="AM59" s="86">
        <f>_xlfn.IFNA(VLOOKUP(CONCATENATE($AM$5,$B59,$C59),'BAL3'!$A$6:$N$135,14,FALSE),0)</f>
        <v>0</v>
      </c>
      <c r="AN59" s="86">
        <f>_xlfn.IFNA(VLOOKUP(CONCATENATE($AN$5,$B59,$C59),'BUN3'!$A$6:$N$135,14,FALSE),0)</f>
        <v>0</v>
      </c>
      <c r="AO59" s="86">
        <f>_xlfn.IFNA(VLOOKUP(CONCATENATE($AO$5,$B59,$C59),SC!$A$6:$N$135,14,FALSE),0)</f>
        <v>0</v>
      </c>
      <c r="AP59" s="86">
        <f>_xlfn.IFNA(VLOOKUP(CONCATENATE($AP$5,$B59,$C59),'KAL1'!$A$6:$N$135,14,FALSE),0)</f>
        <v>0</v>
      </c>
      <c r="AQ59" s="514"/>
      <c r="AR59" s="87">
        <f>_xlfn.IFNA(VLOOKUP(CONCATENATE($AR$5,$B59,$C59),'MR3'!$A$6:$N$135,14,FALSE),0)</f>
        <v>0</v>
      </c>
      <c r="AS59" s="82"/>
    </row>
    <row r="60" spans="1:45" s="42" customFormat="1" x14ac:dyDescent="0.2">
      <c r="A60" s="924"/>
      <c r="B60" s="111"/>
      <c r="C60" s="112"/>
      <c r="D60" s="112"/>
      <c r="E60" s="113"/>
      <c r="F60" s="114"/>
      <c r="G60" s="173"/>
      <c r="H60" s="85"/>
      <c r="I60" s="174"/>
      <c r="J60" s="227">
        <f>_xlfn.IFNA(VLOOKUP(CONCATENATE($J$5,$B60,$C60),'20BUN'!$A$6:$N$94,14,FALSE),0)</f>
        <v>0</v>
      </c>
      <c r="K60" s="85">
        <f>_xlfn.IFNA(VLOOKUP(CONCATENATE($K$5,$B60,$C60),'20BUS'!$A$6:$N$107,14,FALSE),0)</f>
        <v>0</v>
      </c>
      <c r="L60" s="85">
        <f>_xlfn.IFNA(VLOOKUP(CONCATENATE($L$5,$B60,$C60),'MUR1'!$A$6:$N$135,14,FALSE),0)</f>
        <v>0</v>
      </c>
      <c r="M60" s="85">
        <f>_xlfn.IFNA(VLOOKUP(CONCATENATE($M$5,$B60,$C60),'BUS1'!$A$6:$N$95,14,FALSE),0)</f>
        <v>0</v>
      </c>
      <c r="N60" s="85">
        <f>_xlfn.IFNA(VLOOKUP(CONCATENATE($N$5,$B60,$C60),'WP1'!$A$6:$N$131,14,FALSE),0)</f>
        <v>0</v>
      </c>
      <c r="O60" s="85">
        <f>_xlfn.IFNA(VLOOKUP(CONCATENATE($O$5,$B60,$C60),'BAL1'!$A$6:$N$95,14,FALSE),0)</f>
        <v>0</v>
      </c>
      <c r="P60" s="85">
        <f>_xlfn.IFNA(VLOOKUP(CONCATENATE($P$5,$B60,$C60),'BUS2'!$A$6:$N$133,14,FALSE),0)</f>
        <v>0</v>
      </c>
      <c r="Q60" s="85">
        <f>_xlfn.IFNA(VLOOKUP(CONCATENATE($Q$5,$B60,$C60),'WAL1'!$A$6:$N$135,14,FALSE),0)</f>
        <v>0</v>
      </c>
      <c r="R60" s="85">
        <f>_xlfn.IFNA(VLOOKUP(CONCATENATE($S$5,$B60,$C60),'MR1'!$A$6:$N$130,14,FALSE),0)</f>
        <v>0</v>
      </c>
      <c r="S60" s="85">
        <f>_xlfn.IFNA(VLOOKUP(CONCATENATE($S$5,$B60,$C60),'OG1'!$A$6:$N$132,14,FALSE),0)</f>
        <v>0</v>
      </c>
      <c r="T60" s="85">
        <f>_xlfn.IFNA(VLOOKUP(CONCATENATE($T$5,$B60,$C60),DARL!$A$6:$N$56,14,FALSE),0)</f>
        <v>0</v>
      </c>
      <c r="U60" s="85">
        <f>_xlfn.IFNA(VLOOKUP(CONCATENATE($U$5,$B60,$C60),'BUS3'!$A$6:$N$135,14,FALSE),0)</f>
        <v>0</v>
      </c>
      <c r="V60" s="85">
        <f>_xlfn.IFNA(VLOOKUP(CONCATENATE($V$5,$B60,$C60),'BAL2'!$A$6:$N$135,14,FALSE),0)</f>
        <v>0</v>
      </c>
      <c r="W60" s="85">
        <f>_xlfn.IFNA(VLOOKUP(CONCATENATE($W$5,$B60,$C60),'BUN1'!$A$6:$N$135,14,FALSE),0)</f>
        <v>0</v>
      </c>
      <c r="X60" s="85">
        <f>_xlfn.IFNA(VLOOKUP(CONCATENATE($X$5,$B60,$C60),'OG2'!$A$6:$N$133,14,FALSE),0)</f>
        <v>0</v>
      </c>
      <c r="Y60" s="85">
        <f>_xlfn.IFNA(VLOOKUP(CONCATENATE($Y$5,$B60,$C60),'SM1'!$A$6:$N$133,14,FALSE),0)</f>
        <v>0</v>
      </c>
      <c r="Z60" s="85">
        <f>_xlfn.IFNA(VLOOKUP(CONCATENATE($Z$5,$B60,$C60),'MR2'!$A$6:$N$124,14,FALSE),0)</f>
        <v>0</v>
      </c>
      <c r="AA60" s="85">
        <f>_xlfn.IFNA(VLOOKUP(CONCATENATE($AA$5,$B60,$C60),'WAL2'!$A$6:$N$135,14,FALSE),0)</f>
        <v>0</v>
      </c>
      <c r="AB60" s="85">
        <f>_xlfn.IFNA(VLOOKUP(CONCATENATE($AB$5,$B60,$C60),DARD1!$A$6:$N$134,14,FALSE),0)</f>
        <v>0</v>
      </c>
      <c r="AC60" s="85">
        <f>_xlfn.IFNA(VLOOKUP(CONCATENATE($AC$5,$B60,$C60),'LF1'!$A$6:$N$135,14,FALSE),0)</f>
        <v>0</v>
      </c>
      <c r="AD60" s="85">
        <f>_xlfn.IFNA(VLOOKUP(CONCATENATE($AD$5,$B60,$C60),DARL2!$A$6:$N$135,14,FALSE),0)</f>
        <v>0</v>
      </c>
      <c r="AE60" s="85"/>
      <c r="AF60" s="85">
        <f>_xlfn.IFNA(VLOOKUP(CONCATENATE($AF$5,$B60,$C60),'BUN2'!$A$6:$N$131,14,FALSE),0)</f>
        <v>0</v>
      </c>
      <c r="AG60" s="85">
        <f>_xlfn.IFNA(VLOOKUP(CONCATENATE($AG$5,$B60,$C60),'OG3'!$A$6:$N$135,14,FALSE),0)</f>
        <v>0</v>
      </c>
      <c r="AH60" s="86">
        <f>_xlfn.IFNA(VLOOKUP(CONCATENATE($AH$5,$B60,$C60),SER!$A$6:$N$135,14,FALSE),0)</f>
        <v>0</v>
      </c>
      <c r="AI60" s="86"/>
      <c r="AJ60" s="86">
        <f>_xlfn.IFNA(VLOOKUP(CONCATENATE($AJ$5,$B60,$C60),DARL2!$A$6:$N$135,14,FALSE),0)</f>
        <v>0</v>
      </c>
      <c r="AK60" s="86">
        <f>_xlfn.IFNA(VLOOKUP(CONCATENATE($AK$5,$B60,$C60),DARD2!$A$6:$N$135,14,FALSE),0)</f>
        <v>0</v>
      </c>
      <c r="AL60" s="86">
        <f>_xlfn.IFNA(VLOOKUP(CONCATENATE($AL$5,$B60,$C60),'WAL3'!$A$6:$N$77,14,FALSE),0)</f>
        <v>0</v>
      </c>
      <c r="AM60" s="86">
        <f>_xlfn.IFNA(VLOOKUP(CONCATENATE($AM$5,$B60,$C60),'BAL3'!$A$6:$N$135,14,FALSE),0)</f>
        <v>0</v>
      </c>
      <c r="AN60" s="86">
        <f>_xlfn.IFNA(VLOOKUP(CONCATENATE($AN$5,$B60,$C60),'BUN3'!$A$6:$N$135,14,FALSE),0)</f>
        <v>0</v>
      </c>
      <c r="AO60" s="86">
        <f>_xlfn.IFNA(VLOOKUP(CONCATENATE($AO$5,$B60,$C60),SC!$A$6:$N$135,14,FALSE),0)</f>
        <v>0</v>
      </c>
      <c r="AP60" s="86">
        <f>_xlfn.IFNA(VLOOKUP(CONCATENATE($AP$5,$B60,$C60),'KAL1'!$A$6:$N$135,14,FALSE),0)</f>
        <v>0</v>
      </c>
      <c r="AQ60" s="514"/>
      <c r="AR60" s="87">
        <f>_xlfn.IFNA(VLOOKUP(CONCATENATE($AR$5,$B60,$C60),'MR3'!$A$6:$N$135,14,FALSE),0)</f>
        <v>0</v>
      </c>
      <c r="AS60" s="82"/>
    </row>
    <row r="61" spans="1:45" s="42" customFormat="1" x14ac:dyDescent="0.2">
      <c r="A61" s="924"/>
      <c r="B61" s="111"/>
      <c r="C61" s="112"/>
      <c r="D61" s="112"/>
      <c r="E61" s="113"/>
      <c r="F61" s="114"/>
      <c r="G61" s="173"/>
      <c r="H61" s="85"/>
      <c r="I61" s="174"/>
      <c r="J61" s="227">
        <f>_xlfn.IFNA(VLOOKUP(CONCATENATE($J$5,$B61,$C61),'20BUN'!$A$6:$N$94,14,FALSE),0)</f>
        <v>0</v>
      </c>
      <c r="K61" s="85">
        <f>_xlfn.IFNA(VLOOKUP(CONCATENATE($K$5,$B61,$C61),'20BUS'!$A$6:$N$107,14,FALSE),0)</f>
        <v>0</v>
      </c>
      <c r="L61" s="85">
        <f>_xlfn.IFNA(VLOOKUP(CONCATENATE($L$5,$B61,$C61),'MUR1'!$A$6:$N$135,14,FALSE),0)</f>
        <v>0</v>
      </c>
      <c r="M61" s="85">
        <f>_xlfn.IFNA(VLOOKUP(CONCATENATE($M$5,$B61,$C61),'BUS1'!$A$6:$N$95,14,FALSE),0)</f>
        <v>0</v>
      </c>
      <c r="N61" s="85">
        <f>_xlfn.IFNA(VLOOKUP(CONCATENATE($N$5,$B61,$C61),'WP1'!$A$6:$N$131,14,FALSE),0)</f>
        <v>0</v>
      </c>
      <c r="O61" s="85">
        <f>_xlfn.IFNA(VLOOKUP(CONCATENATE($O$5,$B61,$C61),'BAL1'!$A$6:$N$95,14,FALSE),0)</f>
        <v>0</v>
      </c>
      <c r="P61" s="85">
        <f>_xlfn.IFNA(VLOOKUP(CONCATENATE($P$5,$B61,$C61),'BUS2'!$A$6:$N$133,14,FALSE),0)</f>
        <v>0</v>
      </c>
      <c r="Q61" s="85">
        <f>_xlfn.IFNA(VLOOKUP(CONCATENATE($Q$5,$B61,$C61),'WAL1'!$A$6:$N$135,14,FALSE),0)</f>
        <v>0</v>
      </c>
      <c r="R61" s="85">
        <f>_xlfn.IFNA(VLOOKUP(CONCATENATE($S$5,$B61,$C61),'MR1'!$A$6:$N$130,14,FALSE),0)</f>
        <v>0</v>
      </c>
      <c r="S61" s="85">
        <f>_xlfn.IFNA(VLOOKUP(CONCATENATE($S$5,$B61,$C61),'OG1'!$A$6:$N$132,14,FALSE),0)</f>
        <v>0</v>
      </c>
      <c r="T61" s="85">
        <f>_xlfn.IFNA(VLOOKUP(CONCATENATE($T$5,$B61,$C61),DARL!$A$6:$N$56,14,FALSE),0)</f>
        <v>0</v>
      </c>
      <c r="U61" s="85">
        <f>_xlfn.IFNA(VLOOKUP(CONCATENATE($U$5,$B61,$C61),'BUS3'!$A$6:$N$135,14,FALSE),0)</f>
        <v>0</v>
      </c>
      <c r="V61" s="85">
        <f>_xlfn.IFNA(VLOOKUP(CONCATENATE($V$5,$B61,$C61),'BAL2'!$A$6:$N$135,14,FALSE),0)</f>
        <v>0</v>
      </c>
      <c r="W61" s="85">
        <f>_xlfn.IFNA(VLOOKUP(CONCATENATE($W$5,$B61,$C61),'BUN1'!$A$6:$N$135,14,FALSE),0)</f>
        <v>0</v>
      </c>
      <c r="X61" s="85">
        <f>_xlfn.IFNA(VLOOKUP(CONCATENATE($X$5,$B61,$C61),'OG2'!$A$6:$N$133,14,FALSE),0)</f>
        <v>0</v>
      </c>
      <c r="Y61" s="85">
        <f>_xlfn.IFNA(VLOOKUP(CONCATENATE($Y$5,$B61,$C61),'SM1'!$A$6:$N$133,14,FALSE),0)</f>
        <v>0</v>
      </c>
      <c r="Z61" s="85">
        <f>_xlfn.IFNA(VLOOKUP(CONCATENATE($Z$5,$B61,$C61),'MR2'!$A$6:$N$124,14,FALSE),0)</f>
        <v>0</v>
      </c>
      <c r="AA61" s="85">
        <f>_xlfn.IFNA(VLOOKUP(CONCATENATE($AA$5,$B61,$C61),'WAL2'!$A$6:$N$135,14,FALSE),0)</f>
        <v>0</v>
      </c>
      <c r="AB61" s="85">
        <f>_xlfn.IFNA(VLOOKUP(CONCATENATE($AB$5,$B61,$C61),DARD1!$A$6:$N$134,14,FALSE),0)</f>
        <v>0</v>
      </c>
      <c r="AC61" s="85">
        <f>_xlfn.IFNA(VLOOKUP(CONCATENATE($AC$5,$B61,$C61),'LF1'!$A$6:$N$135,14,FALSE),0)</f>
        <v>0</v>
      </c>
      <c r="AD61" s="85">
        <f>_xlfn.IFNA(VLOOKUP(CONCATENATE($AD$5,$B61,$C61),DARL2!$A$6:$N$135,14,FALSE),0)</f>
        <v>0</v>
      </c>
      <c r="AE61" s="85"/>
      <c r="AF61" s="85">
        <f>_xlfn.IFNA(VLOOKUP(CONCATENATE($AF$5,$B61,$C61),'BUN2'!$A$6:$N$131,14,FALSE),0)</f>
        <v>0</v>
      </c>
      <c r="AG61" s="85">
        <f>_xlfn.IFNA(VLOOKUP(CONCATENATE($AG$5,$B61,$C61),'OG3'!$A$6:$N$135,14,FALSE),0)</f>
        <v>0</v>
      </c>
      <c r="AH61" s="86">
        <f>_xlfn.IFNA(VLOOKUP(CONCATENATE($AH$5,$B61,$C61),SER!$A$6:$N$135,14,FALSE),0)</f>
        <v>0</v>
      </c>
      <c r="AI61" s="86"/>
      <c r="AJ61" s="86">
        <f>_xlfn.IFNA(VLOOKUP(CONCATENATE($AJ$5,$B61,$C61),DARL2!$A$6:$N$135,14,FALSE),0)</f>
        <v>0</v>
      </c>
      <c r="AK61" s="86">
        <f>_xlfn.IFNA(VLOOKUP(CONCATENATE($AK$5,$B61,$C61),DARD2!$A$6:$N$135,14,FALSE),0)</f>
        <v>0</v>
      </c>
      <c r="AL61" s="86">
        <f>_xlfn.IFNA(VLOOKUP(CONCATENATE($AL$5,$B61,$C61),'WAL3'!$A$6:$N$77,14,FALSE),0)</f>
        <v>0</v>
      </c>
      <c r="AM61" s="86">
        <f>_xlfn.IFNA(VLOOKUP(CONCATENATE($AM$5,$B61,$C61),'BAL3'!$A$6:$N$135,14,FALSE),0)</f>
        <v>0</v>
      </c>
      <c r="AN61" s="86">
        <f>_xlfn.IFNA(VLOOKUP(CONCATENATE($AN$5,$B61,$C61),'BUN3'!$A$6:$N$135,14,FALSE),0)</f>
        <v>0</v>
      </c>
      <c r="AO61" s="86">
        <f>_xlfn.IFNA(VLOOKUP(CONCATENATE($AO$5,$B61,$C61),SC!$A$6:$N$135,14,FALSE),0)</f>
        <v>0</v>
      </c>
      <c r="AP61" s="86">
        <f>_xlfn.IFNA(VLOOKUP(CONCATENATE($AP$5,$B61,$C61),'KAL1'!$A$6:$N$135,14,FALSE),0)</f>
        <v>0</v>
      </c>
      <c r="AQ61" s="514"/>
      <c r="AR61" s="87">
        <f>_xlfn.IFNA(VLOOKUP(CONCATENATE($AR$5,$B61,$C61),'LF2'!$A$6:$N$135,14,FALSE),0)</f>
        <v>0</v>
      </c>
      <c r="AS61" s="82"/>
    </row>
    <row r="62" spans="1:45" s="42" customFormat="1" x14ac:dyDescent="0.2">
      <c r="A62" s="924"/>
      <c r="B62" s="111"/>
      <c r="C62" s="112"/>
      <c r="D62" s="112"/>
      <c r="E62" s="113"/>
      <c r="F62" s="114"/>
      <c r="G62" s="173"/>
      <c r="H62" s="85"/>
      <c r="I62" s="174"/>
      <c r="J62" s="227">
        <f>_xlfn.IFNA(VLOOKUP(CONCATENATE($J$5,$B62,$C62),'20BUN'!$A$6:$N$94,14,FALSE),0)</f>
        <v>0</v>
      </c>
      <c r="K62" s="85">
        <f>_xlfn.IFNA(VLOOKUP(CONCATENATE($K$5,$B62,$C62),'20BUS'!$A$6:$N$107,14,FALSE),0)</f>
        <v>0</v>
      </c>
      <c r="L62" s="85">
        <f>_xlfn.IFNA(VLOOKUP(CONCATENATE($L$5,$B62,$C62),'MUR1'!$A$6:$N$135,14,FALSE),0)</f>
        <v>0</v>
      </c>
      <c r="M62" s="85">
        <f>_xlfn.IFNA(VLOOKUP(CONCATENATE($M$5,$B62,$C62),'BUS1'!$A$6:$N$95,14,FALSE),0)</f>
        <v>0</v>
      </c>
      <c r="N62" s="85">
        <f>_xlfn.IFNA(VLOOKUP(CONCATENATE($N$5,$B62,$C62),'WP1'!$A$6:$N$131,14,FALSE),0)</f>
        <v>0</v>
      </c>
      <c r="O62" s="85">
        <f>_xlfn.IFNA(VLOOKUP(CONCATENATE($O$5,$B62,$C62),'BAL1'!$A$6:$N$95,14,FALSE),0)</f>
        <v>0</v>
      </c>
      <c r="P62" s="85">
        <f>_xlfn.IFNA(VLOOKUP(CONCATENATE($P$5,$B62,$C62),'BUS2'!$A$6:$N$133,14,FALSE),0)</f>
        <v>0</v>
      </c>
      <c r="Q62" s="85">
        <f>_xlfn.IFNA(VLOOKUP(CONCATENATE($Q$5,$B62,$C62),'WAL1'!$A$6:$N$135,14,FALSE),0)</f>
        <v>0</v>
      </c>
      <c r="R62" s="85">
        <f>_xlfn.IFNA(VLOOKUP(CONCATENATE($S$5,$B62,$C62),'MR1'!$A$6:$N$130,14,FALSE),0)</f>
        <v>0</v>
      </c>
      <c r="S62" s="85">
        <f>_xlfn.IFNA(VLOOKUP(CONCATENATE($S$5,$B62,$C62),'OG1'!$A$6:$N$132,14,FALSE),0)</f>
        <v>0</v>
      </c>
      <c r="T62" s="85">
        <f>_xlfn.IFNA(VLOOKUP(CONCATENATE($T$5,$B62,$C62),DARL!$A$6:$N$56,14,FALSE),0)</f>
        <v>0</v>
      </c>
      <c r="U62" s="85">
        <f>_xlfn.IFNA(VLOOKUP(CONCATENATE($U$5,$B62,$C62),'BUS3'!$A$6:$N$135,14,FALSE),0)</f>
        <v>0</v>
      </c>
      <c r="V62" s="85">
        <f>_xlfn.IFNA(VLOOKUP(CONCATENATE($V$5,$B62,$C62),'BAL2'!$A$6:$N$135,14,FALSE),0)</f>
        <v>0</v>
      </c>
      <c r="W62" s="85">
        <f>_xlfn.IFNA(VLOOKUP(CONCATENATE($W$5,$B62,$C62),'BUN1'!$A$6:$N$135,14,FALSE),0)</f>
        <v>0</v>
      </c>
      <c r="X62" s="85">
        <f>_xlfn.IFNA(VLOOKUP(CONCATENATE($X$5,$B62,$C62),'OG2'!$A$6:$N$133,14,FALSE),0)</f>
        <v>0</v>
      </c>
      <c r="Y62" s="85">
        <f>_xlfn.IFNA(VLOOKUP(CONCATENATE($Y$5,$B62,$C62),'SM1'!$A$6:$N$133,14,FALSE),0)</f>
        <v>0</v>
      </c>
      <c r="Z62" s="85">
        <f>_xlfn.IFNA(VLOOKUP(CONCATENATE($Z$5,$B62,$C62),'MR2'!$A$6:$N$124,14,FALSE),0)</f>
        <v>0</v>
      </c>
      <c r="AA62" s="85">
        <f>_xlfn.IFNA(VLOOKUP(CONCATENATE($AA$5,$B62,$C62),'WAL2'!$A$6:$N$135,14,FALSE),0)</f>
        <v>0</v>
      </c>
      <c r="AB62" s="85">
        <f>_xlfn.IFNA(VLOOKUP(CONCATENATE($AB$5,$B62,$C62),DARD1!$A$6:$N$134,14,FALSE),0)</f>
        <v>0</v>
      </c>
      <c r="AC62" s="85">
        <f>_xlfn.IFNA(VLOOKUP(CONCATENATE($AC$5,$B62,$C62),'LF1'!$A$6:$N$135,14,FALSE),0)</f>
        <v>0</v>
      </c>
      <c r="AD62" s="85">
        <f>_xlfn.IFNA(VLOOKUP(CONCATENATE($AD$5,$B62,$C62),DARL2!$A$6:$N$135,14,FALSE),0)</f>
        <v>0</v>
      </c>
      <c r="AE62" s="85"/>
      <c r="AF62" s="85">
        <f>_xlfn.IFNA(VLOOKUP(CONCATENATE($AF$5,$B62,$C62),'BUN2'!$A$6:$N$131,14,FALSE),0)</f>
        <v>0</v>
      </c>
      <c r="AG62" s="85">
        <f>_xlfn.IFNA(VLOOKUP(CONCATENATE($AG$5,$B62,$C62),'OG3'!$A$6:$N$135,14,FALSE),0)</f>
        <v>0</v>
      </c>
      <c r="AH62" s="86">
        <f>_xlfn.IFNA(VLOOKUP(CONCATENATE($AH$5,$B62,$C62),SER!$A$6:$N$135,14,FALSE),0)</f>
        <v>0</v>
      </c>
      <c r="AI62" s="86"/>
      <c r="AJ62" s="86">
        <f>_xlfn.IFNA(VLOOKUP(CONCATENATE($AJ$5,$B62,$C62),DARL2!$A$6:$N$135,14,FALSE),0)</f>
        <v>0</v>
      </c>
      <c r="AK62" s="86">
        <f>_xlfn.IFNA(VLOOKUP(CONCATENATE($AK$5,$B62,$C62),DARD2!$A$6:$N$135,14,FALSE),0)</f>
        <v>0</v>
      </c>
      <c r="AL62" s="86">
        <f>_xlfn.IFNA(VLOOKUP(CONCATENATE($AL$5,$B62,$C62),'WAL3'!$A$6:$N$77,14,FALSE),0)</f>
        <v>0</v>
      </c>
      <c r="AM62" s="86">
        <f>_xlfn.IFNA(VLOOKUP(CONCATENATE($AM$5,$B62,$C62),'BAL3'!$A$6:$N$135,14,FALSE),0)</f>
        <v>0</v>
      </c>
      <c r="AN62" s="86">
        <f>_xlfn.IFNA(VLOOKUP(CONCATENATE($AN$5,$B62,$C62),'BUN3'!$A$6:$N$135,14,FALSE),0)</f>
        <v>0</v>
      </c>
      <c r="AO62" s="86">
        <f>_xlfn.IFNA(VLOOKUP(CONCATENATE($AO$5,$B62,$C62),SC!$A$6:$N$135,14,FALSE),0)</f>
        <v>0</v>
      </c>
      <c r="AP62" s="86">
        <f>_xlfn.IFNA(VLOOKUP(CONCATENATE($AP$5,$B62,$C62),'KAL1'!$A$6:$N$135,14,FALSE),0)</f>
        <v>0</v>
      </c>
      <c r="AQ62" s="514"/>
      <c r="AR62" s="87">
        <f>_xlfn.IFNA(VLOOKUP(CONCATENATE($AR$5,$B62,$C62),'LF2'!$A$6:$N$135,14,FALSE),0)</f>
        <v>0</v>
      </c>
      <c r="AS62" s="82"/>
    </row>
    <row r="63" spans="1:45" x14ac:dyDescent="0.2">
      <c r="A63" s="924"/>
      <c r="B63" s="111"/>
      <c r="C63" s="112"/>
      <c r="D63" s="112"/>
      <c r="E63" s="113"/>
      <c r="F63" s="114"/>
      <c r="G63" s="173"/>
      <c r="H63" s="85"/>
      <c r="I63" s="174"/>
      <c r="J63" s="227">
        <f>_xlfn.IFNA(VLOOKUP(CONCATENATE($J$5,$B63,$C63),'20BUN'!$A$6:$N$94,14,FALSE),0)</f>
        <v>0</v>
      </c>
      <c r="K63" s="85">
        <f>_xlfn.IFNA(VLOOKUP(CONCATENATE($K$5,$B63,$C63),'20BUS'!$A$6:$N$107,14,FALSE),0)</f>
        <v>0</v>
      </c>
      <c r="L63" s="85">
        <f>_xlfn.IFNA(VLOOKUP(CONCATENATE($L$5,$B63,$C63),'MUR1'!$A$6:$N$135,14,FALSE),0)</f>
        <v>0</v>
      </c>
      <c r="M63" s="85">
        <f>_xlfn.IFNA(VLOOKUP(CONCATENATE($M$5,$B63,$C63),'BUS1'!$A$6:$N$95,14,FALSE),0)</f>
        <v>0</v>
      </c>
      <c r="N63" s="85">
        <f>_xlfn.IFNA(VLOOKUP(CONCATENATE($N$5,$B63,$C63),'WP1'!$A$6:$N$131,14,FALSE),0)</f>
        <v>0</v>
      </c>
      <c r="O63" s="85">
        <f>_xlfn.IFNA(VLOOKUP(CONCATENATE($O$5,$B63,$C63),'BAL1'!$A$6:$N$95,14,FALSE),0)</f>
        <v>0</v>
      </c>
      <c r="P63" s="85">
        <f>_xlfn.IFNA(VLOOKUP(CONCATENATE($P$5,$B63,$C63),'BUS2'!$A$6:$N$133,14,FALSE),0)</f>
        <v>0</v>
      </c>
      <c r="Q63" s="85">
        <f>_xlfn.IFNA(VLOOKUP(CONCATENATE($Q$5,$B63,$C63),'WAL1'!$A$6:$N$135,14,FALSE),0)</f>
        <v>0</v>
      </c>
      <c r="R63" s="85">
        <f>_xlfn.IFNA(VLOOKUP(CONCATENATE($S$5,$B63,$C63),'MR1'!$A$6:$N$130,14,FALSE),0)</f>
        <v>0</v>
      </c>
      <c r="S63" s="85">
        <f>_xlfn.IFNA(VLOOKUP(CONCATENATE($S$5,$B63,$C63),'OG1'!$A$6:$N$132,14,FALSE),0)</f>
        <v>0</v>
      </c>
      <c r="T63" s="85">
        <f>_xlfn.IFNA(VLOOKUP(CONCATENATE($T$5,$B63,$C63),DARL!$A$6:$N$56,14,FALSE),0)</f>
        <v>0</v>
      </c>
      <c r="U63" s="85">
        <f>_xlfn.IFNA(VLOOKUP(CONCATENATE($U$5,$B63,$C63),'BUS3'!$A$6:$N$135,14,FALSE),0)</f>
        <v>0</v>
      </c>
      <c r="V63" s="85">
        <f>_xlfn.IFNA(VLOOKUP(CONCATENATE($V$5,$B63,$C63),'BAL2'!$A$6:$N$135,14,FALSE),0)</f>
        <v>0</v>
      </c>
      <c r="W63" s="85">
        <f>_xlfn.IFNA(VLOOKUP(CONCATENATE($W$5,$B63,$C63),'BUN1'!$A$6:$N$135,14,FALSE),0)</f>
        <v>0</v>
      </c>
      <c r="X63" s="85">
        <f>_xlfn.IFNA(VLOOKUP(CONCATENATE($X$5,$B63,$C63),'OG2'!$A$6:$N$133,14,FALSE),0)</f>
        <v>0</v>
      </c>
      <c r="Y63" s="85">
        <f>_xlfn.IFNA(VLOOKUP(CONCATENATE($Y$5,$B63,$C63),'SM1'!$A$6:$N$133,14,FALSE),0)</f>
        <v>0</v>
      </c>
      <c r="Z63" s="85">
        <f>_xlfn.IFNA(VLOOKUP(CONCATENATE($Z$5,$B63,$C63),'MR2'!$A$6:$N$124,14,FALSE),0)</f>
        <v>0</v>
      </c>
      <c r="AA63" s="85">
        <f>_xlfn.IFNA(VLOOKUP(CONCATENATE($AA$5,$B63,$C63),'WAL2'!$A$6:$N$135,14,FALSE),0)</f>
        <v>0</v>
      </c>
      <c r="AB63" s="85">
        <f>_xlfn.IFNA(VLOOKUP(CONCATENATE($AB$5,$B63,$C63),DARD1!$A$6:$N$134,14,FALSE),0)</f>
        <v>0</v>
      </c>
      <c r="AC63" s="85">
        <f>_xlfn.IFNA(VLOOKUP(CONCATENATE($AC$5,$B63,$C63),'LF1'!$A$6:$N$135,14,FALSE),0)</f>
        <v>0</v>
      </c>
      <c r="AD63" s="85">
        <f>_xlfn.IFNA(VLOOKUP(CONCATENATE($AD$5,$B63,$C63),DARL2!$A$6:$N$135,14,FALSE),0)</f>
        <v>0</v>
      </c>
      <c r="AE63" s="85"/>
      <c r="AF63" s="85">
        <f>_xlfn.IFNA(VLOOKUP(CONCATENATE($AF$5,$B63,$C63),'BUN2'!$A$6:$N$131,14,FALSE),0)</f>
        <v>0</v>
      </c>
      <c r="AG63" s="85">
        <f>_xlfn.IFNA(VLOOKUP(CONCATENATE($AG$5,$B63,$C63),'OG3'!$A$6:$N$135,14,FALSE),0)</f>
        <v>0</v>
      </c>
      <c r="AH63" s="86">
        <f>_xlfn.IFNA(VLOOKUP(CONCATENATE($AH$5,$B63,$C63),SER!$A$6:$N$135,14,FALSE),0)</f>
        <v>0</v>
      </c>
      <c r="AI63" s="86"/>
      <c r="AJ63" s="86">
        <f>_xlfn.IFNA(VLOOKUP(CONCATENATE($AJ$5,$B63,$C63),DARL2!$A$6:$N$135,14,FALSE),0)</f>
        <v>0</v>
      </c>
      <c r="AK63" s="86">
        <f>_xlfn.IFNA(VLOOKUP(CONCATENATE($AK$5,$B63,$C63),DARD2!$A$6:$N$135,14,FALSE),0)</f>
        <v>0</v>
      </c>
      <c r="AL63" s="86">
        <f>_xlfn.IFNA(VLOOKUP(CONCATENATE($AL$5,$B63,$C63),'WAL3'!$A$6:$N$77,14,FALSE),0)</f>
        <v>0</v>
      </c>
      <c r="AM63" s="86">
        <f>_xlfn.IFNA(VLOOKUP(CONCATENATE($AM$5,$B63,$C63),'BAL3'!$A$6:$N$135,14,FALSE),0)</f>
        <v>0</v>
      </c>
      <c r="AN63" s="86">
        <f>_xlfn.IFNA(VLOOKUP(CONCATENATE($AN$5,$B63,$C63),'BUN3'!$A$6:$N$135,14,FALSE),0)</f>
        <v>0</v>
      </c>
      <c r="AO63" s="86">
        <f>_xlfn.IFNA(VLOOKUP(CONCATENATE($AO$5,$B63,$C63),SC!$A$6:$N$135,14,FALSE),0)</f>
        <v>0</v>
      </c>
      <c r="AP63" s="86">
        <f>_xlfn.IFNA(VLOOKUP(CONCATENATE($AP$5,$B63,$C63),'KAL1'!$A$6:$N$135,14,FALSE),0)</f>
        <v>0</v>
      </c>
      <c r="AQ63" s="514"/>
      <c r="AR63" s="87">
        <f>_xlfn.IFNA(VLOOKUP(CONCATENATE($AR$5,$B63,$C63),'LF2'!$A$6:$N$135,14,FALSE),0)</f>
        <v>0</v>
      </c>
      <c r="AS63" s="82"/>
    </row>
    <row r="64" spans="1:45" x14ac:dyDescent="0.2">
      <c r="A64" s="924"/>
      <c r="B64" s="111"/>
      <c r="C64" s="112"/>
      <c r="D64" s="112"/>
      <c r="E64" s="113"/>
      <c r="F64" s="114"/>
      <c r="G64" s="173"/>
      <c r="H64" s="85"/>
      <c r="I64" s="174"/>
      <c r="J64" s="227">
        <f>_xlfn.IFNA(VLOOKUP(CONCATENATE($J$5,$B64,$C64),'20BUN'!$A$6:$N$94,14,FALSE),0)</f>
        <v>0</v>
      </c>
      <c r="K64" s="85">
        <f>_xlfn.IFNA(VLOOKUP(CONCATENATE($K$5,$B64,$C64),'20BUS'!$A$6:$N$107,14,FALSE),0)</f>
        <v>0</v>
      </c>
      <c r="L64" s="85">
        <f>_xlfn.IFNA(VLOOKUP(CONCATENATE($L$5,$B64,$C64),'MUR1'!$A$6:$N$135,14,FALSE),0)</f>
        <v>0</v>
      </c>
      <c r="M64" s="85">
        <f>_xlfn.IFNA(VLOOKUP(CONCATENATE($M$5,$B64,$C64),'BUS1'!$A$6:$N$95,14,FALSE),0)</f>
        <v>0</v>
      </c>
      <c r="N64" s="85">
        <f>_xlfn.IFNA(VLOOKUP(CONCATENATE($N$5,$B64,$C64),'WP1'!$A$6:$N$131,14,FALSE),0)</f>
        <v>0</v>
      </c>
      <c r="O64" s="85">
        <f>_xlfn.IFNA(VLOOKUP(CONCATENATE($O$5,$B64,$C64),'BAL1'!$A$6:$N$95,14,FALSE),0)</f>
        <v>0</v>
      </c>
      <c r="P64" s="85">
        <f>_xlfn.IFNA(VLOOKUP(CONCATENATE($P$5,$B64,$C64),'BUS2'!$A$6:$N$133,14,FALSE),0)</f>
        <v>0</v>
      </c>
      <c r="Q64" s="85">
        <f>_xlfn.IFNA(VLOOKUP(CONCATENATE($Q$5,$B64,$C64),'WAL1'!$A$6:$N$135,14,FALSE),0)</f>
        <v>0</v>
      </c>
      <c r="R64" s="85">
        <f>_xlfn.IFNA(VLOOKUP(CONCATENATE($S$5,$B64,$C64),'MR1'!$A$6:$N$130,14,FALSE),0)</f>
        <v>0</v>
      </c>
      <c r="S64" s="85">
        <f>_xlfn.IFNA(VLOOKUP(CONCATENATE($S$5,$B64,$C64),'OG1'!$A$6:$N$132,14,FALSE),0)</f>
        <v>0</v>
      </c>
      <c r="T64" s="85">
        <f>_xlfn.IFNA(VLOOKUP(CONCATENATE($T$5,$B64,$C64),DARL!$A$6:$N$56,14,FALSE),0)</f>
        <v>0</v>
      </c>
      <c r="U64" s="85">
        <f>_xlfn.IFNA(VLOOKUP(CONCATENATE($U$5,$B64,$C64),'BUS3'!$A$6:$N$135,14,FALSE),0)</f>
        <v>0</v>
      </c>
      <c r="V64" s="85">
        <f>_xlfn.IFNA(VLOOKUP(CONCATENATE($V$5,$B64,$C64),'BAL2'!$A$6:$N$135,14,FALSE),0)</f>
        <v>0</v>
      </c>
      <c r="W64" s="85">
        <f>_xlfn.IFNA(VLOOKUP(CONCATENATE($W$5,$B64,$C64),'BUN1'!$A$6:$N$135,14,FALSE),0)</f>
        <v>0</v>
      </c>
      <c r="X64" s="85">
        <f>_xlfn.IFNA(VLOOKUP(CONCATENATE($X$5,$B64,$C64),'OG2'!$A$6:$N$133,14,FALSE),0)</f>
        <v>0</v>
      </c>
      <c r="Y64" s="85">
        <f>_xlfn.IFNA(VLOOKUP(CONCATENATE($Y$5,$B64,$C64),'SM1'!$A$6:$N$133,14,FALSE),0)</f>
        <v>0</v>
      </c>
      <c r="Z64" s="85">
        <f>_xlfn.IFNA(VLOOKUP(CONCATENATE($Z$5,$B64,$C64),'MR2'!$A$6:$N$124,14,FALSE),0)</f>
        <v>0</v>
      </c>
      <c r="AA64" s="85">
        <f>_xlfn.IFNA(VLOOKUP(CONCATENATE($AA$5,$B64,$C64),'WAL2'!$A$6:$N$135,14,FALSE),0)</f>
        <v>0</v>
      </c>
      <c r="AB64" s="85">
        <f>_xlfn.IFNA(VLOOKUP(CONCATENATE($AB$5,$B64,$C64),DARD1!$A$6:$N$134,14,FALSE),0)</f>
        <v>0</v>
      </c>
      <c r="AC64" s="85">
        <f>_xlfn.IFNA(VLOOKUP(CONCATENATE($AC$5,$B64,$C64),'LF1'!$A$6:$N$135,14,FALSE),0)</f>
        <v>0</v>
      </c>
      <c r="AD64" s="85">
        <f>_xlfn.IFNA(VLOOKUP(CONCATENATE($AD$5,$B64,$C64),DARL2!$A$6:$N$135,14,FALSE),0)</f>
        <v>0</v>
      </c>
      <c r="AE64" s="85"/>
      <c r="AF64" s="85">
        <f>_xlfn.IFNA(VLOOKUP(CONCATENATE($AF$5,$B64,$C64),'BUN2'!$A$6:$N$131,14,FALSE),0)</f>
        <v>0</v>
      </c>
      <c r="AG64" s="85">
        <f>_xlfn.IFNA(VLOOKUP(CONCATENATE($AG$5,$B64,$C64),'OG3'!$A$6:$N$135,14,FALSE),0)</f>
        <v>0</v>
      </c>
      <c r="AH64" s="86">
        <f>_xlfn.IFNA(VLOOKUP(CONCATENATE($AH$5,$B64,$C64),SER!$A$6:$N$135,14,FALSE),0)</f>
        <v>0</v>
      </c>
      <c r="AI64" s="86"/>
      <c r="AJ64" s="86">
        <f>_xlfn.IFNA(VLOOKUP(CONCATENATE($AJ$5,$B64,$C64),DARL2!$A$6:$N$135,14,FALSE),0)</f>
        <v>0</v>
      </c>
      <c r="AK64" s="86">
        <f>_xlfn.IFNA(VLOOKUP(CONCATENATE($AK$5,$B64,$C64),DARD2!$A$6:$N$135,14,FALSE),0)</f>
        <v>0</v>
      </c>
      <c r="AL64" s="86">
        <f>_xlfn.IFNA(VLOOKUP(CONCATENATE($AL$5,$B64,$C64),'WAL3'!$A$6:$N$77,14,FALSE),0)</f>
        <v>0</v>
      </c>
      <c r="AM64" s="86">
        <f>_xlfn.IFNA(VLOOKUP(CONCATENATE($AM$5,$B64,$C64),'BAL3'!$A$6:$N$135,14,FALSE),0)</f>
        <v>0</v>
      </c>
      <c r="AN64" s="86">
        <f>_xlfn.IFNA(VLOOKUP(CONCATENATE($AN$5,$B64,$C64),'BUN3'!$A$6:$N$135,14,FALSE),0)</f>
        <v>0</v>
      </c>
      <c r="AO64" s="86">
        <f>_xlfn.IFNA(VLOOKUP(CONCATENATE($AO$5,$B64,$C64),SC!$A$6:$N$135,14,FALSE),0)</f>
        <v>0</v>
      </c>
      <c r="AP64" s="86">
        <f>_xlfn.IFNA(VLOOKUP(CONCATENATE($AP$5,$B64,$C64),'KAL1'!$A$6:$N$135,14,FALSE),0)</f>
        <v>0</v>
      </c>
      <c r="AQ64" s="514"/>
      <c r="AR64" s="87">
        <f>_xlfn.IFNA(VLOOKUP(CONCATENATE($AR$5,$B64,$C64),'LF2'!$A$6:$N$135,14,FALSE),0)</f>
        <v>0</v>
      </c>
      <c r="AS64" s="82"/>
    </row>
    <row r="65" spans="1:45" ht="13.5" thickBot="1" x14ac:dyDescent="0.25">
      <c r="A65" s="924"/>
      <c r="B65" s="166"/>
      <c r="C65" s="167"/>
      <c r="D65" s="167"/>
      <c r="E65" s="168"/>
      <c r="F65" s="169"/>
      <c r="G65" s="175"/>
      <c r="H65" s="170"/>
      <c r="I65" s="176"/>
      <c r="J65" s="228">
        <f>_xlfn.IFNA(VLOOKUP(CONCATENATE($J$5,$B65,$C65),'20BUN'!$A$6:$N$94,14,FALSE),0)</f>
        <v>0</v>
      </c>
      <c r="K65" s="170">
        <f>_xlfn.IFNA(VLOOKUP(CONCATENATE($K$5,$B65,$C65),'20BUS'!$A$6:$N$107,14,FALSE),0)</f>
        <v>0</v>
      </c>
      <c r="L65" s="170">
        <f>_xlfn.IFNA(VLOOKUP(CONCATENATE($L$5,$B65,$C65),'MUR1'!$A$6:$N$135,14,FALSE),0)</f>
        <v>0</v>
      </c>
      <c r="M65" s="170">
        <f>_xlfn.IFNA(VLOOKUP(CONCATENATE($M$5,$B65,$C65),'BUS1'!$A$6:$N$95,14,FALSE),0)</f>
        <v>0</v>
      </c>
      <c r="N65" s="170">
        <f>_xlfn.IFNA(VLOOKUP(CONCATENATE($N$5,$B65,$C65),'WP1'!$A$6:$N$131,14,FALSE),0)</f>
        <v>0</v>
      </c>
      <c r="O65" s="170">
        <f>_xlfn.IFNA(VLOOKUP(CONCATENATE($O$5,$B65,$C65),'BAL1'!$A$6:$N$95,14,FALSE),0)</f>
        <v>0</v>
      </c>
      <c r="P65" s="170">
        <f>_xlfn.IFNA(VLOOKUP(CONCATENATE($P$5,$B65,$C65),'BUS2'!$A$6:$N$133,14,FALSE),0)</f>
        <v>0</v>
      </c>
      <c r="Q65" s="170">
        <f>_xlfn.IFNA(VLOOKUP(CONCATENATE($Q$5,$B65,$C65),'WAL1'!$A$6:$N$135,14,FALSE),0)</f>
        <v>0</v>
      </c>
      <c r="R65" s="170">
        <f>_xlfn.IFNA(VLOOKUP(CONCATENATE($S$5,$B65,$C65),'MR1'!$A$6:$N$130,14,FALSE),0)</f>
        <v>0</v>
      </c>
      <c r="S65" s="170">
        <f>_xlfn.IFNA(VLOOKUP(CONCATENATE($S$5,$B65,$C65),'OG1'!$A$6:$N$132,14,FALSE),0)</f>
        <v>0</v>
      </c>
      <c r="T65" s="170">
        <f>_xlfn.IFNA(VLOOKUP(CONCATENATE($T$5,$B65,$C65),DARL!$A$6:$N$56,14,FALSE),0)</f>
        <v>0</v>
      </c>
      <c r="U65" s="170">
        <f>_xlfn.IFNA(VLOOKUP(CONCATENATE($U$5,$B65,$C65),'BUS3'!$A$6:$N$135,14,FALSE),0)</f>
        <v>0</v>
      </c>
      <c r="V65" s="170">
        <f>_xlfn.IFNA(VLOOKUP(CONCATENATE($V$5,$B65,$C65),'BAL2'!$A$6:$N$135,14,FALSE),0)</f>
        <v>0</v>
      </c>
      <c r="W65" s="170">
        <f>_xlfn.IFNA(VLOOKUP(CONCATENATE($W$5,$B65,$C65),'BUN1'!$A$6:$N$135,14,FALSE),0)</f>
        <v>0</v>
      </c>
      <c r="X65" s="170">
        <f>_xlfn.IFNA(VLOOKUP(CONCATENATE($X$5,$B65,$C65),'OG2'!$A$6:$N$133,14,FALSE),0)</f>
        <v>0</v>
      </c>
      <c r="Y65" s="170">
        <f>_xlfn.IFNA(VLOOKUP(CONCATENATE($Y$5,$B65,$C65),'SM1'!$A$6:$N$133,14,FALSE),0)</f>
        <v>0</v>
      </c>
      <c r="Z65" s="170">
        <f>_xlfn.IFNA(VLOOKUP(CONCATENATE($Z$5,$B65,$C65),'MR2'!$A$6:$N$124,14,FALSE),0)</f>
        <v>0</v>
      </c>
      <c r="AA65" s="170">
        <f>_xlfn.IFNA(VLOOKUP(CONCATENATE($AA$5,$B65,$C65),'WAL2'!$A$6:$N$135,14,FALSE),0)</f>
        <v>0</v>
      </c>
      <c r="AB65" s="170">
        <f>_xlfn.IFNA(VLOOKUP(CONCATENATE($AB$5,$B65,$C65),DARD1!$A$6:$N$134,14,FALSE),0)</f>
        <v>0</v>
      </c>
      <c r="AC65" s="170">
        <f>_xlfn.IFNA(VLOOKUP(CONCATENATE($AC$5,$B65,$C65),'LF1'!$A$6:$N$135,14,FALSE),0)</f>
        <v>0</v>
      </c>
      <c r="AD65" s="170"/>
      <c r="AE65" s="170"/>
      <c r="AF65" s="170">
        <f>_xlfn.IFNA(VLOOKUP(CONCATENATE($AF$5,$B65,$C65),'BUN2'!$A$6:$N$131,14,FALSE),0)</f>
        <v>0</v>
      </c>
      <c r="AG65" s="170">
        <f>_xlfn.IFNA(VLOOKUP(CONCATENATE($AG$5,$B65,$C65),'OG3'!$A$6:$N$135,14,FALSE),0)</f>
        <v>0</v>
      </c>
      <c r="AH65" s="171">
        <f>_xlfn.IFNA(VLOOKUP(CONCATENATE($AH$5,$B65,$C65),SER!$A$6:$N$135,14,FALSE),0)</f>
        <v>0</v>
      </c>
      <c r="AI65" s="171"/>
      <c r="AJ65" s="171">
        <f>_xlfn.IFNA(VLOOKUP(CONCATENATE($AJ$5,$B65,$C65),DARL2!$A$6:$N$135,14,FALSE),0)</f>
        <v>0</v>
      </c>
      <c r="AK65" s="171">
        <f>_xlfn.IFNA(VLOOKUP(CONCATENATE($AK$5,$B65,$C65),DARD2!$A$6:$N$135,14,FALSE),0)</f>
        <v>0</v>
      </c>
      <c r="AL65" s="171">
        <f>_xlfn.IFNA(VLOOKUP(CONCATENATE($AL$5,$B65,$C65),'WAL3'!$A$6:$N$77,14,FALSE),0)</f>
        <v>0</v>
      </c>
      <c r="AM65" s="171">
        <f>_xlfn.IFNA(VLOOKUP(CONCATENATE($AM$5,$B65,$C65),'BAL3'!$A$6:$N$135,14,FALSE),0)</f>
        <v>0</v>
      </c>
      <c r="AN65" s="171">
        <f>_xlfn.IFNA(VLOOKUP(CONCATENATE($AN$5,$B65,$C65),'BUN3'!$A$6:$N$135,14,FALSE),0)</f>
        <v>0</v>
      </c>
      <c r="AO65" s="171">
        <f>_xlfn.IFNA(VLOOKUP(CONCATENATE($AO$5,$B65,$C65),SC!$A$6:$N$135,14,FALSE),0)</f>
        <v>0</v>
      </c>
      <c r="AP65" s="171">
        <f>_xlfn.IFNA(VLOOKUP(CONCATENATE($AP$5,$B65,$C65),'KAL1'!$A$6:$N$135,14,FALSE),0)</f>
        <v>0</v>
      </c>
      <c r="AQ65" s="515"/>
      <c r="AR65" s="172">
        <f>_xlfn.IFNA(VLOOKUP(CONCATENATE($AR$5,$B65,$C65),'LF2'!$A$6:$N$135,14,FALSE),0)</f>
        <v>0</v>
      </c>
      <c r="AS65" s="82"/>
    </row>
    <row r="66" spans="1:45" s="42" customFormat="1" x14ac:dyDescent="0.2">
      <c r="A66" s="924"/>
      <c r="B66" s="78"/>
      <c r="C66" s="78"/>
      <c r="D66" s="78"/>
      <c r="E66" s="78"/>
      <c r="F66" s="78"/>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82"/>
    </row>
  </sheetData>
  <sortState xmlns:xlrd2="http://schemas.microsoft.com/office/spreadsheetml/2017/richdata2" ref="B6:AR65">
    <sortCondition descending="1" ref="H6:H65"/>
    <sortCondition ref="I6:I65"/>
  </sortState>
  <mergeCells count="86">
    <mergeCell ref="AE1:AE2"/>
    <mergeCell ref="AE3:AE4"/>
    <mergeCell ref="AI1:AI2"/>
    <mergeCell ref="AI3:AI4"/>
    <mergeCell ref="AQ1:AQ2"/>
    <mergeCell ref="AQ3:AQ4"/>
    <mergeCell ref="AG3:AG4"/>
    <mergeCell ref="AO3:AO4"/>
    <mergeCell ref="AP3:AP4"/>
    <mergeCell ref="AJ1:AJ2"/>
    <mergeCell ref="AJ3:AJ4"/>
    <mergeCell ref="O1:O2"/>
    <mergeCell ref="P1:P2"/>
    <mergeCell ref="O3:O4"/>
    <mergeCell ref="E3:E4"/>
    <mergeCell ref="U1:U2"/>
    <mergeCell ref="G3:G4"/>
    <mergeCell ref="Q1:Q2"/>
    <mergeCell ref="G1:G2"/>
    <mergeCell ref="I1:I2"/>
    <mergeCell ref="I3:I4"/>
    <mergeCell ref="N1:N2"/>
    <mergeCell ref="L1:L2"/>
    <mergeCell ref="H1:H2"/>
    <mergeCell ref="J1:J2"/>
    <mergeCell ref="S1:S2"/>
    <mergeCell ref="N3:N4"/>
    <mergeCell ref="Q3:Q4"/>
    <mergeCell ref="P3:P4"/>
    <mergeCell ref="S3:S4"/>
    <mergeCell ref="V1:V2"/>
    <mergeCell ref="Y1:Y2"/>
    <mergeCell ref="X1:X2"/>
    <mergeCell ref="V3:V4"/>
    <mergeCell ref="W3:W4"/>
    <mergeCell ref="X3:X4"/>
    <mergeCell ref="Y3:Y4"/>
    <mergeCell ref="T1:T2"/>
    <mergeCell ref="T3:T4"/>
    <mergeCell ref="U3:U4"/>
    <mergeCell ref="R1:R2"/>
    <mergeCell ref="R3:R4"/>
    <mergeCell ref="AR1:AR2"/>
    <mergeCell ref="W1:W2"/>
    <mergeCell ref="AN1:AN2"/>
    <mergeCell ref="AO1:AO2"/>
    <mergeCell ref="AF1:AF2"/>
    <mergeCell ref="AG1:AG2"/>
    <mergeCell ref="AL1:AL2"/>
    <mergeCell ref="AM1:AM2"/>
    <mergeCell ref="AB1:AB2"/>
    <mergeCell ref="AC1:AC2"/>
    <mergeCell ref="AA1:AA2"/>
    <mergeCell ref="AH1:AH2"/>
    <mergeCell ref="AK1:AK2"/>
    <mergeCell ref="AP1:AP2"/>
    <mergeCell ref="Z1:Z2"/>
    <mergeCell ref="AD1:AD2"/>
    <mergeCell ref="A1:A66"/>
    <mergeCell ref="J3:J4"/>
    <mergeCell ref="K3:K4"/>
    <mergeCell ref="L3:L4"/>
    <mergeCell ref="M3:M4"/>
    <mergeCell ref="H3:H4"/>
    <mergeCell ref="K1:K2"/>
    <mergeCell ref="M1:M2"/>
    <mergeCell ref="B1:B2"/>
    <mergeCell ref="C1:C2"/>
    <mergeCell ref="D1:D2"/>
    <mergeCell ref="E1:E2"/>
    <mergeCell ref="F1:F4"/>
    <mergeCell ref="B3:B4"/>
    <mergeCell ref="C3:C4"/>
    <mergeCell ref="D3:D4"/>
    <mergeCell ref="AR3:AR4"/>
    <mergeCell ref="AH3:AH4"/>
    <mergeCell ref="AK3:AK4"/>
    <mergeCell ref="AL3:AL4"/>
    <mergeCell ref="AM3:AM4"/>
    <mergeCell ref="AN3:AN4"/>
    <mergeCell ref="AA3:AA4"/>
    <mergeCell ref="AB3:AB4"/>
    <mergeCell ref="AC3:AC4"/>
    <mergeCell ref="AF3:AF4"/>
    <mergeCell ref="Z3:Z4"/>
    <mergeCell ref="AD3:AD4"/>
  </mergeCells>
  <phoneticPr fontId="22" type="noConversion"/>
  <conditionalFormatting sqref="U6:Y65 AA6:AC65 J6:Q65 S6:S65 AK6:AR65 AF6:AI65">
    <cfRule type="cellIs" dxfId="142" priority="11" operator="lessThan">
      <formula>1</formula>
    </cfRule>
  </conditionalFormatting>
  <conditionalFormatting sqref="C1:C1048576">
    <cfRule type="duplicateValues" dxfId="141" priority="10"/>
  </conditionalFormatting>
  <conditionalFormatting sqref="T6:T65">
    <cfRule type="cellIs" dxfId="140" priority="8" operator="lessThan">
      <formula>1</formula>
    </cfRule>
  </conditionalFormatting>
  <conditionalFormatting sqref="Z6:Z65">
    <cfRule type="cellIs" dxfId="139" priority="6" operator="lessThan">
      <formula>1</formula>
    </cfRule>
  </conditionalFormatting>
  <conditionalFormatting sqref="AD6:AE65">
    <cfRule type="cellIs" dxfId="138" priority="4" operator="lessThan">
      <formula>1</formula>
    </cfRule>
  </conditionalFormatting>
  <conditionalFormatting sqref="R6:R65">
    <cfRule type="cellIs" dxfId="137" priority="3" operator="lessThan">
      <formula>1</formula>
    </cfRule>
  </conditionalFormatting>
  <conditionalFormatting sqref="AJ6:AJ65">
    <cfRule type="cellIs" dxfId="136"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1096-29C7-47C2-A464-8881401FB3A7}">
  <sheetPr codeName="Sheet13">
    <tabColor rgb="FF9BC2E6"/>
    <pageSetUpPr fitToPage="1"/>
  </sheetPr>
  <dimension ref="A1:AS143"/>
  <sheetViews>
    <sheetView tabSelected="1" zoomScale="80" zoomScaleNormal="80" zoomScaleSheetLayoutView="90" workbookViewId="0">
      <pane xSplit="9" ySplit="5" topLeftCell="J6" activePane="bottomRight" state="frozen"/>
      <selection pane="topRight" activeCell="J1" sqref="J1"/>
      <selection pane="bottomLeft" activeCell="A6" sqref="A6"/>
      <selection pane="bottomRight" activeCell="T25" sqref="T25"/>
    </sheetView>
  </sheetViews>
  <sheetFormatPr defaultColWidth="14.42578125" defaultRowHeight="12.75" x14ac:dyDescent="0.2"/>
  <cols>
    <col min="1" max="1" width="3.7109375" style="54" bestFit="1" customWidth="1"/>
    <col min="2" max="2" width="19.42578125" style="55" bestFit="1" customWidth="1"/>
    <col min="3" max="3" width="21" style="55" bestFit="1" customWidth="1"/>
    <col min="4" max="4" width="28.42578125" style="55" bestFit="1" customWidth="1"/>
    <col min="5" max="5" width="11" style="54" bestFit="1" customWidth="1"/>
    <col min="6" max="6" width="4.42578125" style="54" bestFit="1" customWidth="1"/>
    <col min="7" max="7" width="8.140625" style="54" bestFit="1" customWidth="1"/>
    <col min="8" max="8" width="6.42578125" style="56" bestFit="1" customWidth="1"/>
    <col min="9" max="9" width="7.85546875" style="52" bestFit="1" customWidth="1"/>
    <col min="10" max="10" width="7.42578125" style="52" bestFit="1" customWidth="1"/>
    <col min="11" max="11" width="7.28515625" style="52" bestFit="1" customWidth="1"/>
    <col min="12" max="15" width="7.7109375" style="52" bestFit="1" customWidth="1"/>
    <col min="16" max="18" width="7.140625" style="52" bestFit="1" customWidth="1"/>
    <col min="19" max="20" width="8.42578125" style="52" bestFit="1" customWidth="1"/>
    <col min="21" max="21" width="6.42578125" style="52" bestFit="1" customWidth="1"/>
    <col min="22" max="23" width="7.7109375" style="52" bestFit="1" customWidth="1"/>
    <col min="24" max="27" width="7.28515625" style="52" bestFit="1" customWidth="1"/>
    <col min="28" max="30" width="8.5703125" style="52" bestFit="1" customWidth="1"/>
    <col min="31" max="33" width="7.42578125" style="52" bestFit="1" customWidth="1"/>
    <col min="34" max="34" width="7.42578125" style="489" bestFit="1" customWidth="1"/>
    <col min="35" max="35" width="7.85546875" style="56" bestFit="1" customWidth="1"/>
    <col min="36" max="36" width="7.85546875" style="56" customWidth="1"/>
    <col min="37" max="38" width="7" style="56" bestFit="1" customWidth="1"/>
    <col min="39" max="39" width="7" style="52" bestFit="1" customWidth="1"/>
    <col min="40" max="40" width="6.5703125" style="56" bestFit="1" customWidth="1"/>
    <col min="41" max="44" width="7.7109375" style="56" bestFit="1" customWidth="1"/>
    <col min="45" max="45" width="11.42578125" style="54" bestFit="1" customWidth="1"/>
    <col min="46" max="46" width="11" style="54" bestFit="1" customWidth="1"/>
    <col min="47" max="47" width="16.5703125" style="54" bestFit="1" customWidth="1"/>
    <col min="48" max="16384" width="14.42578125" style="54"/>
  </cols>
  <sheetData>
    <row r="1" spans="1:45" s="53" customFormat="1" ht="12.75" customHeight="1" x14ac:dyDescent="0.2">
      <c r="A1" s="950" t="s">
        <v>183</v>
      </c>
      <c r="B1" s="951" t="s">
        <v>0</v>
      </c>
      <c r="C1" s="953" t="s">
        <v>65</v>
      </c>
      <c r="D1" s="953" t="s">
        <v>2</v>
      </c>
      <c r="E1" s="953" t="s">
        <v>3</v>
      </c>
      <c r="F1" s="955" t="s">
        <v>4</v>
      </c>
      <c r="G1" s="951" t="s">
        <v>273</v>
      </c>
      <c r="H1" s="947" t="s">
        <v>6</v>
      </c>
      <c r="I1" s="949" t="s">
        <v>182</v>
      </c>
      <c r="J1" s="942" t="s">
        <v>440</v>
      </c>
      <c r="K1" s="944" t="s">
        <v>272</v>
      </c>
      <c r="L1" s="944" t="s">
        <v>453</v>
      </c>
      <c r="M1" s="944" t="s">
        <v>272</v>
      </c>
      <c r="N1" s="944" t="s">
        <v>449</v>
      </c>
      <c r="O1" s="944" t="s">
        <v>443</v>
      </c>
      <c r="P1" s="944" t="s">
        <v>272</v>
      </c>
      <c r="Q1" s="944" t="s">
        <v>1144</v>
      </c>
      <c r="R1" s="944" t="s">
        <v>451</v>
      </c>
      <c r="S1" s="944" t="s">
        <v>435</v>
      </c>
      <c r="T1" s="944" t="s">
        <v>960</v>
      </c>
      <c r="U1" s="944" t="s">
        <v>272</v>
      </c>
      <c r="V1" s="944" t="s">
        <v>443</v>
      </c>
      <c r="W1" s="944" t="s">
        <v>440</v>
      </c>
      <c r="X1" s="944" t="s">
        <v>435</v>
      </c>
      <c r="Y1" s="944" t="s">
        <v>450</v>
      </c>
      <c r="Z1" s="944" t="s">
        <v>1252</v>
      </c>
      <c r="AA1" s="944" t="s">
        <v>451</v>
      </c>
      <c r="AB1" s="944" t="s">
        <v>438</v>
      </c>
      <c r="AC1" s="944" t="s">
        <v>445</v>
      </c>
      <c r="AD1" s="944" t="s">
        <v>970</v>
      </c>
      <c r="AE1" s="944" t="s">
        <v>1135</v>
      </c>
      <c r="AF1" s="957" t="s">
        <v>440</v>
      </c>
      <c r="AG1" s="944" t="s">
        <v>435</v>
      </c>
      <c r="AH1" s="944" t="s">
        <v>233</v>
      </c>
      <c r="AI1" s="944" t="s">
        <v>1138</v>
      </c>
      <c r="AJ1" s="944" t="s">
        <v>1189</v>
      </c>
      <c r="AK1" s="944" t="s">
        <v>1226</v>
      </c>
      <c r="AL1" s="944" t="s">
        <v>451</v>
      </c>
      <c r="AM1" s="944" t="s">
        <v>443</v>
      </c>
      <c r="AN1" s="944" t="s">
        <v>1229</v>
      </c>
      <c r="AO1" s="944" t="s">
        <v>447</v>
      </c>
      <c r="AP1" s="944" t="s">
        <v>680</v>
      </c>
      <c r="AQ1" s="960" t="s">
        <v>445</v>
      </c>
      <c r="AR1" s="940" t="s">
        <v>1143</v>
      </c>
      <c r="AS1" s="57"/>
    </row>
    <row r="2" spans="1:45" s="53" customFormat="1" ht="12.75" customHeight="1" x14ac:dyDescent="0.2">
      <c r="A2" s="950"/>
      <c r="B2" s="952"/>
      <c r="C2" s="954"/>
      <c r="D2" s="954"/>
      <c r="E2" s="954"/>
      <c r="F2" s="956"/>
      <c r="G2" s="952"/>
      <c r="H2" s="946"/>
      <c r="I2" s="948"/>
      <c r="J2" s="943"/>
      <c r="K2" s="945"/>
      <c r="L2" s="945"/>
      <c r="M2" s="945"/>
      <c r="N2" s="945"/>
      <c r="O2" s="945"/>
      <c r="P2" s="945"/>
      <c r="Q2" s="945"/>
      <c r="R2" s="945"/>
      <c r="S2" s="945"/>
      <c r="T2" s="945"/>
      <c r="U2" s="945"/>
      <c r="V2" s="945"/>
      <c r="W2" s="945"/>
      <c r="X2" s="945"/>
      <c r="Y2" s="945"/>
      <c r="Z2" s="945"/>
      <c r="AA2" s="945"/>
      <c r="AB2" s="945"/>
      <c r="AC2" s="945"/>
      <c r="AD2" s="945"/>
      <c r="AE2" s="945"/>
      <c r="AF2" s="958"/>
      <c r="AG2" s="945"/>
      <c r="AH2" s="945"/>
      <c r="AI2" s="945"/>
      <c r="AJ2" s="945"/>
      <c r="AK2" s="945"/>
      <c r="AL2" s="945"/>
      <c r="AM2" s="945"/>
      <c r="AN2" s="945"/>
      <c r="AO2" s="945"/>
      <c r="AP2" s="945"/>
      <c r="AQ2" s="961"/>
      <c r="AR2" s="941"/>
      <c r="AS2" s="57"/>
    </row>
    <row r="3" spans="1:45" s="53" customFormat="1" ht="12.75" customHeight="1" x14ac:dyDescent="0.2">
      <c r="A3" s="950"/>
      <c r="B3" s="952" t="s">
        <v>7</v>
      </c>
      <c r="C3" s="954" t="s">
        <v>8</v>
      </c>
      <c r="D3" s="954" t="s">
        <v>13</v>
      </c>
      <c r="E3" s="954" t="s">
        <v>9</v>
      </c>
      <c r="F3" s="59"/>
      <c r="G3" s="952"/>
      <c r="H3" s="946" t="s">
        <v>11</v>
      </c>
      <c r="I3" s="948" t="s">
        <v>181</v>
      </c>
      <c r="J3" s="939" t="s">
        <v>210</v>
      </c>
      <c r="K3" s="938" t="s">
        <v>211</v>
      </c>
      <c r="L3" s="938" t="s">
        <v>212</v>
      </c>
      <c r="M3" s="938" t="s">
        <v>213</v>
      </c>
      <c r="N3" s="938" t="s">
        <v>213</v>
      </c>
      <c r="O3" s="938" t="s">
        <v>214</v>
      </c>
      <c r="P3" s="938" t="s">
        <v>995</v>
      </c>
      <c r="Q3" s="938" t="s">
        <v>215</v>
      </c>
      <c r="R3" s="938" t="s">
        <v>215</v>
      </c>
      <c r="S3" s="938" t="s">
        <v>217</v>
      </c>
      <c r="T3" s="938" t="s">
        <v>217</v>
      </c>
      <c r="U3" s="938" t="s">
        <v>218</v>
      </c>
      <c r="V3" s="938" t="s">
        <v>219</v>
      </c>
      <c r="W3" s="938" t="s">
        <v>220</v>
      </c>
      <c r="X3" s="938" t="s">
        <v>221</v>
      </c>
      <c r="Y3" s="938" t="s">
        <v>221</v>
      </c>
      <c r="Z3" s="938" t="s">
        <v>221</v>
      </c>
      <c r="AA3" s="938" t="s">
        <v>222</v>
      </c>
      <c r="AB3" s="938" t="s">
        <v>223</v>
      </c>
      <c r="AC3" s="938" t="s">
        <v>224</v>
      </c>
      <c r="AD3" s="938" t="s">
        <v>224</v>
      </c>
      <c r="AE3" s="938" t="s">
        <v>1136</v>
      </c>
      <c r="AF3" s="959" t="s">
        <v>225</v>
      </c>
      <c r="AG3" s="938" t="s">
        <v>226</v>
      </c>
      <c r="AH3" s="938" t="s">
        <v>226</v>
      </c>
      <c r="AI3" s="938" t="s">
        <v>1137</v>
      </c>
      <c r="AJ3" s="938" t="s">
        <v>1137</v>
      </c>
      <c r="AK3" s="938" t="s">
        <v>227</v>
      </c>
      <c r="AL3" s="938" t="s">
        <v>228</v>
      </c>
      <c r="AM3" s="938" t="s">
        <v>228</v>
      </c>
      <c r="AN3" s="938" t="s">
        <v>229</v>
      </c>
      <c r="AO3" s="938" t="s">
        <v>230</v>
      </c>
      <c r="AP3" s="938" t="s">
        <v>231</v>
      </c>
      <c r="AQ3" s="962" t="s">
        <v>232</v>
      </c>
      <c r="AR3" s="937" t="s">
        <v>1139</v>
      </c>
      <c r="AS3" s="57"/>
    </row>
    <row r="4" spans="1:45" s="52" customFormat="1" ht="12.75" customHeight="1" x14ac:dyDescent="0.2">
      <c r="A4" s="950"/>
      <c r="B4" s="952" t="s">
        <v>7</v>
      </c>
      <c r="C4" s="954"/>
      <c r="D4" s="954"/>
      <c r="E4" s="954"/>
      <c r="F4" s="59"/>
      <c r="G4" s="952"/>
      <c r="H4" s="946"/>
      <c r="I4" s="948"/>
      <c r="J4" s="939"/>
      <c r="K4" s="938"/>
      <c r="L4" s="938"/>
      <c r="M4" s="938"/>
      <c r="N4" s="938"/>
      <c r="O4" s="938"/>
      <c r="P4" s="938"/>
      <c r="Q4" s="938"/>
      <c r="R4" s="938"/>
      <c r="S4" s="938"/>
      <c r="T4" s="938"/>
      <c r="U4" s="938"/>
      <c r="V4" s="938"/>
      <c r="W4" s="938"/>
      <c r="X4" s="938"/>
      <c r="Y4" s="938"/>
      <c r="Z4" s="938"/>
      <c r="AA4" s="938"/>
      <c r="AB4" s="938"/>
      <c r="AC4" s="938"/>
      <c r="AD4" s="938"/>
      <c r="AE4" s="938"/>
      <c r="AF4" s="959"/>
      <c r="AG4" s="938"/>
      <c r="AH4" s="938"/>
      <c r="AI4" s="938"/>
      <c r="AJ4" s="938"/>
      <c r="AK4" s="938"/>
      <c r="AL4" s="938"/>
      <c r="AM4" s="938"/>
      <c r="AN4" s="938"/>
      <c r="AO4" s="938"/>
      <c r="AP4" s="938"/>
      <c r="AQ4" s="962"/>
      <c r="AR4" s="937"/>
      <c r="AS4" s="60"/>
    </row>
    <row r="5" spans="1:45" s="52" customFormat="1" ht="16.5" thickBot="1" x14ac:dyDescent="0.25">
      <c r="A5" s="950"/>
      <c r="B5" s="217"/>
      <c r="C5" s="218"/>
      <c r="D5" s="218"/>
      <c r="E5" s="58"/>
      <c r="F5" s="59"/>
      <c r="G5" s="219" t="s">
        <v>275</v>
      </c>
      <c r="H5" s="220" t="s">
        <v>11</v>
      </c>
      <c r="I5" s="221" t="s">
        <v>12</v>
      </c>
      <c r="J5" s="462" t="s">
        <v>66</v>
      </c>
      <c r="K5" s="468" t="s">
        <v>66</v>
      </c>
      <c r="L5" s="461" t="s">
        <v>66</v>
      </c>
      <c r="M5" s="468" t="s">
        <v>66</v>
      </c>
      <c r="N5" s="468" t="s">
        <v>66</v>
      </c>
      <c r="O5" s="468" t="s">
        <v>66</v>
      </c>
      <c r="P5" s="468" t="s">
        <v>66</v>
      </c>
      <c r="Q5" s="468" t="s">
        <v>66</v>
      </c>
      <c r="R5" s="468" t="s">
        <v>66</v>
      </c>
      <c r="S5" s="468" t="s">
        <v>66</v>
      </c>
      <c r="T5" s="468" t="s">
        <v>66</v>
      </c>
      <c r="U5" s="468" t="s">
        <v>66</v>
      </c>
      <c r="V5" s="468" t="s">
        <v>66</v>
      </c>
      <c r="W5" s="468" t="s">
        <v>66</v>
      </c>
      <c r="X5" s="468" t="s">
        <v>66</v>
      </c>
      <c r="Y5" s="468" t="s">
        <v>66</v>
      </c>
      <c r="Z5" s="468" t="s">
        <v>66</v>
      </c>
      <c r="AA5" s="468" t="s">
        <v>66</v>
      </c>
      <c r="AB5" s="468" t="s">
        <v>66</v>
      </c>
      <c r="AC5" s="654" t="s">
        <v>66</v>
      </c>
      <c r="AD5" s="655" t="s">
        <v>66</v>
      </c>
      <c r="AE5" s="655" t="s">
        <v>66</v>
      </c>
      <c r="AF5" s="656" t="s">
        <v>66</v>
      </c>
      <c r="AG5" s="655" t="s">
        <v>66</v>
      </c>
      <c r="AH5" s="655" t="s">
        <v>66</v>
      </c>
      <c r="AI5" s="468" t="s">
        <v>66</v>
      </c>
      <c r="AJ5" s="468" t="s">
        <v>66</v>
      </c>
      <c r="AK5" s="468" t="s">
        <v>66</v>
      </c>
      <c r="AL5" s="468" t="s">
        <v>66</v>
      </c>
      <c r="AM5" s="468" t="s">
        <v>66</v>
      </c>
      <c r="AN5" s="468" t="s">
        <v>66</v>
      </c>
      <c r="AO5" s="468" t="s">
        <v>66</v>
      </c>
      <c r="AP5" s="468" t="s">
        <v>66</v>
      </c>
      <c r="AQ5" s="509" t="s">
        <v>66</v>
      </c>
      <c r="AR5" s="511" t="s">
        <v>66</v>
      </c>
      <c r="AS5" s="60"/>
    </row>
    <row r="6" spans="1:45" s="53" customFormat="1" x14ac:dyDescent="0.2">
      <c r="A6" s="950"/>
      <c r="B6" s="844" t="s">
        <v>108</v>
      </c>
      <c r="C6" s="845" t="s">
        <v>109</v>
      </c>
      <c r="D6" s="845" t="s">
        <v>164</v>
      </c>
      <c r="E6" s="846">
        <v>44220</v>
      </c>
      <c r="F6" s="847">
        <v>9</v>
      </c>
      <c r="G6" s="848">
        <f t="shared" ref="G6:G27" si="0">COUNTIF(J6:AS6,"&gt;0")</f>
        <v>4</v>
      </c>
      <c r="H6" s="849">
        <f t="shared" ref="H6:H27" si="1">SUM(J6:AT6)</f>
        <v>29</v>
      </c>
      <c r="I6" s="847">
        <f t="shared" ref="I6:I27" si="2">RANK(H6,$H$6:$H$33)</f>
        <v>1</v>
      </c>
      <c r="J6" s="215">
        <f>_xlfn.IFNA(VLOOKUP(CONCATENATE($J$5,$B6,$C6),'20BUN'!$A$6:$N$94,14,FALSE),0)</f>
        <v>0</v>
      </c>
      <c r="K6" s="216">
        <f>_xlfn.IFNA(VLOOKUP(CONCATENATE($K$5,$B6,$C6),'20BUS'!$A$6:$N$107,14,FALSE),0)</f>
        <v>0</v>
      </c>
      <c r="L6" s="216">
        <f>_xlfn.IFNA(VLOOKUP(CONCATENATE($L$5,$B6,$C6),'MUR1'!$A$6:$N$135,14,FALSE),0)</f>
        <v>0</v>
      </c>
      <c r="M6" s="216">
        <f>_xlfn.IFNA(VLOOKUP(CONCATENATE($M$5,$B6,$C6),'BUS1'!$A$6:$N$95,14,FALSE),0)</f>
        <v>0</v>
      </c>
      <c r="N6" s="216">
        <f>_xlfn.IFNA(VLOOKUP(CONCATENATE($N$5,$B6,$C6),'WP1'!$A$6:$N$131,14,FALSE),0)</f>
        <v>0</v>
      </c>
      <c r="O6" s="216">
        <f>_xlfn.IFNA(VLOOKUP(CONCATENATE($O$5,$B6,$C6),'BAL1'!$A$6:$N$95,14,FALSE),0)</f>
        <v>0</v>
      </c>
      <c r="P6" s="617">
        <f>_xlfn.IFNA(VLOOKUP(CONCATENATE($P$5,$B6,$C6),'BUS2'!$A$6:$N$133,14,FALSE),0)</f>
        <v>0</v>
      </c>
      <c r="Q6" s="216">
        <f>_xlfn.IFNA(VLOOKUP(CONCATENATE($AR$5,$B6,$C6),'MR1'!$A$6:$N$135,14,FALSE),0)</f>
        <v>0</v>
      </c>
      <c r="R6" s="216">
        <f>_xlfn.IFNA(VLOOKUP(CONCATENATE($R$5,$B6,$C6),'WAL1'!$A$6:$N$135,14,FALSE),0)</f>
        <v>0</v>
      </c>
      <c r="S6" s="216">
        <f>_xlfn.IFNA(VLOOKUP(CONCATENATE($S$5,$B6,$C6),'OG1'!$A$6:$N$132,14,FALSE),0)</f>
        <v>7</v>
      </c>
      <c r="T6" s="216">
        <f>_xlfn.IFNA(VLOOKUP(CONCATENATE($T$5,$B6,$C6),DARL!$A$6:$N$56,14,FALSE),0)</f>
        <v>0</v>
      </c>
      <c r="U6" s="216">
        <f>_xlfn.IFNA(VLOOKUP(CONCATENATE($U$5,$B6,$C6),'BUS3'!$A$6:$N$135,14,FALSE),0)</f>
        <v>0</v>
      </c>
      <c r="V6" s="216">
        <f>_xlfn.IFNA(VLOOKUP(CONCATENATE($V$5,$B6,$C6),'BAL2'!$A$6:$N$135,14,FALSE),0)</f>
        <v>0</v>
      </c>
      <c r="W6" s="216">
        <f>_xlfn.IFNA(VLOOKUP(CONCATENATE($W$5,$B6,$C6),'BUN1'!$A$6:$N$135,14,FALSE),0)</f>
        <v>0</v>
      </c>
      <c r="X6" s="216">
        <f>_xlfn.IFNA(VLOOKUP(CONCATENATE($X$5,$B6,$C6),'OG2'!$A$6:$N$133,14,FALSE),0)</f>
        <v>7</v>
      </c>
      <c r="Y6" s="216">
        <f>_xlfn.IFNA(VLOOKUP(CONCATENATE($Y$5,$B6,$C6),'SM1'!$A$6:$N$133,14,FALSE),0)</f>
        <v>0</v>
      </c>
      <c r="Z6" s="216">
        <f>_xlfn.IFNA(VLOOKUP(CONCATENATE($Z$5,$B6,$C6),'MR2'!$A$6:$N$124,14,FALSE),0)</f>
        <v>0</v>
      </c>
      <c r="AA6" s="216">
        <f>_xlfn.IFNA(VLOOKUP(CONCATENATE($AA$5,$B6,$C6),'WAL2'!$A$6:$N$135,14,FALSE),0)</f>
        <v>0</v>
      </c>
      <c r="AB6" s="216">
        <f>_xlfn.IFNA(VLOOKUP(CONCATENATE($AB$5,$B6,$C6),DARD1!$A$6:$N$134,14,FALSE),0)</f>
        <v>0</v>
      </c>
      <c r="AC6" s="652">
        <f>_xlfn.IFNA(VLOOKUP(CONCATENATE($AC$5,$B6,$C6),'LF1'!$A$6:$N$135,14,FALSE),0)</f>
        <v>0</v>
      </c>
      <c r="AD6" s="652">
        <f>_xlfn.IFNA(VLOOKUP(CONCATENATE($AC$5,$B6,$C6),DARL2!$A$6:$N$135,14,FALSE),0)</f>
        <v>0</v>
      </c>
      <c r="AE6" s="652">
        <f>_xlfn.IFNA(VLOOKUP(CONCATENATE($AE$5,$B6,$C6),FEST!$A$6:$N$135,14,FALSE),0)</f>
        <v>0</v>
      </c>
      <c r="AF6" s="652">
        <f>_xlfn.IFNA(VLOOKUP(CONCATENATE($AF$5,$B6,$C6),'BUN2'!$A$6:$N$131,14,FALSE),0)</f>
        <v>0</v>
      </c>
      <c r="AG6" s="652">
        <f>_xlfn.IFNA(VLOOKUP(CONCATENATE($AG$5,$B6,$C6),'OG3'!$A$6:$N$135,14,FALSE),0)</f>
        <v>7</v>
      </c>
      <c r="AH6" s="653">
        <f>_xlfn.IFNA(VLOOKUP(CONCATENATE($AH$5,$B6,$C6),SER!$A$6:$N$135,14,FALSE),0)</f>
        <v>0</v>
      </c>
      <c r="AI6" s="216">
        <f>_xlfn.IFNA(VLOOKUP(CONCATENATE($AI$5,$B6,$C6),KR!$A$6:$N$135,14,FALSE),0)</f>
        <v>0</v>
      </c>
      <c r="AJ6" s="216">
        <f>_xlfn.IFNA(VLOOKUP(CONCATENATE($AJ$5,$B6,$C6),DARL2!$A$6:$N$135,14,FALSE),0)</f>
        <v>0</v>
      </c>
      <c r="AK6" s="216">
        <f>_xlfn.IFNA(VLOOKUP(CONCATENATE($AK$5,$B6,$C6),DARD2!$A$6:$N$135,14,FALSE),0)</f>
        <v>0</v>
      </c>
      <c r="AL6" s="216">
        <f>_xlfn.IFNA(VLOOKUP(CONCATENATE($AL$5,$B6,$C6),'WAL3'!$A$6:$N$77,14,FALSE),0)</f>
        <v>0</v>
      </c>
      <c r="AM6" s="216">
        <f>_xlfn.IFNA(VLOOKUP(CONCATENATE($AM$5,$B6,$C6),'BAL3'!$A$6:$N$135,14,FALSE),0)</f>
        <v>0</v>
      </c>
      <c r="AN6" s="216">
        <f>_xlfn.IFNA(VLOOKUP(CONCATENATE($AN$5,$B6,$C6),'BUN3'!$A$6:$N$135,14,FALSE),0)</f>
        <v>0</v>
      </c>
      <c r="AO6" s="216">
        <f>_xlfn.IFNA(VLOOKUP(CONCATENATE($AO$5,$B6,$C6),SC!$A$6:$N$135,14,FALSE),0)</f>
        <v>8</v>
      </c>
      <c r="AP6" s="216">
        <f>_xlfn.IFNA(VLOOKUP(CONCATENATE($AP$5,$B6,$C6),'KAL1'!$A$6:$N$135,14,FALSE),0)</f>
        <v>0</v>
      </c>
      <c r="AQ6" s="216">
        <f>_xlfn.IFNA(VLOOKUP(CONCATENATE($AR$5,$B6,$C6),'LF2'!$A$6:$N$135,14,FALSE),0)</f>
        <v>0</v>
      </c>
      <c r="AR6" s="510">
        <f>_xlfn.IFNA(VLOOKUP(CONCATENATE($AR$5,$B6,$C6),'MR3'!$A$6:$N$135,14,FALSE),0)</f>
        <v>0</v>
      </c>
      <c r="AS6" s="60"/>
    </row>
    <row r="7" spans="1:45" s="53" customFormat="1" x14ac:dyDescent="0.2">
      <c r="A7" s="950"/>
      <c r="B7" s="850" t="s">
        <v>135</v>
      </c>
      <c r="C7" s="851" t="s">
        <v>136</v>
      </c>
      <c r="D7" s="851" t="s">
        <v>118</v>
      </c>
      <c r="E7" s="852">
        <v>44236</v>
      </c>
      <c r="F7" s="853">
        <v>9</v>
      </c>
      <c r="G7" s="854">
        <f t="shared" si="0"/>
        <v>3</v>
      </c>
      <c r="H7" s="855">
        <f t="shared" si="1"/>
        <v>26</v>
      </c>
      <c r="I7" s="853">
        <f t="shared" si="2"/>
        <v>2</v>
      </c>
      <c r="J7" s="213">
        <f>_xlfn.IFNA(VLOOKUP(CONCATENATE($J$5,$B7,$C7),'20BUN'!$A$6:$N$94,14,FALSE),0)</f>
        <v>0</v>
      </c>
      <c r="K7" s="68">
        <f>_xlfn.IFNA(VLOOKUP(CONCATENATE($K$5,$B7,$C7),'20BUS'!$A$6:$N$107,14,FALSE),0)</f>
        <v>0</v>
      </c>
      <c r="L7" s="68">
        <f>_xlfn.IFNA(VLOOKUP(CONCATENATE($L$5,$B7,$C7),'MUR1'!$A$6:$N$135,14,FALSE),0)</f>
        <v>0</v>
      </c>
      <c r="M7" s="68">
        <f>_xlfn.IFNA(VLOOKUP(CONCATENATE($M$5,$B7,$C7),'BUS1'!$A$6:$N$95,14,FALSE),0)</f>
        <v>0</v>
      </c>
      <c r="N7" s="68">
        <f>_xlfn.IFNA(VLOOKUP(CONCATENATE($N$5,$B7,$C7),'WP1'!$A$6:$N$131,14,FALSE),0)</f>
        <v>0</v>
      </c>
      <c r="O7" s="68">
        <f>_xlfn.IFNA(VLOOKUP(CONCATENATE($O$5,$B7,$C7),'BAL1'!$A$6:$N$95,14,FALSE),0)</f>
        <v>0</v>
      </c>
      <c r="P7" s="616">
        <f>_xlfn.IFNA(VLOOKUP(CONCATENATE($P$5,$B7,$C7),'BUS2'!$A$6:$N$133,14,FALSE),0)</f>
        <v>0</v>
      </c>
      <c r="Q7" s="68">
        <f>_xlfn.IFNA(VLOOKUP(CONCATENATE($AR$5,$B7,$C7),'MR1'!$A$6:$N$135,14,FALSE),0)</f>
        <v>0</v>
      </c>
      <c r="R7" s="68">
        <f>_xlfn.IFNA(VLOOKUP(CONCATENATE($R$5,$B7,$C7),'WAL1'!$A$6:$N$135,14,FALSE),0)</f>
        <v>7</v>
      </c>
      <c r="S7" s="68">
        <f>_xlfn.IFNA(VLOOKUP(CONCATENATE($S$5,$B7,$C7),'OG1'!$A$6:$N$132,14,FALSE),0)</f>
        <v>0</v>
      </c>
      <c r="T7" s="68">
        <f>_xlfn.IFNA(VLOOKUP(CONCATENATE($T$5,$B7,$C7),DARL!$A$6:$N$56,14,FALSE),0)</f>
        <v>0</v>
      </c>
      <c r="U7" s="68">
        <f>_xlfn.IFNA(VLOOKUP(CONCATENATE($U$5,$B7,$C7),'BUS3'!$A$6:$N$135,14,FALSE),0)</f>
        <v>0</v>
      </c>
      <c r="V7" s="68">
        <f>_xlfn.IFNA(VLOOKUP(CONCATENATE($V$5,$B7,$C7),'BAL2'!$A$6:$N$135,14,FALSE),0)</f>
        <v>0</v>
      </c>
      <c r="W7" s="68">
        <f>_xlfn.IFNA(VLOOKUP(CONCATENATE($W$5,$B7,$C7),'BUN1'!$A$6:$N$135,14,FALSE),0)</f>
        <v>0</v>
      </c>
      <c r="X7" s="68">
        <f>_xlfn.IFNA(VLOOKUP(CONCATENATE($X$5,$B7,$C7),'OG2'!$A$6:$N$133,14,FALSE),0)</f>
        <v>0</v>
      </c>
      <c r="Y7" s="68">
        <f>_xlfn.IFNA(VLOOKUP(CONCATENATE($Y$5,$B7,$C7),'SM1'!$A$6:$N$133,14,FALSE),0)</f>
        <v>0</v>
      </c>
      <c r="Z7" s="68">
        <f>_xlfn.IFNA(VLOOKUP(CONCATENATE($Z$5,$B7,$C7),'MR2'!$A$6:$N$124,14,FALSE),0)</f>
        <v>0</v>
      </c>
      <c r="AA7" s="68">
        <f>_xlfn.IFNA(VLOOKUP(CONCATENATE($AA$5,$B7,$C7),'WAL2'!$A$6:$N$135,14,FALSE),0)</f>
        <v>0</v>
      </c>
      <c r="AB7" s="68">
        <f>_xlfn.IFNA(VLOOKUP(CONCATENATE($AB$5,$B7,$C7),DARD1!$A$6:$N$134,14,FALSE),0)</f>
        <v>0</v>
      </c>
      <c r="AC7" s="68">
        <f>_xlfn.IFNA(VLOOKUP(CONCATENATE($AC$5,$B7,$C7),'LF1'!$A$6:$N$135,14,FALSE),0)</f>
        <v>0</v>
      </c>
      <c r="AD7" s="68">
        <f>_xlfn.IFNA(VLOOKUP(CONCATENATE($AD$5,$B7,$C7),DARL2!$A$6:$N$135,14,FALSE),0)</f>
        <v>0</v>
      </c>
      <c r="AE7" s="652">
        <f>_xlfn.IFNA(VLOOKUP(CONCATENATE($AE$5,$B7,$C7),FEST!$A$6:$N$135,14,FALSE),0)</f>
        <v>0</v>
      </c>
      <c r="AF7" s="68">
        <f>_xlfn.IFNA(VLOOKUP(CONCATENATE($AF$5,$B7,$C7),'BUN2'!$A$6:$N$131,14,FALSE),0)</f>
        <v>0</v>
      </c>
      <c r="AG7" s="68">
        <f>_xlfn.IFNA(VLOOKUP(CONCATENATE($AG$5,$B7,$C7),'OG3'!$A$6:$N$135,14,FALSE),0)</f>
        <v>0</v>
      </c>
      <c r="AH7" s="653">
        <f>_xlfn.IFNA(VLOOKUP(CONCATENATE($AH$5,$B7,$C7),SER!$A$6:$N$135,14,FALSE),0)</f>
        <v>0</v>
      </c>
      <c r="AI7" s="68">
        <f>_xlfn.IFNA(VLOOKUP(CONCATENATE($AI$5,$B7,$C7),KR!$A$6:$N$135,14,FALSE),0)</f>
        <v>0</v>
      </c>
      <c r="AJ7" s="68">
        <f>_xlfn.IFNA(VLOOKUP(CONCATENATE($AJ$5,$B7,$C7),DARL2!$A$6:$N$135,14,FALSE),0)</f>
        <v>0</v>
      </c>
      <c r="AK7" s="68">
        <f>_xlfn.IFNA(VLOOKUP(CONCATENATE($AK$5,$B7,$C7),DARD2!$A$6:$N$135,14,FALSE),0)</f>
        <v>0</v>
      </c>
      <c r="AL7" s="68">
        <f>_xlfn.IFNA(VLOOKUP(CONCATENATE($AL$5,$B7,$C7),'WAL3'!$A$6:$N$77,14,FALSE),0)</f>
        <v>7</v>
      </c>
      <c r="AM7" s="68">
        <f>_xlfn.IFNA(VLOOKUP(CONCATENATE($AM$5,$B7,$C7),'BAL3'!$A$6:$N$135,14,FALSE),0)</f>
        <v>0</v>
      </c>
      <c r="AN7" s="68">
        <f>_xlfn.IFNA(VLOOKUP(CONCATENATE($AN$5,$B7,$C7),'BUN3'!$A$6:$N$135,14,FALSE),0)</f>
        <v>0</v>
      </c>
      <c r="AO7" s="68">
        <f>_xlfn.IFNA(VLOOKUP(CONCATENATE($AO$5,$B7,$C7),SC!$A$6:$N$135,14,FALSE),0)</f>
        <v>12</v>
      </c>
      <c r="AP7" s="68">
        <f>_xlfn.IFNA(VLOOKUP(CONCATENATE($AP$5,$B7,$C7),'KAL1'!$A$6:$N$135,14,FALSE),0)</f>
        <v>0</v>
      </c>
      <c r="AQ7" s="68"/>
      <c r="AR7" s="614">
        <f>_xlfn.IFNA(VLOOKUP(CONCATENATE($AR$5,$B7,$C7),'MR3'!$A$6:$N$135,14,FALSE),0)</f>
        <v>0</v>
      </c>
      <c r="AS7" s="60"/>
    </row>
    <row r="8" spans="1:45" s="53" customFormat="1" x14ac:dyDescent="0.2">
      <c r="A8" s="950"/>
      <c r="B8" s="850" t="s">
        <v>268</v>
      </c>
      <c r="C8" s="856" t="s">
        <v>269</v>
      </c>
      <c r="D8" s="856" t="s">
        <v>82</v>
      </c>
      <c r="E8" s="857">
        <v>44259</v>
      </c>
      <c r="F8" s="858">
        <v>9</v>
      </c>
      <c r="G8" s="854">
        <f t="shared" si="0"/>
        <v>2</v>
      </c>
      <c r="H8" s="855">
        <f t="shared" si="1"/>
        <v>17</v>
      </c>
      <c r="I8" s="853">
        <f t="shared" si="2"/>
        <v>3</v>
      </c>
      <c r="J8" s="213">
        <f>_xlfn.IFNA(VLOOKUP(CONCATENATE($J$5,$B8,$C8),'20BUN'!$A$6:$N$94,14,FALSE),0)</f>
        <v>0</v>
      </c>
      <c r="K8" s="68">
        <f>_xlfn.IFNA(VLOOKUP(CONCATENATE($K$5,$B8,$C8),'20BUS'!$A$6:$N$107,14,FALSE),0)</f>
        <v>0</v>
      </c>
      <c r="L8" s="68">
        <f>_xlfn.IFNA(VLOOKUP(CONCATENATE($L$5,$B8,$C8),'MUR1'!$A$6:$N$135,14,FALSE),0)</f>
        <v>8</v>
      </c>
      <c r="M8" s="68">
        <f>_xlfn.IFNA(VLOOKUP(CONCATENATE($M$5,$B8,$C8),'BUS1'!$A$6:$N$95,14,FALSE),0)</f>
        <v>0</v>
      </c>
      <c r="N8" s="68">
        <f>_xlfn.IFNA(VLOOKUP(CONCATENATE($N$5,$B8,$C8),'WP1'!$A$6:$N$131,14,FALSE),0)</f>
        <v>0</v>
      </c>
      <c r="O8" s="68">
        <f>_xlfn.IFNA(VLOOKUP(CONCATENATE($O$5,$B8,$C8),'BAL1'!$A$6:$N$95,14,FALSE),0)</f>
        <v>0</v>
      </c>
      <c r="P8" s="616">
        <f>_xlfn.IFNA(VLOOKUP(CONCATENATE($P$5,$B8,$C8),'BUS2'!$A$6:$N$133,14,FALSE),0)</f>
        <v>0</v>
      </c>
      <c r="Q8" s="68">
        <f>_xlfn.IFNA(VLOOKUP(CONCATENATE($AR$5,$B8,$C8),'MR1'!$A$6:$N$135,14,FALSE),0)</f>
        <v>9</v>
      </c>
      <c r="R8" s="68">
        <f>_xlfn.IFNA(VLOOKUP(CONCATENATE($R$5,$B8,$C8),'WAL1'!$A$6:$N$135,14,FALSE),0)</f>
        <v>0</v>
      </c>
      <c r="S8" s="68">
        <f>_xlfn.IFNA(VLOOKUP(CONCATENATE($S$5,$B8,$C8),'OG1'!$A$6:$N$132,14,FALSE),0)</f>
        <v>0</v>
      </c>
      <c r="T8" s="68">
        <f>_xlfn.IFNA(VLOOKUP(CONCATENATE($T$5,$B8,$C8),DARL!$A$6:$N$56,14,FALSE),0)</f>
        <v>0</v>
      </c>
      <c r="U8" s="68">
        <f>_xlfn.IFNA(VLOOKUP(CONCATENATE($U$5,$B8,$C8),'BUS3'!$A$6:$N$135,14,FALSE),0)</f>
        <v>0</v>
      </c>
      <c r="V8" s="68">
        <f>_xlfn.IFNA(VLOOKUP(CONCATENATE($V$5,$B8,$C8),'BAL2'!$A$6:$N$135,14,FALSE),0)</f>
        <v>0</v>
      </c>
      <c r="W8" s="68">
        <f>_xlfn.IFNA(VLOOKUP(CONCATENATE($W$5,$B8,$C8),'BUN1'!$A$6:$N$135,14,FALSE),0)</f>
        <v>0</v>
      </c>
      <c r="X8" s="68">
        <f>_xlfn.IFNA(VLOOKUP(CONCATENATE($X$5,$B8,$C8),'OG2'!$A$6:$N$133,14,FALSE),0)</f>
        <v>0</v>
      </c>
      <c r="Y8" s="68">
        <f>_xlfn.IFNA(VLOOKUP(CONCATENATE($Y$5,$B8,$C8),'SM1'!$A$6:$N$133,14,FALSE),0)</f>
        <v>0</v>
      </c>
      <c r="Z8" s="68">
        <f>_xlfn.IFNA(VLOOKUP(CONCATENATE($Z$5,$B8,$C8),'MR2'!$A$6:$N$124,14,FALSE),0)</f>
        <v>0</v>
      </c>
      <c r="AA8" s="68">
        <f>_xlfn.IFNA(VLOOKUP(CONCATENATE($AA$5,$B8,$C8),'WAL2'!$A$6:$N$135,14,FALSE),0)</f>
        <v>0</v>
      </c>
      <c r="AB8" s="68">
        <f>_xlfn.IFNA(VLOOKUP(CONCATENATE($AB$5,$B8,$C8),DARD1!$A$6:$N$134,14,FALSE),0)</f>
        <v>0</v>
      </c>
      <c r="AC8" s="68">
        <f>_xlfn.IFNA(VLOOKUP(CONCATENATE($AC$5,$B8,$C8),'LF1'!$A$6:$N$135,14,FALSE),0)</f>
        <v>0</v>
      </c>
      <c r="AD8" s="68">
        <f>_xlfn.IFNA(VLOOKUP(CONCATENATE($AD$5,$B8,$C8),DARL2!$A$6:$N$135,14,FALSE),0)</f>
        <v>0</v>
      </c>
      <c r="AE8" s="652">
        <f>_xlfn.IFNA(VLOOKUP(CONCATENATE($AE$5,$B8,$C8),FEST!$A$6:$N$135,14,FALSE),0)</f>
        <v>0</v>
      </c>
      <c r="AF8" s="68">
        <f>_xlfn.IFNA(VLOOKUP(CONCATENATE($AF$5,$B8,$C8),'BUN2'!$A$6:$N$131,14,FALSE),0)</f>
        <v>0</v>
      </c>
      <c r="AG8" s="68">
        <f>_xlfn.IFNA(VLOOKUP(CONCATENATE($AG$5,$B8,$C8),'OG3'!$A$6:$N$135,14,FALSE),0)</f>
        <v>0</v>
      </c>
      <c r="AH8" s="653">
        <f>_xlfn.IFNA(VLOOKUP(CONCATENATE($AH$5,$B8,$C8),SER!$A$6:$N$135,14,FALSE),0)</f>
        <v>0</v>
      </c>
      <c r="AI8" s="68">
        <f>_xlfn.IFNA(VLOOKUP(CONCATENATE($AI$5,$B8,$C8),KR!$A$6:$N$135,14,FALSE),0)</f>
        <v>0</v>
      </c>
      <c r="AJ8" s="68">
        <f>_xlfn.IFNA(VLOOKUP(CONCATENATE($AJ$5,$B8,$C8),DARL2!$A$6:$N$135,14,FALSE),0)</f>
        <v>0</v>
      </c>
      <c r="AK8" s="68">
        <f>_xlfn.IFNA(VLOOKUP(CONCATENATE($AK$5,$B8,$C8),DARD2!$A$6:$N$135,14,FALSE),0)</f>
        <v>0</v>
      </c>
      <c r="AL8" s="68">
        <f>_xlfn.IFNA(VLOOKUP(CONCATENATE($AL$5,$B8,$C8),'WAL3'!$A$6:$N$77,14,FALSE),0)</f>
        <v>0</v>
      </c>
      <c r="AM8" s="68">
        <f>_xlfn.IFNA(VLOOKUP(CONCATENATE($AM$5,$B8,$C8),'BAL3'!$A$6:$N$135,14,FALSE),0)</f>
        <v>0</v>
      </c>
      <c r="AN8" s="68">
        <f>_xlfn.IFNA(VLOOKUP(CONCATENATE($AN$5,$B8,$C8),'BUN3'!$A$6:$N$135,14,FALSE),0)</f>
        <v>0</v>
      </c>
      <c r="AO8" s="68">
        <f>_xlfn.IFNA(VLOOKUP(CONCATENATE($AO$5,$B8,$C8),SC!$A$6:$N$135,14,FALSE),0)</f>
        <v>0</v>
      </c>
      <c r="AP8" s="68">
        <f>_xlfn.IFNA(VLOOKUP(CONCATENATE($AP$5,$B8,$C8),'KAL1'!$A$6:$N$135,14,FALSE),0)</f>
        <v>0</v>
      </c>
      <c r="AQ8" s="68"/>
      <c r="AR8" s="614">
        <f>_xlfn.IFNA(VLOOKUP(CONCATENATE($AR$5,$B8,$C8),'MR3'!$A$6:$N$135,14,FALSE),0)</f>
        <v>0</v>
      </c>
      <c r="AS8" s="60"/>
    </row>
    <row r="9" spans="1:45" s="53" customFormat="1" x14ac:dyDescent="0.2">
      <c r="A9" s="950"/>
      <c r="B9" s="850" t="s">
        <v>242</v>
      </c>
      <c r="C9" s="856" t="s">
        <v>270</v>
      </c>
      <c r="D9" s="856" t="s">
        <v>101</v>
      </c>
      <c r="E9" s="857">
        <v>44257</v>
      </c>
      <c r="F9" s="858">
        <v>10</v>
      </c>
      <c r="G9" s="854">
        <f t="shared" si="0"/>
        <v>2</v>
      </c>
      <c r="H9" s="855">
        <f t="shared" si="1"/>
        <v>16</v>
      </c>
      <c r="I9" s="853">
        <f t="shared" si="2"/>
        <v>4</v>
      </c>
      <c r="J9" s="213">
        <f>_xlfn.IFNA(VLOOKUP(CONCATENATE($J$5,$B9,$C9),'20BUN'!$A$6:$N$94,14,FALSE),0)</f>
        <v>0</v>
      </c>
      <c r="K9" s="68">
        <f>_xlfn.IFNA(VLOOKUP(CONCATENATE($K$5,$B9,$C9),'20BUS'!$A$6:$N$107,14,FALSE),0)</f>
        <v>0</v>
      </c>
      <c r="L9" s="68">
        <f>_xlfn.IFNA(VLOOKUP(CONCATENATE($L$5,$B9,$C9),'MUR1'!$A$6:$N$135,14,FALSE),0)</f>
        <v>0</v>
      </c>
      <c r="M9" s="68">
        <f>_xlfn.IFNA(VLOOKUP(CONCATENATE($M$5,$B9,$C9),'BUS1'!$A$6:$N$95,14,FALSE),0)</f>
        <v>8</v>
      </c>
      <c r="N9" s="68">
        <f>_xlfn.IFNA(VLOOKUP(CONCATENATE($N$5,$B9,$C9),'WP1'!$A$6:$N$131,14,FALSE),0)</f>
        <v>0</v>
      </c>
      <c r="O9" s="68">
        <f>_xlfn.IFNA(VLOOKUP(CONCATENATE($O$5,$B9,$C9),'BAL1'!$A$6:$N$95,14,FALSE),0)</f>
        <v>0</v>
      </c>
      <c r="P9" s="616">
        <f>_xlfn.IFNA(VLOOKUP(CONCATENATE($P$5,$B9,$C9),'BUS2'!$A$6:$N$133,14,FALSE),0)</f>
        <v>0</v>
      </c>
      <c r="Q9" s="68">
        <f>_xlfn.IFNA(VLOOKUP(CONCATENATE($AR$5,$B9,$C9),'MR1'!$A$6:$N$135,14,FALSE),0)</f>
        <v>0</v>
      </c>
      <c r="R9" s="68">
        <f>_xlfn.IFNA(VLOOKUP(CONCATENATE($R$5,$B9,$C9),'WAL1'!$A$6:$N$135,14,FALSE),0)</f>
        <v>0</v>
      </c>
      <c r="S9" s="68">
        <f>_xlfn.IFNA(VLOOKUP(CONCATENATE($S$5,$B9,$C9),'OG1'!$A$6:$N$132,14,FALSE),0)</f>
        <v>0</v>
      </c>
      <c r="T9" s="68">
        <f>_xlfn.IFNA(VLOOKUP(CONCATENATE($T$5,$B9,$C9),DARL!$A$6:$N$56,14,FALSE),0)</f>
        <v>0</v>
      </c>
      <c r="U9" s="68">
        <f>_xlfn.IFNA(VLOOKUP(CONCATENATE($U$5,$B9,$C9),'BUS3'!$A$6:$N$135,14,FALSE),0)</f>
        <v>0</v>
      </c>
      <c r="V9" s="68">
        <f>_xlfn.IFNA(VLOOKUP(CONCATENATE($V$5,$B9,$C9),'BAL2'!$A$6:$N$135,14,FALSE),0)</f>
        <v>0</v>
      </c>
      <c r="W9" s="68">
        <f>_xlfn.IFNA(VLOOKUP(CONCATENATE($W$5,$B9,$C9),'BUN1'!$A$6:$N$135,14,FALSE),0)</f>
        <v>8</v>
      </c>
      <c r="X9" s="68">
        <f>_xlfn.IFNA(VLOOKUP(CONCATENATE($X$5,$B9,$C9),'OG2'!$A$6:$N$133,14,FALSE),0)</f>
        <v>0</v>
      </c>
      <c r="Y9" s="68">
        <f>_xlfn.IFNA(VLOOKUP(CONCATENATE($Y$5,$B9,$C9),'SM1'!$A$6:$N$133,14,FALSE),0)</f>
        <v>0</v>
      </c>
      <c r="Z9" s="68">
        <f>_xlfn.IFNA(VLOOKUP(CONCATENATE($Z$5,$B9,$C9),'MR2'!$A$6:$N$124,14,FALSE),0)</f>
        <v>0</v>
      </c>
      <c r="AA9" s="68">
        <f>_xlfn.IFNA(VLOOKUP(CONCATENATE($AA$5,$B9,$C9),'WAL2'!$A$6:$N$135,14,FALSE),0)</f>
        <v>0</v>
      </c>
      <c r="AB9" s="68">
        <f>_xlfn.IFNA(VLOOKUP(CONCATENATE($AB$5,$B9,$C9),DARD1!$A$6:$N$134,14,FALSE),0)</f>
        <v>0</v>
      </c>
      <c r="AC9" s="68">
        <f>_xlfn.IFNA(VLOOKUP(CONCATENATE($AC$5,$B9,$C9),'LF1'!$A$6:$N$135,14,FALSE),0)</f>
        <v>0</v>
      </c>
      <c r="AD9" s="68">
        <f>_xlfn.IFNA(VLOOKUP(CONCATENATE($AD$5,$B9,$C9),DARL2!$A$6:$N$135,14,FALSE),0)</f>
        <v>0</v>
      </c>
      <c r="AE9" s="652">
        <f>_xlfn.IFNA(VLOOKUP(CONCATENATE($AE$5,$B9,$C9),FEST!$A$6:$N$135,14,FALSE),0)</f>
        <v>0</v>
      </c>
      <c r="AF9" s="68">
        <f>_xlfn.IFNA(VLOOKUP(CONCATENATE($AF$5,$B9,$C9),'BUN2'!$A$6:$N$131,14,FALSE),0)</f>
        <v>0</v>
      </c>
      <c r="AG9" s="68">
        <f>_xlfn.IFNA(VLOOKUP(CONCATENATE($AG$5,$B9,$C9),'OG3'!$A$6:$N$135,14,FALSE),0)</f>
        <v>0</v>
      </c>
      <c r="AH9" s="653">
        <f>_xlfn.IFNA(VLOOKUP(CONCATENATE($AH$5,$B9,$C9),SER!$A$6:$N$135,14,FALSE),0)</f>
        <v>0</v>
      </c>
      <c r="AI9" s="68">
        <f>_xlfn.IFNA(VLOOKUP(CONCATENATE($AI$5,$B9,$C9),KR!$A$6:$N$135,14,FALSE),0)</f>
        <v>0</v>
      </c>
      <c r="AJ9" s="68">
        <f>_xlfn.IFNA(VLOOKUP(CONCATENATE($AJ$5,$B9,$C9),DARL2!$A$6:$N$135,14,FALSE),0)</f>
        <v>0</v>
      </c>
      <c r="AK9" s="68">
        <f>_xlfn.IFNA(VLOOKUP(CONCATENATE($AK$5,$B9,$C9),DARD2!$A$6:$N$135,14,FALSE),0)</f>
        <v>0</v>
      </c>
      <c r="AL9" s="68">
        <f>_xlfn.IFNA(VLOOKUP(CONCATENATE($AL$5,$B9,$C9),'WAL3'!$A$6:$N$77,14,FALSE),0)</f>
        <v>0</v>
      </c>
      <c r="AM9" s="68">
        <f>_xlfn.IFNA(VLOOKUP(CONCATENATE($AM$5,$B9,$C9),'BAL3'!$A$6:$N$135,14,FALSE),0)</f>
        <v>0</v>
      </c>
      <c r="AN9" s="68">
        <f>_xlfn.IFNA(VLOOKUP(CONCATENATE($AN$5,$B9,$C9),'BUN3'!$A$6:$N$135,14,FALSE),0)</f>
        <v>0</v>
      </c>
      <c r="AO9" s="68">
        <f>_xlfn.IFNA(VLOOKUP(CONCATENATE($AO$5,$B9,$C9),SC!$A$6:$N$135,14,FALSE),0)</f>
        <v>0</v>
      </c>
      <c r="AP9" s="68">
        <f>_xlfn.IFNA(VLOOKUP(CONCATENATE($AP$5,$B9,$C9),'KAL1'!$A$6:$N$135,14,FALSE),0)</f>
        <v>0</v>
      </c>
      <c r="AQ9" s="68"/>
      <c r="AR9" s="614">
        <f>_xlfn.IFNA(VLOOKUP(CONCATENATE($AR$5,$B9,$C9),'MR3'!$A$6:$N$135,14,FALSE),0)</f>
        <v>0</v>
      </c>
      <c r="AS9" s="60"/>
    </row>
    <row r="10" spans="1:45" s="53" customFormat="1" x14ac:dyDescent="0.2">
      <c r="A10" s="950"/>
      <c r="B10" s="850" t="s">
        <v>878</v>
      </c>
      <c r="C10" s="856" t="s">
        <v>1297</v>
      </c>
      <c r="D10" s="856" t="s">
        <v>607</v>
      </c>
      <c r="E10" s="857">
        <v>44360</v>
      </c>
      <c r="F10" s="858">
        <v>9</v>
      </c>
      <c r="G10" s="854">
        <f t="shared" si="0"/>
        <v>2</v>
      </c>
      <c r="H10" s="855">
        <f t="shared" si="1"/>
        <v>15</v>
      </c>
      <c r="I10" s="853">
        <f t="shared" si="2"/>
        <v>5</v>
      </c>
      <c r="J10" s="213">
        <f>_xlfn.IFNA(VLOOKUP(CONCATENATE($J$5,$B10,$C10),'20BUN'!$A$6:$N$94,14,FALSE),0)</f>
        <v>0</v>
      </c>
      <c r="K10" s="68">
        <f>_xlfn.IFNA(VLOOKUP(CONCATENATE($K$5,$B10,$C10),'20BUS'!$A$6:$N$107,14,FALSE),0)</f>
        <v>0</v>
      </c>
      <c r="L10" s="68">
        <f>_xlfn.IFNA(VLOOKUP(CONCATENATE($L$5,$B10,$C10),'MUR1'!$A$6:$N$135,14,FALSE),0)</f>
        <v>0</v>
      </c>
      <c r="M10" s="68">
        <f>_xlfn.IFNA(VLOOKUP(CONCATENATE($M$5,$B10,$C10),'BUS1'!$A$6:$N$95,14,FALSE),0)</f>
        <v>0</v>
      </c>
      <c r="N10" s="68">
        <f>_xlfn.IFNA(VLOOKUP(CONCATENATE($N$5,$B10,$C10),'WP1'!$A$6:$N$131,14,FALSE),0)</f>
        <v>0</v>
      </c>
      <c r="O10" s="68">
        <f>_xlfn.IFNA(VLOOKUP(CONCATENATE($O$5,$B10,$C10),'BAL1'!$A$6:$N$95,14,FALSE),0)</f>
        <v>0</v>
      </c>
      <c r="P10" s="616">
        <f>_xlfn.IFNA(VLOOKUP(CONCATENATE($P$5,$B10,$C10),'BUS2'!$A$6:$N$133,14,FALSE),0)</f>
        <v>0</v>
      </c>
      <c r="Q10" s="68">
        <f>_xlfn.IFNA(VLOOKUP(CONCATENATE($AR$5,$B10,$C10),'MR1'!$A$6:$N$135,14,FALSE),0)</f>
        <v>0</v>
      </c>
      <c r="R10" s="68">
        <f>_xlfn.IFNA(VLOOKUP(CONCATENATE($R$5,$B10,$C10),'WAL1'!$A$6:$N$135,14,FALSE),0)</f>
        <v>0</v>
      </c>
      <c r="S10" s="68">
        <f>_xlfn.IFNA(VLOOKUP(CONCATENATE($S$5,$B10,$C10),'OG1'!$A$6:$N$132,14,FALSE),0)</f>
        <v>0</v>
      </c>
      <c r="T10" s="68">
        <f>_xlfn.IFNA(VLOOKUP(CONCATENATE($T$5,$B10,$C10),DARL!$A$6:$N$56,14,FALSE),0)</f>
        <v>0</v>
      </c>
      <c r="U10" s="68">
        <f>_xlfn.IFNA(VLOOKUP(CONCATENATE($U$5,$B10,$C10),'BUS3'!$A$6:$N$135,14,FALSE),0)</f>
        <v>0</v>
      </c>
      <c r="V10" s="68">
        <f>_xlfn.IFNA(VLOOKUP(CONCATENATE($V$5,$B10,$C10),'BAL2'!$A$6:$N$135,14,FALSE),0)</f>
        <v>0</v>
      </c>
      <c r="W10" s="68">
        <f>_xlfn.IFNA(VLOOKUP(CONCATENATE($W$5,$B10,$C10),'BUN1'!$A$6:$N$135,14,FALSE),0)</f>
        <v>0</v>
      </c>
      <c r="X10" s="68">
        <f>_xlfn.IFNA(VLOOKUP(CONCATENATE($X$5,$B10,$C10),'OG2'!$A$6:$N$133,14,FALSE),0)</f>
        <v>0</v>
      </c>
      <c r="Y10" s="68">
        <f>_xlfn.IFNA(VLOOKUP(CONCATENATE($Y$5,$B10,$C10),'SM1'!$A$6:$N$133,14,FALSE),0)</f>
        <v>7</v>
      </c>
      <c r="Z10" s="68">
        <f>_xlfn.IFNA(VLOOKUP(CONCATENATE($Z$5,$B10,$C10),'MR2'!$A$6:$N$124,14,FALSE),0)</f>
        <v>0</v>
      </c>
      <c r="AA10" s="68">
        <f>_xlfn.IFNA(VLOOKUP(CONCATENATE($AA$5,$B10,$C10),'WAL2'!$A$6:$N$135,14,FALSE),0)</f>
        <v>0</v>
      </c>
      <c r="AB10" s="68">
        <f>_xlfn.IFNA(VLOOKUP(CONCATENATE($AB$5,$B10,$C10),DARD1!$A$6:$N$134,14,FALSE),0)</f>
        <v>0</v>
      </c>
      <c r="AC10" s="68">
        <f>_xlfn.IFNA(VLOOKUP(CONCATENATE($AC$5,$B10,$C10),'LF1'!$A$6:$N$135,14,FALSE),0)</f>
        <v>0</v>
      </c>
      <c r="AD10" s="68">
        <f>_xlfn.IFNA(VLOOKUP(CONCATENATE($AD$5,$B10,$C10),DARL2!$A$6:$N$135,14,FALSE),0)</f>
        <v>0</v>
      </c>
      <c r="AE10" s="652">
        <f>_xlfn.IFNA(VLOOKUP(CONCATENATE($AE$5,$B10,$C10),FEST!$A$6:$N$135,14,FALSE),0)</f>
        <v>8</v>
      </c>
      <c r="AF10" s="68">
        <f>_xlfn.IFNA(VLOOKUP(CONCATENATE($AF$5,$B10,$C10),'BUN2'!$A$6:$N$131,14,FALSE),0)</f>
        <v>0</v>
      </c>
      <c r="AG10" s="68">
        <f>_xlfn.IFNA(VLOOKUP(CONCATENATE($AG$5,$B10,$C10),'OG3'!$A$6:$N$135,14,FALSE),0)</f>
        <v>0</v>
      </c>
      <c r="AH10" s="653">
        <f>_xlfn.IFNA(VLOOKUP(CONCATENATE($AH$5,$B10,$C10),SER!$A$6:$N$135,14,FALSE),0)</f>
        <v>0</v>
      </c>
      <c r="AI10" s="68">
        <f>_xlfn.IFNA(VLOOKUP(CONCATENATE($AI$5,$B10,$C10),KR!$A$6:$N$135,14,FALSE),0)</f>
        <v>0</v>
      </c>
      <c r="AJ10" s="68">
        <f>_xlfn.IFNA(VLOOKUP(CONCATENATE($AJ$5,$B10,$C10),DARL2!$A$6:$N$135,14,FALSE),0)</f>
        <v>0</v>
      </c>
      <c r="AK10" s="68">
        <f>_xlfn.IFNA(VLOOKUP(CONCATENATE($AK$5,$B10,$C10),DARD2!$A$6:$N$135,14,FALSE),0)</f>
        <v>0</v>
      </c>
      <c r="AL10" s="68">
        <f>_xlfn.IFNA(VLOOKUP(CONCATENATE($AL$5,$B10,$C10),'WAL3'!$A$6:$N$77,14,FALSE),0)</f>
        <v>0</v>
      </c>
      <c r="AM10" s="68">
        <f>_xlfn.IFNA(VLOOKUP(CONCATENATE($AM$5,$B10,$C10),'BAL3'!$A$6:$N$135,14,FALSE),0)</f>
        <v>0</v>
      </c>
      <c r="AN10" s="68">
        <f>_xlfn.IFNA(VLOOKUP(CONCATENATE($AN$5,$B10,$C10),'BUN3'!$A$6:$N$135,14,FALSE),0)</f>
        <v>0</v>
      </c>
      <c r="AO10" s="68">
        <f>_xlfn.IFNA(VLOOKUP(CONCATENATE($AO$5,$B10,$C10),SC!$A$6:$N$135,14,FALSE),0)</f>
        <v>0</v>
      </c>
      <c r="AP10" s="68">
        <f>_xlfn.IFNA(VLOOKUP(CONCATENATE($AP$5,$B10,$C10),'KAL1'!$A$6:$N$135,14,FALSE),0)</f>
        <v>0</v>
      </c>
      <c r="AQ10" s="68"/>
      <c r="AR10" s="614">
        <f>_xlfn.IFNA(VLOOKUP(CONCATENATE($AR$5,$B10,$C10),'MR3'!$A$6:$N$135,14,FALSE),0)</f>
        <v>0</v>
      </c>
      <c r="AS10" s="60"/>
    </row>
    <row r="11" spans="1:45" s="53" customFormat="1" x14ac:dyDescent="0.2">
      <c r="A11" s="950"/>
      <c r="B11" s="850" t="s">
        <v>137</v>
      </c>
      <c r="C11" s="856" t="s">
        <v>260</v>
      </c>
      <c r="D11" s="856" t="s">
        <v>118</v>
      </c>
      <c r="E11" s="857">
        <v>44236</v>
      </c>
      <c r="F11" s="858">
        <v>6</v>
      </c>
      <c r="G11" s="854">
        <f t="shared" si="0"/>
        <v>3</v>
      </c>
      <c r="H11" s="855">
        <f t="shared" si="1"/>
        <v>14</v>
      </c>
      <c r="I11" s="853">
        <f t="shared" si="2"/>
        <v>6</v>
      </c>
      <c r="J11" s="213">
        <f>_xlfn.IFNA(VLOOKUP(CONCATENATE($J$5,$B11,$C11),'20BUN'!$A$6:$N$94,14,FALSE),0)</f>
        <v>0</v>
      </c>
      <c r="K11" s="68">
        <f>_xlfn.IFNA(VLOOKUP(CONCATENATE($K$5,$B11,$C11),'20BUS'!$A$6:$N$107,14,FALSE),0)</f>
        <v>0</v>
      </c>
      <c r="L11" s="68">
        <f>_xlfn.IFNA(VLOOKUP(CONCATENATE($L$5,$B11,$C11),'MUR1'!$A$6:$N$135,14,FALSE),0)</f>
        <v>0</v>
      </c>
      <c r="M11" s="68">
        <f>_xlfn.IFNA(VLOOKUP(CONCATENATE($M$5,$B11,$C11),'BUS1'!$A$6:$N$95,14,FALSE),0)</f>
        <v>0</v>
      </c>
      <c r="N11" s="68">
        <f>_xlfn.IFNA(VLOOKUP(CONCATENATE($N$5,$B11,$C11),'WP1'!$A$6:$N$131,14,FALSE),0)</f>
        <v>0</v>
      </c>
      <c r="O11" s="68">
        <f>_xlfn.IFNA(VLOOKUP(CONCATENATE($O$5,$B11,$C11),'BAL1'!$A$6:$N$95,14,FALSE),0)</f>
        <v>0</v>
      </c>
      <c r="P11" s="616">
        <f>_xlfn.IFNA(VLOOKUP(CONCATENATE($P$5,$B11,$C11),'BUS2'!$A$6:$N$133,14,FALSE),0)</f>
        <v>0</v>
      </c>
      <c r="Q11" s="68">
        <f>_xlfn.IFNA(VLOOKUP(CONCATENATE($AR$5,$B11,$C11),'MR1'!$A$6:$N$135,14,FALSE),0)</f>
        <v>0</v>
      </c>
      <c r="R11" s="68">
        <f>_xlfn.IFNA(VLOOKUP(CONCATENATE($R$5,$B11,$C11),'WAL1'!$A$6:$N$135,14,FALSE),0)</f>
        <v>6</v>
      </c>
      <c r="S11" s="68">
        <f>_xlfn.IFNA(VLOOKUP(CONCATENATE($S$5,$B11,$C11),'OG1'!$A$6:$N$132,14,FALSE),0)</f>
        <v>0</v>
      </c>
      <c r="T11" s="68">
        <f>_xlfn.IFNA(VLOOKUP(CONCATENATE($T$5,$B11,$C11),DARL!$A$6:$N$56,14,FALSE),0)</f>
        <v>0</v>
      </c>
      <c r="U11" s="68">
        <f>_xlfn.IFNA(VLOOKUP(CONCATENATE($U$5,$B11,$C11),'BUS3'!$A$6:$N$135,14,FALSE),0)</f>
        <v>0</v>
      </c>
      <c r="V11" s="68">
        <f>_xlfn.IFNA(VLOOKUP(CONCATENATE($V$5,$B11,$C11),'BAL2'!$A$6:$N$135,14,FALSE),0)</f>
        <v>0</v>
      </c>
      <c r="W11" s="68">
        <f>_xlfn.IFNA(VLOOKUP(CONCATENATE($W$5,$B11,$C11),'BUN1'!$A$6:$N$135,14,FALSE),0)</f>
        <v>0</v>
      </c>
      <c r="X11" s="68">
        <f>_xlfn.IFNA(VLOOKUP(CONCATENATE($X$5,$B11,$C11),'OG2'!$A$6:$N$133,14,FALSE),0)</f>
        <v>0</v>
      </c>
      <c r="Y11" s="68">
        <f>_xlfn.IFNA(VLOOKUP(CONCATENATE($Y$5,$B11,$C11),'SM1'!$A$6:$N$133,14,FALSE),0)</f>
        <v>0</v>
      </c>
      <c r="Z11" s="68">
        <f>_xlfn.IFNA(VLOOKUP(CONCATENATE($Z$5,$B11,$C11),'MR2'!$A$6:$N$124,14,FALSE),0)</f>
        <v>0</v>
      </c>
      <c r="AA11" s="68">
        <f>_xlfn.IFNA(VLOOKUP(CONCATENATE($AA$5,$B11,$C11),'WAL2'!$A$6:$N$135,14,FALSE),0)</f>
        <v>0</v>
      </c>
      <c r="AB11" s="68">
        <f>_xlfn.IFNA(VLOOKUP(CONCATENATE($AB$5,$B11,$C11),DARD1!$A$6:$N$134,14,FALSE),0)</f>
        <v>0</v>
      </c>
      <c r="AC11" s="68">
        <f>_xlfn.IFNA(VLOOKUP(CONCATENATE($AC$5,$B11,$C11),'LF1'!$A$6:$N$135,14,FALSE),0)</f>
        <v>0</v>
      </c>
      <c r="AD11" s="68">
        <f>_xlfn.IFNA(VLOOKUP(CONCATENATE($AD$5,$B11,$C11),DARL2!$A$6:$N$135,14,FALSE),0)</f>
        <v>0</v>
      </c>
      <c r="AE11" s="652">
        <f>_xlfn.IFNA(VLOOKUP(CONCATENATE($AE$5,$B11,$C11),FEST!$A$6:$N$135,14,FALSE),0)</f>
        <v>2</v>
      </c>
      <c r="AF11" s="68">
        <f>_xlfn.IFNA(VLOOKUP(CONCATENATE($AF$5,$B11,$C11),'BUN2'!$A$6:$N$131,14,FALSE),0)</f>
        <v>0</v>
      </c>
      <c r="AG11" s="68">
        <f>_xlfn.IFNA(VLOOKUP(CONCATENATE($AG$5,$B11,$C11),'OG3'!$A$6:$N$135,14,FALSE),0)</f>
        <v>0</v>
      </c>
      <c r="AH11" s="653">
        <f>_xlfn.IFNA(VLOOKUP(CONCATENATE($AH$5,$B11,$C11),SER!$A$6:$N$135,14,FALSE),0)</f>
        <v>0</v>
      </c>
      <c r="AI11" s="68">
        <f>_xlfn.IFNA(VLOOKUP(CONCATENATE($AI$5,$B11,$C11),KR!$A$6:$N$135,14,FALSE),0)</f>
        <v>0</v>
      </c>
      <c r="AJ11" s="68">
        <f>_xlfn.IFNA(VLOOKUP(CONCATENATE($AJ$5,$B11,$C11),DARL2!$A$6:$N$135,14,FALSE),0)</f>
        <v>0</v>
      </c>
      <c r="AK11" s="68">
        <f>_xlfn.IFNA(VLOOKUP(CONCATENATE($AK$5,$B11,$C11),DARD2!$A$6:$N$135,14,FALSE),0)</f>
        <v>0</v>
      </c>
      <c r="AL11" s="68">
        <f>_xlfn.IFNA(VLOOKUP(CONCATENATE($AL$5,$B11,$C11),'WAL3'!$A$6:$N$77,14,FALSE),0)</f>
        <v>6</v>
      </c>
      <c r="AM11" s="68">
        <f>_xlfn.IFNA(VLOOKUP(CONCATENATE($AM$5,$B11,$C11),'BAL3'!$A$6:$N$135,14,FALSE),0)</f>
        <v>0</v>
      </c>
      <c r="AN11" s="68">
        <f>_xlfn.IFNA(VLOOKUP(CONCATENATE($AN$5,$B11,$C11),'BUN3'!$A$6:$N$135,14,FALSE),0)</f>
        <v>0</v>
      </c>
      <c r="AO11" s="68">
        <f>_xlfn.IFNA(VLOOKUP(CONCATENATE($AO$5,$B11,$C11),SC!$A$6:$N$135,14,FALSE),0)</f>
        <v>0</v>
      </c>
      <c r="AP11" s="68">
        <f>_xlfn.IFNA(VLOOKUP(CONCATENATE($AP$5,$B11,$C11),'KAL1'!$A$6:$N$135,14,FALSE),0)</f>
        <v>0</v>
      </c>
      <c r="AQ11" s="68"/>
      <c r="AR11" s="614">
        <f>_xlfn.IFNA(VLOOKUP(CONCATENATE($AR$5,$B11,$C11),'MR3'!$A$6:$N$135,14,FALSE),0)</f>
        <v>0</v>
      </c>
      <c r="AS11" s="60"/>
    </row>
    <row r="12" spans="1:45" s="53" customFormat="1" x14ac:dyDescent="0.2">
      <c r="A12" s="950"/>
      <c r="B12" s="850"/>
      <c r="C12" s="856"/>
      <c r="D12" s="856"/>
      <c r="E12" s="857"/>
      <c r="F12" s="858"/>
      <c r="G12" s="854"/>
      <c r="H12" s="855"/>
      <c r="I12" s="853"/>
      <c r="J12" s="213"/>
      <c r="K12" s="68"/>
      <c r="L12" s="68"/>
      <c r="M12" s="68"/>
      <c r="N12" s="68"/>
      <c r="O12" s="68"/>
      <c r="P12" s="616"/>
      <c r="Q12" s="68"/>
      <c r="R12" s="68"/>
      <c r="S12" s="68"/>
      <c r="T12" s="68"/>
      <c r="U12" s="68"/>
      <c r="V12" s="68"/>
      <c r="W12" s="68"/>
      <c r="X12" s="68"/>
      <c r="Y12" s="68"/>
      <c r="Z12" s="68"/>
      <c r="AA12" s="68"/>
      <c r="AB12" s="68"/>
      <c r="AC12" s="68"/>
      <c r="AD12" s="68"/>
      <c r="AE12" s="652"/>
      <c r="AF12" s="68"/>
      <c r="AG12" s="68"/>
      <c r="AH12" s="653"/>
      <c r="AI12" s="68"/>
      <c r="AJ12" s="68"/>
      <c r="AK12" s="68"/>
      <c r="AL12" s="68"/>
      <c r="AM12" s="68"/>
      <c r="AN12" s="68"/>
      <c r="AO12" s="68"/>
      <c r="AP12" s="68"/>
      <c r="AQ12" s="68"/>
      <c r="AR12" s="614"/>
      <c r="AS12" s="60"/>
    </row>
    <row r="13" spans="1:45" x14ac:dyDescent="0.2">
      <c r="A13" s="950"/>
      <c r="B13" s="842" t="s">
        <v>726</v>
      </c>
      <c r="C13" s="843" t="s">
        <v>727</v>
      </c>
      <c r="D13" s="161" t="s">
        <v>736</v>
      </c>
      <c r="E13" s="69">
        <v>44266</v>
      </c>
      <c r="F13" s="70">
        <v>10</v>
      </c>
      <c r="G13" s="66">
        <f t="shared" si="0"/>
        <v>1</v>
      </c>
      <c r="H13" s="67">
        <f t="shared" si="1"/>
        <v>9</v>
      </c>
      <c r="I13" s="65">
        <f t="shared" si="2"/>
        <v>7</v>
      </c>
      <c r="J13" s="213">
        <f>_xlfn.IFNA(VLOOKUP(CONCATENATE($J$5,$B13,$C13),'20BUN'!$A$6:$N$94,14,FALSE),0)</f>
        <v>0</v>
      </c>
      <c r="K13" s="68">
        <f>_xlfn.IFNA(VLOOKUP(CONCATENATE($K$5,$B13,$C13),'20BUS'!$A$6:$N$107,14,FALSE),0)</f>
        <v>0</v>
      </c>
      <c r="L13" s="68">
        <f>_xlfn.IFNA(VLOOKUP(CONCATENATE($L$5,$B13,$C13),'MUR1'!$A$6:$N$135,14,FALSE),0)</f>
        <v>0</v>
      </c>
      <c r="M13" s="68">
        <f>_xlfn.IFNA(VLOOKUP(CONCATENATE($M$5,$B13,$C13),'BUS1'!$A$6:$N$95,14,FALSE),0)</f>
        <v>0</v>
      </c>
      <c r="N13" s="68">
        <f>_xlfn.IFNA(VLOOKUP(CONCATENATE($N$5,$B13,$C13),'WP1'!$A$6:$N$131,14,FALSE),0)</f>
        <v>9</v>
      </c>
      <c r="O13" s="68">
        <f>_xlfn.IFNA(VLOOKUP(CONCATENATE($O$5,$B13,$C13),'BAL1'!$A$6:$N$95,14,FALSE),0)</f>
        <v>0</v>
      </c>
      <c r="P13" s="616">
        <f>_xlfn.IFNA(VLOOKUP(CONCATENATE($P$5,$B13,$C13),'BUS2'!$A$6:$N$133,14,FALSE),0)</f>
        <v>0</v>
      </c>
      <c r="Q13" s="68">
        <f>_xlfn.IFNA(VLOOKUP(CONCATENATE($AR$5,$B13,$C13),'MR1'!$A$6:$N$135,14,FALSE),0)</f>
        <v>0</v>
      </c>
      <c r="R13" s="68">
        <f>_xlfn.IFNA(VLOOKUP(CONCATENATE($R$5,$B13,$C13),'WAL1'!$A$6:$N$135,14,FALSE),0)</f>
        <v>0</v>
      </c>
      <c r="S13" s="68">
        <f>_xlfn.IFNA(VLOOKUP(CONCATENATE($S$5,$B13,$C13),'OG1'!$A$6:$N$132,14,FALSE),0)</f>
        <v>0</v>
      </c>
      <c r="T13" s="68">
        <f>_xlfn.IFNA(VLOOKUP(CONCATENATE($T$5,$B13,$C13),DARL!$A$6:$N$56,14,FALSE),0)</f>
        <v>0</v>
      </c>
      <c r="U13" s="68">
        <f>_xlfn.IFNA(VLOOKUP(CONCATENATE($U$5,$B13,$C13),'BUS3'!$A$6:$N$135,14,FALSE),0)</f>
        <v>0</v>
      </c>
      <c r="V13" s="68">
        <f>_xlfn.IFNA(VLOOKUP(CONCATENATE($V$5,$B13,$C13),'BAL2'!$A$6:$N$135,14,FALSE),0)</f>
        <v>0</v>
      </c>
      <c r="W13" s="68">
        <f>_xlfn.IFNA(VLOOKUP(CONCATENATE($W$5,$B13,$C13),'BUN1'!$A$6:$N$135,14,FALSE),0)</f>
        <v>0</v>
      </c>
      <c r="X13" s="68">
        <f>_xlfn.IFNA(VLOOKUP(CONCATENATE($X$5,$B13,$C13),'OG2'!$A$6:$N$133,14,FALSE),0)</f>
        <v>0</v>
      </c>
      <c r="Y13" s="68">
        <f>_xlfn.IFNA(VLOOKUP(CONCATENATE($Y$5,$B13,$C13),'SM1'!$A$6:$N$133,14,FALSE),0)</f>
        <v>0</v>
      </c>
      <c r="Z13" s="68">
        <f>_xlfn.IFNA(VLOOKUP(CONCATENATE($Z$5,$B13,$C13),'MR2'!$A$6:$N$124,14,FALSE),0)</f>
        <v>0</v>
      </c>
      <c r="AA13" s="68">
        <f>_xlfn.IFNA(VLOOKUP(CONCATENATE($AA$5,$B13,$C13),'WAL2'!$A$6:$N$135,14,FALSE),0)</f>
        <v>0</v>
      </c>
      <c r="AB13" s="68">
        <f>_xlfn.IFNA(VLOOKUP(CONCATENATE($AB$5,$B13,$C13),DARD1!$A$6:$N$134,14,FALSE),0)</f>
        <v>0</v>
      </c>
      <c r="AC13" s="68">
        <f>_xlfn.IFNA(VLOOKUP(CONCATENATE($AC$5,$B13,$C13),'LF1'!$A$6:$N$135,14,FALSE),0)</f>
        <v>0</v>
      </c>
      <c r="AD13" s="68">
        <f>_xlfn.IFNA(VLOOKUP(CONCATENATE($AD$5,$B13,$C13),DARL2!$A$6:$N$135,14,FALSE),0)</f>
        <v>0</v>
      </c>
      <c r="AE13" s="652">
        <f>_xlfn.IFNA(VLOOKUP(CONCATENATE($AE$5,$B13,$C13),FEST!$A$6:$N$135,14,FALSE),0)</f>
        <v>0</v>
      </c>
      <c r="AF13" s="68">
        <f>_xlfn.IFNA(VLOOKUP(CONCATENATE($AF$5,$B13,$C13),'BUN2'!$A$6:$N$131,14,FALSE),0)</f>
        <v>0</v>
      </c>
      <c r="AG13" s="68">
        <f>_xlfn.IFNA(VLOOKUP(CONCATENATE($AG$5,$B13,$C13),'OG3'!$A$6:$N$135,14,FALSE),0)</f>
        <v>0</v>
      </c>
      <c r="AH13" s="653">
        <f>_xlfn.IFNA(VLOOKUP(CONCATENATE($AH$5,$B13,$C13),SER!$A$6:$N$135,14,FALSE),0)</f>
        <v>0</v>
      </c>
      <c r="AI13" s="68">
        <f>_xlfn.IFNA(VLOOKUP(CONCATENATE($AI$5,$B13,$C13),KR!$A$6:$N$135,14,FALSE),0)</f>
        <v>0</v>
      </c>
      <c r="AJ13" s="68">
        <f>_xlfn.IFNA(VLOOKUP(CONCATENATE($AJ$5,$B13,$C13),DARL2!$A$6:$N$135,14,FALSE),0)</f>
        <v>0</v>
      </c>
      <c r="AK13" s="68">
        <f>_xlfn.IFNA(VLOOKUP(CONCATENATE($AK$5,$B13,$C13),DARD2!$A$6:$N$135,14,FALSE),0)</f>
        <v>0</v>
      </c>
      <c r="AL13" s="68">
        <f>_xlfn.IFNA(VLOOKUP(CONCATENATE($AL$5,$B13,$C13),'WAL3'!$A$6:$N$77,14,FALSE),0)</f>
        <v>0</v>
      </c>
      <c r="AM13" s="68">
        <f>_xlfn.IFNA(VLOOKUP(CONCATENATE($AM$5,$B13,$C13),'BAL3'!$A$6:$N$135,14,FALSE),0)</f>
        <v>0</v>
      </c>
      <c r="AN13" s="68">
        <f>_xlfn.IFNA(VLOOKUP(CONCATENATE($AN$5,$B13,$C13),'BUN3'!$A$6:$N$135,14,FALSE),0)</f>
        <v>0</v>
      </c>
      <c r="AO13" s="68">
        <f>_xlfn.IFNA(VLOOKUP(CONCATENATE($AO$5,$B13,$C13),SC!$A$6:$N$135,14,FALSE),0)</f>
        <v>0</v>
      </c>
      <c r="AP13" s="68">
        <f>_xlfn.IFNA(VLOOKUP(CONCATENATE($AP$5,$B13,$C13),'KAL1'!$A$6:$N$135,14,FALSE),0)</f>
        <v>0</v>
      </c>
      <c r="AQ13" s="68"/>
      <c r="AR13" s="614">
        <f>_xlfn.IFNA(VLOOKUP(CONCATENATE($AR$5,$B13,$C13),'MR3'!$A$6:$N$135,14,FALSE),0)</f>
        <v>0</v>
      </c>
      <c r="AS13" s="60"/>
    </row>
    <row r="14" spans="1:45" x14ac:dyDescent="0.2">
      <c r="A14" s="950"/>
      <c r="B14" s="842" t="s">
        <v>246</v>
      </c>
      <c r="C14" s="843" t="s">
        <v>133</v>
      </c>
      <c r="D14" s="161" t="s">
        <v>123</v>
      </c>
      <c r="E14" s="69">
        <v>44235</v>
      </c>
      <c r="F14" s="70">
        <v>10</v>
      </c>
      <c r="G14" s="66">
        <f t="shared" si="0"/>
        <v>1</v>
      </c>
      <c r="H14" s="67">
        <f t="shared" si="1"/>
        <v>8</v>
      </c>
      <c r="I14" s="65">
        <f t="shared" si="2"/>
        <v>8</v>
      </c>
      <c r="J14" s="213">
        <f>_xlfn.IFNA(VLOOKUP(CONCATENATE($J$5,$B14,$C14),'20BUN'!$A$6:$N$94,14,FALSE),0)</f>
        <v>0</v>
      </c>
      <c r="K14" s="68">
        <f>_xlfn.IFNA(VLOOKUP(CONCATENATE($K$5,$B14,$C14),'20BUS'!$A$6:$N$107,14,FALSE),0)</f>
        <v>8</v>
      </c>
      <c r="L14" s="68">
        <f>_xlfn.IFNA(VLOOKUP(CONCATENATE($L$5,$B14,$C14),'MUR1'!$A$6:$N$135,14,FALSE),0)</f>
        <v>0</v>
      </c>
      <c r="M14" s="68">
        <f>_xlfn.IFNA(VLOOKUP(CONCATENATE($M$5,$B14,$C14),'BUS1'!$A$6:$N$95,14,FALSE),0)</f>
        <v>0</v>
      </c>
      <c r="N14" s="68">
        <f>_xlfn.IFNA(VLOOKUP(CONCATENATE($N$5,$B14,$C14),'WP1'!$A$6:$N$131,14,FALSE),0)</f>
        <v>0</v>
      </c>
      <c r="O14" s="68">
        <f>_xlfn.IFNA(VLOOKUP(CONCATENATE($O$5,$B14,$C14),'BAL1'!$A$6:$N$95,14,FALSE),0)</f>
        <v>0</v>
      </c>
      <c r="P14" s="616">
        <f>_xlfn.IFNA(VLOOKUP(CONCATENATE($P$5,$B14,$C14),'BUS2'!$A$6:$N$133,14,FALSE),0)</f>
        <v>0</v>
      </c>
      <c r="Q14" s="68">
        <f>_xlfn.IFNA(VLOOKUP(CONCATENATE($AR$5,$B14,$C14),'MR1'!$A$6:$N$135,14,FALSE),0)</f>
        <v>0</v>
      </c>
      <c r="R14" s="68">
        <f>_xlfn.IFNA(VLOOKUP(CONCATENATE($R$5,$B14,$C14),'WAL1'!$A$6:$N$135,14,FALSE),0)</f>
        <v>0</v>
      </c>
      <c r="S14" s="68">
        <f>_xlfn.IFNA(VLOOKUP(CONCATENATE($S$5,$B14,$C14),'OG1'!$A$6:$N$132,14,FALSE),0)</f>
        <v>0</v>
      </c>
      <c r="T14" s="68">
        <f>_xlfn.IFNA(VLOOKUP(CONCATENATE($T$5,$B14,$C14),DARL!$A$6:$N$56,14,FALSE),0)</f>
        <v>0</v>
      </c>
      <c r="U14" s="68">
        <f>_xlfn.IFNA(VLOOKUP(CONCATENATE($U$5,$B14,$C14),'BUS3'!$A$6:$N$135,14,FALSE),0)</f>
        <v>0</v>
      </c>
      <c r="V14" s="68">
        <f>_xlfn.IFNA(VLOOKUP(CONCATENATE($V$5,$B14,$C14),'BAL2'!$A$6:$N$135,14,FALSE),0)</f>
        <v>0</v>
      </c>
      <c r="W14" s="68">
        <f>_xlfn.IFNA(VLOOKUP(CONCATENATE($W$5,$B14,$C14),'BUN1'!$A$6:$N$135,14,FALSE),0)</f>
        <v>0</v>
      </c>
      <c r="X14" s="68">
        <f>_xlfn.IFNA(VLOOKUP(CONCATENATE($X$5,$B14,$C14),'OG2'!$A$6:$N$133,14,FALSE),0)</f>
        <v>0</v>
      </c>
      <c r="Y14" s="68">
        <f>_xlfn.IFNA(VLOOKUP(CONCATENATE($Y$5,$B14,$C14),'SM1'!$A$6:$N$133,14,FALSE),0)</f>
        <v>0</v>
      </c>
      <c r="Z14" s="68">
        <f>_xlfn.IFNA(VLOOKUP(CONCATENATE($Z$5,$B14,$C14),'MR2'!$A$6:$N$124,14,FALSE),0)</f>
        <v>0</v>
      </c>
      <c r="AA14" s="68">
        <f>_xlfn.IFNA(VLOOKUP(CONCATENATE($AA$5,$B14,$C14),'WAL2'!$A$6:$N$135,14,FALSE),0)</f>
        <v>0</v>
      </c>
      <c r="AB14" s="68">
        <f>_xlfn.IFNA(VLOOKUP(CONCATENATE($AB$5,$B14,$C14),DARD1!$A$6:$N$134,14,FALSE),0)</f>
        <v>0</v>
      </c>
      <c r="AC14" s="68">
        <f>_xlfn.IFNA(VLOOKUP(CONCATENATE($AC$5,$B14,$C14),'LF1'!$A$6:$N$135,14,FALSE),0)</f>
        <v>0</v>
      </c>
      <c r="AD14" s="68">
        <f>_xlfn.IFNA(VLOOKUP(CONCATENATE($AD$5,$B14,$C14),DARL2!$A$6:$N$135,14,FALSE),0)</f>
        <v>0</v>
      </c>
      <c r="AE14" s="652">
        <f>_xlfn.IFNA(VLOOKUP(CONCATENATE($AE$5,$B14,$C14),FEST!$A$6:$N$135,14,FALSE),0)</f>
        <v>0</v>
      </c>
      <c r="AF14" s="68">
        <f>_xlfn.IFNA(VLOOKUP(CONCATENATE($AF$5,$B14,$C14),'BUN2'!$A$6:$N$131,14,FALSE),0)</f>
        <v>0</v>
      </c>
      <c r="AG14" s="68">
        <f>_xlfn.IFNA(VLOOKUP(CONCATENATE($AG$5,$B14,$C14),'OG3'!$A$6:$N$135,14,FALSE),0)</f>
        <v>0</v>
      </c>
      <c r="AH14" s="653">
        <f>_xlfn.IFNA(VLOOKUP(CONCATENATE($AH$5,$B14,$C14),SER!$A$6:$N$135,14,FALSE),0)</f>
        <v>0</v>
      </c>
      <c r="AI14" s="68">
        <f>_xlfn.IFNA(VLOOKUP(CONCATENATE($AI$5,$B14,$C14),KR!$A$6:$N$135,14,FALSE),0)</f>
        <v>0</v>
      </c>
      <c r="AJ14" s="68">
        <f>_xlfn.IFNA(VLOOKUP(CONCATENATE($AJ$5,$B14,$C14),DARL2!$A$6:$N$135,14,FALSE),0)</f>
        <v>0</v>
      </c>
      <c r="AK14" s="68">
        <f>_xlfn.IFNA(VLOOKUP(CONCATENATE($AK$5,$B14,$C14),DARD2!$A$6:$N$135,14,FALSE),0)</f>
        <v>0</v>
      </c>
      <c r="AL14" s="68">
        <f>_xlfn.IFNA(VLOOKUP(CONCATENATE($AL$5,$B14,$C14),'WAL3'!$A$6:$N$77,14,FALSE),0)</f>
        <v>0</v>
      </c>
      <c r="AM14" s="68">
        <f>_xlfn.IFNA(VLOOKUP(CONCATENATE($AM$5,$B14,$C14),'BAL3'!$A$6:$N$135,14,FALSE),0)</f>
        <v>0</v>
      </c>
      <c r="AN14" s="68">
        <f>_xlfn.IFNA(VLOOKUP(CONCATENATE($AN$5,$B14,$C14),'BUN3'!$A$6:$N$135,14,FALSE),0)</f>
        <v>0</v>
      </c>
      <c r="AO14" s="68">
        <f>_xlfn.IFNA(VLOOKUP(CONCATENATE($AO$5,$B14,$C14),SC!$A$6:$N$135,14,FALSE),0)</f>
        <v>0</v>
      </c>
      <c r="AP14" s="68">
        <f>_xlfn.IFNA(VLOOKUP(CONCATENATE($AP$5,$B14,$C14),'KAL1'!$A$6:$N$135,14,FALSE),0)</f>
        <v>0</v>
      </c>
      <c r="AQ14" s="68"/>
      <c r="AR14" s="614">
        <f>_xlfn.IFNA(VLOOKUP(CONCATENATE($AR$5,$B14,$C14),'MR3'!$A$6:$N$135,14,FALSE),0)</f>
        <v>0</v>
      </c>
      <c r="AS14" s="60"/>
    </row>
    <row r="15" spans="1:45" x14ac:dyDescent="0.2">
      <c r="A15" s="950"/>
      <c r="B15" s="160" t="s">
        <v>261</v>
      </c>
      <c r="C15" s="161" t="s">
        <v>42</v>
      </c>
      <c r="D15" s="161" t="s">
        <v>163</v>
      </c>
      <c r="E15" s="69">
        <v>44232</v>
      </c>
      <c r="F15" s="70">
        <v>9</v>
      </c>
      <c r="G15" s="66">
        <f t="shared" si="0"/>
        <v>0</v>
      </c>
      <c r="H15" s="67">
        <f t="shared" si="1"/>
        <v>0</v>
      </c>
      <c r="I15" s="65">
        <f t="shared" si="2"/>
        <v>9</v>
      </c>
      <c r="J15" s="213">
        <f>_xlfn.IFNA(VLOOKUP(CONCATENATE($J$5,$B15,$C15),'20BUN'!$A$6:$N$94,14,FALSE),0)</f>
        <v>0</v>
      </c>
      <c r="K15" s="68">
        <f>_xlfn.IFNA(VLOOKUP(CONCATENATE($K$5,$B15,$C15),'20BUS'!$A$6:$N$107,14,FALSE),0)</f>
        <v>0</v>
      </c>
      <c r="L15" s="68">
        <f>_xlfn.IFNA(VLOOKUP(CONCATENATE($L$5,$B15,$C15),'MUR1'!$A$6:$N$135,14,FALSE),0)</f>
        <v>0</v>
      </c>
      <c r="M15" s="68">
        <f>_xlfn.IFNA(VLOOKUP(CONCATENATE($M$5,$B15,$C15),'BUS1'!$A$6:$N$95,14,FALSE),0)</f>
        <v>0</v>
      </c>
      <c r="N15" s="68">
        <f>_xlfn.IFNA(VLOOKUP(CONCATENATE($N$5,$B15,$C15),'WP1'!$A$6:$N$131,14,FALSE),0)</f>
        <v>0</v>
      </c>
      <c r="O15" s="68">
        <f>_xlfn.IFNA(VLOOKUP(CONCATENATE($O$5,$B15,$C15),'BAL1'!$A$6:$N$95,14,FALSE),0)</f>
        <v>0</v>
      </c>
      <c r="P15" s="616">
        <f>_xlfn.IFNA(VLOOKUP(CONCATENATE($P$5,$B15,$C15),'BUS2'!$A$6:$N$133,14,FALSE),0)</f>
        <v>0</v>
      </c>
      <c r="Q15" s="68">
        <f>_xlfn.IFNA(VLOOKUP(CONCATENATE($AR$5,$B15,$C15),'MR1'!$A$6:$N$135,14,FALSE),0)</f>
        <v>0</v>
      </c>
      <c r="R15" s="68">
        <f>_xlfn.IFNA(VLOOKUP(CONCATENATE($R$5,$B15,$C15),'WAL1'!$A$6:$N$135,14,FALSE),0)</f>
        <v>0</v>
      </c>
      <c r="S15" s="68">
        <f>_xlfn.IFNA(VLOOKUP(CONCATENATE($S$5,$B15,$C15),'OG1'!$A$6:$N$132,14,FALSE),0)</f>
        <v>0</v>
      </c>
      <c r="T15" s="68">
        <f>_xlfn.IFNA(VLOOKUP(CONCATENATE($T$5,$B15,$C15),DARL!$A$6:$N$56,14,FALSE),0)</f>
        <v>0</v>
      </c>
      <c r="U15" s="68">
        <f>_xlfn.IFNA(VLOOKUP(CONCATENATE($U$5,$B15,$C15),'BUS3'!$A$6:$N$135,14,FALSE),0)</f>
        <v>0</v>
      </c>
      <c r="V15" s="68">
        <f>_xlfn.IFNA(VLOOKUP(CONCATENATE($V$5,$B15,$C15),'BAL2'!$A$6:$N$135,14,FALSE),0)</f>
        <v>0</v>
      </c>
      <c r="W15" s="68">
        <f>_xlfn.IFNA(VLOOKUP(CONCATENATE($W$5,$B15,$C15),'BUN1'!$A$6:$N$135,14,FALSE),0)</f>
        <v>0</v>
      </c>
      <c r="X15" s="68">
        <f>_xlfn.IFNA(VLOOKUP(CONCATENATE($X$5,$B15,$C15),'OG2'!$A$6:$N$133,14,FALSE),0)</f>
        <v>0</v>
      </c>
      <c r="Y15" s="68">
        <f>_xlfn.IFNA(VLOOKUP(CONCATENATE($Y$5,$B15,$C15),'SM1'!$A$6:$N$133,14,FALSE),0)</f>
        <v>0</v>
      </c>
      <c r="Z15" s="68">
        <f>_xlfn.IFNA(VLOOKUP(CONCATENATE($Z$5,$B15,$C15),'MR2'!$A$6:$N$124,14,FALSE),0)</f>
        <v>0</v>
      </c>
      <c r="AA15" s="68">
        <f>_xlfn.IFNA(VLOOKUP(CONCATENATE($AA$5,$B15,$C15),'WAL2'!$A$6:$N$135,14,FALSE),0)</f>
        <v>0</v>
      </c>
      <c r="AB15" s="68">
        <f>_xlfn.IFNA(VLOOKUP(CONCATENATE($AB$5,$B15,$C15),DARD1!$A$6:$N$134,14,FALSE),0)</f>
        <v>0</v>
      </c>
      <c r="AC15" s="68">
        <f>_xlfn.IFNA(VLOOKUP(CONCATENATE($AC$5,$B15,$C15),'LF1'!$A$6:$N$135,14,FALSE),0)</f>
        <v>0</v>
      </c>
      <c r="AD15" s="68">
        <f>_xlfn.IFNA(VLOOKUP(CONCATENATE($AD$5,$B15,$C15),DARL2!$A$6:$N$135,14,FALSE),0)</f>
        <v>0</v>
      </c>
      <c r="AE15" s="652">
        <f>_xlfn.IFNA(VLOOKUP(CONCATENATE($AE$5,$B15,$C15),FEST!$A$6:$N$135,14,FALSE),0)</f>
        <v>0</v>
      </c>
      <c r="AF15" s="68">
        <f>_xlfn.IFNA(VLOOKUP(CONCATENATE($AF$5,$B15,$C15),'BUN2'!$A$6:$N$131,14,FALSE),0)</f>
        <v>0</v>
      </c>
      <c r="AG15" s="68">
        <f>_xlfn.IFNA(VLOOKUP(CONCATENATE($AG$5,$B15,$C15),'OG3'!$A$6:$N$135,14,FALSE),0)</f>
        <v>0</v>
      </c>
      <c r="AH15" s="653">
        <f>_xlfn.IFNA(VLOOKUP(CONCATENATE($AH$5,$B15,$C15),SER!$A$6:$N$135,14,FALSE),0)</f>
        <v>0</v>
      </c>
      <c r="AI15" s="68">
        <f>_xlfn.IFNA(VLOOKUP(CONCATENATE($AI$5,$B15,$C15),KR!$A$6:$N$135,14,FALSE),0)</f>
        <v>0</v>
      </c>
      <c r="AJ15" s="68">
        <f>_xlfn.IFNA(VLOOKUP(CONCATENATE($AJ$5,$B15,$C15),DARL2!$A$6:$N$135,14,FALSE),0)</f>
        <v>0</v>
      </c>
      <c r="AK15" s="68">
        <f>_xlfn.IFNA(VLOOKUP(CONCATENATE($AK$5,$B15,$C15),DARD2!$A$6:$N$135,14,FALSE),0)</f>
        <v>0</v>
      </c>
      <c r="AL15" s="68">
        <f>_xlfn.IFNA(VLOOKUP(CONCATENATE($AL$5,$B15,$C15),'WAL3'!$A$6:$N$77,14,FALSE),0)</f>
        <v>0</v>
      </c>
      <c r="AM15" s="68">
        <f>_xlfn.IFNA(VLOOKUP(CONCATENATE($AM$5,$B15,$C15),'BAL3'!$A$6:$N$135,14,FALSE),0)</f>
        <v>0</v>
      </c>
      <c r="AN15" s="68">
        <f>_xlfn.IFNA(VLOOKUP(CONCATENATE($AN$5,$B15,$C15),'BUN3'!$A$6:$N$135,14,FALSE),0)</f>
        <v>0</v>
      </c>
      <c r="AO15" s="68">
        <f>_xlfn.IFNA(VLOOKUP(CONCATENATE($AO$5,$B15,$C15),SC!$A$6:$N$135,14,FALSE),0)</f>
        <v>0</v>
      </c>
      <c r="AP15" s="68">
        <f>_xlfn.IFNA(VLOOKUP(CONCATENATE($AP$5,$B15,$C15),'KAL1'!$A$6:$N$135,14,FALSE),0)</f>
        <v>0</v>
      </c>
      <c r="AQ15" s="68"/>
      <c r="AR15" s="614">
        <f>_xlfn.IFNA(VLOOKUP(CONCATENATE($AR$5,$B15,$C15),'MR3'!$A$6:$N$135,14,FALSE),0)</f>
        <v>0</v>
      </c>
      <c r="AS15" s="60"/>
    </row>
    <row r="16" spans="1:45" x14ac:dyDescent="0.2">
      <c r="A16" s="950"/>
      <c r="B16" s="160" t="s">
        <v>261</v>
      </c>
      <c r="C16" s="161" t="s">
        <v>262</v>
      </c>
      <c r="D16" s="161" t="s">
        <v>163</v>
      </c>
      <c r="E16" s="69">
        <v>44232</v>
      </c>
      <c r="F16" s="70">
        <v>9</v>
      </c>
      <c r="G16" s="66">
        <f t="shared" si="0"/>
        <v>0</v>
      </c>
      <c r="H16" s="67">
        <f t="shared" si="1"/>
        <v>0</v>
      </c>
      <c r="I16" s="65">
        <f t="shared" si="2"/>
        <v>9</v>
      </c>
      <c r="J16" s="213">
        <f>_xlfn.IFNA(VLOOKUP(CONCATENATE($J$5,$B16,$C16),'20BUN'!$A$6:$N$94,14,FALSE),0)</f>
        <v>0</v>
      </c>
      <c r="K16" s="68">
        <f>_xlfn.IFNA(VLOOKUP(CONCATENATE($K$5,$B16,$C16),'20BUS'!$A$6:$N$107,14,FALSE),0)</f>
        <v>0</v>
      </c>
      <c r="L16" s="68">
        <f>_xlfn.IFNA(VLOOKUP(CONCATENATE($L$5,$B16,$C16),'MUR1'!$A$6:$N$135,14,FALSE),0)</f>
        <v>0</v>
      </c>
      <c r="M16" s="68">
        <f>_xlfn.IFNA(VLOOKUP(CONCATENATE($M$5,$B16,$C16),'BUS1'!$A$6:$N$95,14,FALSE),0)</f>
        <v>0</v>
      </c>
      <c r="N16" s="68">
        <f>_xlfn.IFNA(VLOOKUP(CONCATENATE($N$5,$B16,$C16),'WP1'!$A$6:$N$131,14,FALSE),0)</f>
        <v>0</v>
      </c>
      <c r="O16" s="68">
        <f>_xlfn.IFNA(VLOOKUP(CONCATENATE($O$5,$B16,$C16),'BAL1'!$A$6:$N$95,14,FALSE),0)</f>
        <v>0</v>
      </c>
      <c r="P16" s="616">
        <f>_xlfn.IFNA(VLOOKUP(CONCATENATE($P$5,$B16,$C16),'BUS2'!$A$6:$N$133,14,FALSE),0)</f>
        <v>0</v>
      </c>
      <c r="Q16" s="68">
        <f>_xlfn.IFNA(VLOOKUP(CONCATENATE($AR$5,$B16,$C16),'MR1'!$A$6:$N$135,14,FALSE),0)</f>
        <v>0</v>
      </c>
      <c r="R16" s="68">
        <f>_xlfn.IFNA(VLOOKUP(CONCATENATE($R$5,$B16,$C16),'WAL1'!$A$6:$N$135,14,FALSE),0)</f>
        <v>0</v>
      </c>
      <c r="S16" s="68">
        <f>_xlfn.IFNA(VLOOKUP(CONCATENATE($S$5,$B16,$C16),'OG1'!$A$6:$N$132,14,FALSE),0)</f>
        <v>0</v>
      </c>
      <c r="T16" s="68">
        <f>_xlfn.IFNA(VLOOKUP(CONCATENATE($T$5,$B16,$C16),DARL!$A$6:$N$56,14,FALSE),0)</f>
        <v>0</v>
      </c>
      <c r="U16" s="68">
        <f>_xlfn.IFNA(VLOOKUP(CONCATENATE($U$5,$B16,$C16),'BUS3'!$A$6:$N$135,14,FALSE),0)</f>
        <v>0</v>
      </c>
      <c r="V16" s="68">
        <f>_xlfn.IFNA(VLOOKUP(CONCATENATE($V$5,$B16,$C16),'BAL2'!$A$6:$N$135,14,FALSE),0)</f>
        <v>0</v>
      </c>
      <c r="W16" s="68">
        <f>_xlfn.IFNA(VLOOKUP(CONCATENATE($W$5,$B16,$C16),'BUN1'!$A$6:$N$135,14,FALSE),0)</f>
        <v>0</v>
      </c>
      <c r="X16" s="68">
        <f>_xlfn.IFNA(VLOOKUP(CONCATENATE($X$5,$B16,$C16),'OG2'!$A$6:$N$133,14,FALSE),0)</f>
        <v>0</v>
      </c>
      <c r="Y16" s="68">
        <f>_xlfn.IFNA(VLOOKUP(CONCATENATE($Y$5,$B16,$C16),'SM1'!$A$6:$N$133,14,FALSE),0)</f>
        <v>0</v>
      </c>
      <c r="Z16" s="68">
        <f>_xlfn.IFNA(VLOOKUP(CONCATENATE($Z$5,$B16,$C16),'MR2'!$A$6:$N$124,14,FALSE),0)</f>
        <v>0</v>
      </c>
      <c r="AA16" s="68">
        <f>_xlfn.IFNA(VLOOKUP(CONCATENATE($AA$5,$B16,$C16),'WAL2'!$A$6:$N$135,14,FALSE),0)</f>
        <v>0</v>
      </c>
      <c r="AB16" s="68">
        <f>_xlfn.IFNA(VLOOKUP(CONCATENATE($AB$5,$B16,$C16),DARD1!$A$6:$N$134,14,FALSE),0)</f>
        <v>0</v>
      </c>
      <c r="AC16" s="68">
        <f>_xlfn.IFNA(VLOOKUP(CONCATENATE($AC$5,$B16,$C16),'LF1'!$A$6:$N$135,14,FALSE),0)</f>
        <v>0</v>
      </c>
      <c r="AD16" s="68">
        <f>_xlfn.IFNA(VLOOKUP(CONCATENATE($AD$5,$B16,$C16),DARL2!$A$6:$N$135,14,FALSE),0)</f>
        <v>0</v>
      </c>
      <c r="AE16" s="652">
        <f>_xlfn.IFNA(VLOOKUP(CONCATENATE($AE$5,$B16,$C16),FEST!$A$6:$N$135,14,FALSE),0)</f>
        <v>0</v>
      </c>
      <c r="AF16" s="68">
        <f>_xlfn.IFNA(VLOOKUP(CONCATENATE($AF$5,$B16,$C16),'BUN2'!$A$6:$N$131,14,FALSE),0)</f>
        <v>0</v>
      </c>
      <c r="AG16" s="68">
        <f>_xlfn.IFNA(VLOOKUP(CONCATENATE($AG$5,$B16,$C16),'OG3'!$A$6:$N$135,14,FALSE),0)</f>
        <v>0</v>
      </c>
      <c r="AH16" s="653">
        <f>_xlfn.IFNA(VLOOKUP(CONCATENATE($AH$5,$B16,$C16),SER!$A$6:$N$135,14,FALSE),0)</f>
        <v>0</v>
      </c>
      <c r="AI16" s="68">
        <f>_xlfn.IFNA(VLOOKUP(CONCATENATE($AI$5,$B16,$C16),KR!$A$6:$N$135,14,FALSE),0)</f>
        <v>0</v>
      </c>
      <c r="AJ16" s="68">
        <f>_xlfn.IFNA(VLOOKUP(CONCATENATE($AJ$5,$B16,$C16),DARL2!$A$6:$N$135,14,FALSE),0)</f>
        <v>0</v>
      </c>
      <c r="AK16" s="68">
        <f>_xlfn.IFNA(VLOOKUP(CONCATENATE($AK$5,$B16,$C16),DARD2!$A$6:$N$135,14,FALSE),0)</f>
        <v>0</v>
      </c>
      <c r="AL16" s="68">
        <f>_xlfn.IFNA(VLOOKUP(CONCATENATE($AL$5,$B16,$C16),'WAL3'!$A$6:$N$77,14,FALSE),0)</f>
        <v>0</v>
      </c>
      <c r="AM16" s="68">
        <f>_xlfn.IFNA(VLOOKUP(CONCATENATE($AM$5,$B16,$C16),'BAL3'!$A$6:$N$135,14,FALSE),0)</f>
        <v>0</v>
      </c>
      <c r="AN16" s="68">
        <f>_xlfn.IFNA(VLOOKUP(CONCATENATE($AN$5,$B16,$C16),'BUN3'!$A$6:$N$135,14,FALSE),0)</f>
        <v>0</v>
      </c>
      <c r="AO16" s="68">
        <f>_xlfn.IFNA(VLOOKUP(CONCATENATE($AO$5,$B16,$C16),SC!$A$6:$N$135,14,FALSE),0)</f>
        <v>0</v>
      </c>
      <c r="AP16" s="68">
        <f>_xlfn.IFNA(VLOOKUP(CONCATENATE($AP$5,$B16,$C16),'KAL1'!$A$6:$N$135,14,FALSE),0)</f>
        <v>0</v>
      </c>
      <c r="AQ16" s="68"/>
      <c r="AR16" s="614">
        <f>_xlfn.IFNA(VLOOKUP(CONCATENATE($AR$5,$B16,$C16),'MR3'!$A$6:$N$135,14,FALSE),0)</f>
        <v>0</v>
      </c>
      <c r="AS16" s="60"/>
    </row>
    <row r="17" spans="1:45" x14ac:dyDescent="0.2">
      <c r="A17" s="950"/>
      <c r="B17" s="160" t="s">
        <v>62</v>
      </c>
      <c r="C17" s="161" t="s">
        <v>263</v>
      </c>
      <c r="D17" s="161" t="s">
        <v>54</v>
      </c>
      <c r="E17" s="69">
        <v>44223</v>
      </c>
      <c r="F17" s="70">
        <v>10</v>
      </c>
      <c r="G17" s="66">
        <f t="shared" si="0"/>
        <v>0</v>
      </c>
      <c r="H17" s="67">
        <f t="shared" si="1"/>
        <v>0</v>
      </c>
      <c r="I17" s="65">
        <f t="shared" si="2"/>
        <v>9</v>
      </c>
      <c r="J17" s="213">
        <f>_xlfn.IFNA(VLOOKUP(CONCATENATE($J$5,$B17,$C17),'20BUN'!$A$6:$N$94,14,FALSE),0)</f>
        <v>0</v>
      </c>
      <c r="K17" s="68">
        <f>_xlfn.IFNA(VLOOKUP(CONCATENATE($K$5,$B17,$C17),'20BUS'!$A$6:$N$107,14,FALSE),0)</f>
        <v>0</v>
      </c>
      <c r="L17" s="68">
        <f>_xlfn.IFNA(VLOOKUP(CONCATENATE($L$5,$B17,$C17),'MUR1'!$A$6:$N$135,14,FALSE),0)</f>
        <v>0</v>
      </c>
      <c r="M17" s="68">
        <f>_xlfn.IFNA(VLOOKUP(CONCATENATE($M$5,$B17,$C17),'BUS1'!$A$6:$N$95,14,FALSE),0)</f>
        <v>0</v>
      </c>
      <c r="N17" s="68">
        <f>_xlfn.IFNA(VLOOKUP(CONCATENATE($N$5,$B17,$C17),'WP1'!$A$6:$N$131,14,FALSE),0)</f>
        <v>0</v>
      </c>
      <c r="O17" s="68">
        <f>_xlfn.IFNA(VLOOKUP(CONCATENATE($O$5,$B17,$C17),'BAL1'!$A$6:$N$95,14,FALSE),0)</f>
        <v>0</v>
      </c>
      <c r="P17" s="616">
        <f>_xlfn.IFNA(VLOOKUP(CONCATENATE($P$5,$B17,$C17),'BUS2'!$A$6:$N$133,14,FALSE),0)</f>
        <v>0</v>
      </c>
      <c r="Q17" s="68">
        <f>_xlfn.IFNA(VLOOKUP(CONCATENATE($AR$5,$B17,$C17),'MR1'!$A$6:$N$135,14,FALSE),0)</f>
        <v>0</v>
      </c>
      <c r="R17" s="68">
        <f>_xlfn.IFNA(VLOOKUP(CONCATENATE($R$5,$B17,$C17),'WAL1'!$A$6:$N$135,14,FALSE),0)</f>
        <v>0</v>
      </c>
      <c r="S17" s="68">
        <f>_xlfn.IFNA(VLOOKUP(CONCATENATE($S$5,$B17,$C17),'OG1'!$A$6:$N$132,14,FALSE),0)</f>
        <v>0</v>
      </c>
      <c r="T17" s="68">
        <f>_xlfn.IFNA(VLOOKUP(CONCATENATE($T$5,$B17,$C17),DARL!$A$6:$N$56,14,FALSE),0)</f>
        <v>0</v>
      </c>
      <c r="U17" s="68">
        <f>_xlfn.IFNA(VLOOKUP(CONCATENATE($U$5,$B17,$C17),'BUS3'!$A$6:$N$135,14,FALSE),0)</f>
        <v>0</v>
      </c>
      <c r="V17" s="68">
        <f>_xlfn.IFNA(VLOOKUP(CONCATENATE($V$5,$B17,$C17),'BAL2'!$A$6:$N$135,14,FALSE),0)</f>
        <v>0</v>
      </c>
      <c r="W17" s="68">
        <f>_xlfn.IFNA(VLOOKUP(CONCATENATE($W$5,$B17,$C17),'BUN1'!$A$6:$N$135,14,FALSE),0)</f>
        <v>0</v>
      </c>
      <c r="X17" s="68">
        <f>_xlfn.IFNA(VLOOKUP(CONCATENATE($X$5,$B17,$C17),'OG2'!$A$6:$N$133,14,FALSE),0)</f>
        <v>0</v>
      </c>
      <c r="Y17" s="68">
        <f>_xlfn.IFNA(VLOOKUP(CONCATENATE($Y$5,$B17,$C17),'SM1'!$A$6:$N$133,14,FALSE),0)</f>
        <v>0</v>
      </c>
      <c r="Z17" s="68">
        <f>_xlfn.IFNA(VLOOKUP(CONCATENATE($Z$5,$B17,$C17),'MR2'!$A$6:$N$124,14,FALSE),0)</f>
        <v>0</v>
      </c>
      <c r="AA17" s="68">
        <f>_xlfn.IFNA(VLOOKUP(CONCATENATE($AA$5,$B17,$C17),'WAL2'!$A$6:$N$135,14,FALSE),0)</f>
        <v>0</v>
      </c>
      <c r="AB17" s="68">
        <f>_xlfn.IFNA(VLOOKUP(CONCATENATE($AB$5,$B17,$C17),DARD1!$A$6:$N$134,14,FALSE),0)</f>
        <v>0</v>
      </c>
      <c r="AC17" s="68">
        <f>_xlfn.IFNA(VLOOKUP(CONCATENATE($AC$5,$B17,$C17),'LF1'!$A$6:$N$135,14,FALSE),0)</f>
        <v>0</v>
      </c>
      <c r="AD17" s="68">
        <f>_xlfn.IFNA(VLOOKUP(CONCATENATE($AD$5,$B17,$C17),DARL2!$A$6:$N$135,14,FALSE),0)</f>
        <v>0</v>
      </c>
      <c r="AE17" s="652">
        <f>_xlfn.IFNA(VLOOKUP(CONCATENATE($AE$5,$B17,$C17),FEST!$A$6:$N$135,14,FALSE),0)</f>
        <v>0</v>
      </c>
      <c r="AF17" s="68">
        <f>_xlfn.IFNA(VLOOKUP(CONCATENATE($AF$5,$B17,$C17),'BUN2'!$A$6:$N$131,14,FALSE),0)</f>
        <v>0</v>
      </c>
      <c r="AG17" s="68">
        <f>_xlfn.IFNA(VLOOKUP(CONCATENATE($AG$5,$B17,$C17),'OG3'!$A$6:$N$135,14,FALSE),0)</f>
        <v>0</v>
      </c>
      <c r="AH17" s="653">
        <f>_xlfn.IFNA(VLOOKUP(CONCATENATE($AH$5,$B17,$C17),SER!$A$6:$N$135,14,FALSE),0)</f>
        <v>0</v>
      </c>
      <c r="AI17" s="68">
        <f>_xlfn.IFNA(VLOOKUP(CONCATENATE($AI$5,$B17,$C17),KR!$A$6:$N$135,14,FALSE),0)</f>
        <v>0</v>
      </c>
      <c r="AJ17" s="68">
        <f>_xlfn.IFNA(VLOOKUP(CONCATENATE($AJ$5,$B17,$C17),DARL2!$A$6:$N$135,14,FALSE),0)</f>
        <v>0</v>
      </c>
      <c r="AK17" s="68">
        <f>_xlfn.IFNA(VLOOKUP(CONCATENATE($AK$5,$B17,$C17),DARD2!$A$6:$N$135,14,FALSE),0)</f>
        <v>0</v>
      </c>
      <c r="AL17" s="68">
        <f>_xlfn.IFNA(VLOOKUP(CONCATENATE($AL$5,$B17,$C17),'WAL3'!$A$6:$N$77,14,FALSE),0)</f>
        <v>0</v>
      </c>
      <c r="AM17" s="68">
        <f>_xlfn.IFNA(VLOOKUP(CONCATENATE($AM$5,$B17,$C17),'BAL3'!$A$6:$N$135,14,FALSE),0)</f>
        <v>0</v>
      </c>
      <c r="AN17" s="68">
        <f>_xlfn.IFNA(VLOOKUP(CONCATENATE($AN$5,$B17,$C17),'BUN3'!$A$6:$N$135,14,FALSE),0)</f>
        <v>0</v>
      </c>
      <c r="AO17" s="68">
        <f>_xlfn.IFNA(VLOOKUP(CONCATENATE($AO$5,$B17,$C17),SC!$A$6:$N$135,14,FALSE),0)</f>
        <v>0</v>
      </c>
      <c r="AP17" s="68">
        <f>_xlfn.IFNA(VLOOKUP(CONCATENATE($AP$5,$B17,$C17),'KAL1'!$A$6:$N$135,14,FALSE),0)</f>
        <v>0</v>
      </c>
      <c r="AQ17" s="68"/>
      <c r="AR17" s="614">
        <f>_xlfn.IFNA(VLOOKUP(CONCATENATE($AR$5,$B17,$C17),'MR3'!$A$6:$N$135,14,FALSE),0)</f>
        <v>0</v>
      </c>
      <c r="AS17" s="60"/>
    </row>
    <row r="18" spans="1:45" x14ac:dyDescent="0.2">
      <c r="A18" s="950"/>
      <c r="B18" s="160" t="s">
        <v>178</v>
      </c>
      <c r="C18" s="161" t="s">
        <v>179</v>
      </c>
      <c r="D18" s="161" t="s">
        <v>54</v>
      </c>
      <c r="E18" s="69">
        <v>44221</v>
      </c>
      <c r="F18" s="70">
        <v>10</v>
      </c>
      <c r="G18" s="66">
        <f t="shared" si="0"/>
        <v>0</v>
      </c>
      <c r="H18" s="67">
        <f t="shared" si="1"/>
        <v>0</v>
      </c>
      <c r="I18" s="65">
        <f t="shared" si="2"/>
        <v>9</v>
      </c>
      <c r="J18" s="213">
        <f>_xlfn.IFNA(VLOOKUP(CONCATENATE($J$5,$B18,$C18),'20BUN'!$A$6:$N$94,14,FALSE),0)</f>
        <v>0</v>
      </c>
      <c r="K18" s="68">
        <f>_xlfn.IFNA(VLOOKUP(CONCATENATE($K$5,$B18,$C18),'20BUS'!$A$6:$N$107,14,FALSE),0)</f>
        <v>0</v>
      </c>
      <c r="L18" s="68">
        <f>_xlfn.IFNA(VLOOKUP(CONCATENATE($L$5,$B18,$C18),'MUR1'!$A$6:$N$135,14,FALSE),0)</f>
        <v>0</v>
      </c>
      <c r="M18" s="68">
        <f>_xlfn.IFNA(VLOOKUP(CONCATENATE($M$5,$B18,$C18),'BUS1'!$A$6:$N$95,14,FALSE),0)</f>
        <v>0</v>
      </c>
      <c r="N18" s="68">
        <f>_xlfn.IFNA(VLOOKUP(CONCATENATE($N$5,$B18,$C18),'WP1'!$A$6:$N$131,14,FALSE),0)</f>
        <v>0</v>
      </c>
      <c r="O18" s="68">
        <f>_xlfn.IFNA(VLOOKUP(CONCATENATE($O$5,$B18,$C18),'BAL1'!$A$6:$N$95,14,FALSE),0)</f>
        <v>0</v>
      </c>
      <c r="P18" s="616">
        <f>_xlfn.IFNA(VLOOKUP(CONCATENATE($P$5,$B18,$C18),'BUS2'!$A$6:$N$133,14,FALSE),0)</f>
        <v>0</v>
      </c>
      <c r="Q18" s="68">
        <f>_xlfn.IFNA(VLOOKUP(CONCATENATE($AR$5,$B18,$C18),'MR1'!$A$6:$N$135,14,FALSE),0)</f>
        <v>0</v>
      </c>
      <c r="R18" s="68">
        <f>_xlfn.IFNA(VLOOKUP(CONCATENATE($R$5,$B18,$C18),'WAL1'!$A$6:$N$135,14,FALSE),0)</f>
        <v>0</v>
      </c>
      <c r="S18" s="68">
        <f>_xlfn.IFNA(VLOOKUP(CONCATENATE($S$5,$B18,$C18),'OG1'!$A$6:$N$132,14,FALSE),0)</f>
        <v>0</v>
      </c>
      <c r="T18" s="68">
        <f>_xlfn.IFNA(VLOOKUP(CONCATENATE($T$5,$B18,$C18),DARL!$A$6:$N$56,14,FALSE),0)</f>
        <v>0</v>
      </c>
      <c r="U18" s="68">
        <f>_xlfn.IFNA(VLOOKUP(CONCATENATE($U$5,$B18,$C18),'BUS3'!$A$6:$N$135,14,FALSE),0)</f>
        <v>0</v>
      </c>
      <c r="V18" s="68">
        <f>_xlfn.IFNA(VLOOKUP(CONCATENATE($V$5,$B18,$C18),'BAL2'!$A$6:$N$135,14,FALSE),0)</f>
        <v>0</v>
      </c>
      <c r="W18" s="68">
        <f>_xlfn.IFNA(VLOOKUP(CONCATENATE($W$5,$B18,$C18),'BUN1'!$A$6:$N$135,14,FALSE),0)</f>
        <v>0</v>
      </c>
      <c r="X18" s="68">
        <f>_xlfn.IFNA(VLOOKUP(CONCATENATE($X$5,$B18,$C18),'OG2'!$A$6:$N$133,14,FALSE),0)</f>
        <v>0</v>
      </c>
      <c r="Y18" s="68">
        <f>_xlfn.IFNA(VLOOKUP(CONCATENATE($Y$5,$B18,$C18),'SM1'!$A$6:$N$133,14,FALSE),0)</f>
        <v>0</v>
      </c>
      <c r="Z18" s="68">
        <f>_xlfn.IFNA(VLOOKUP(CONCATENATE($Z$5,$B18,$C18),'MR2'!$A$6:$N$124,14,FALSE),0)</f>
        <v>0</v>
      </c>
      <c r="AA18" s="68">
        <f>_xlfn.IFNA(VLOOKUP(CONCATENATE($AA$5,$B18,$C18),'WAL2'!$A$6:$N$135,14,FALSE),0)</f>
        <v>0</v>
      </c>
      <c r="AB18" s="68">
        <f>_xlfn.IFNA(VLOOKUP(CONCATENATE($AB$5,$B18,$C18),DARD1!$A$6:$N$134,14,FALSE),0)</f>
        <v>0</v>
      </c>
      <c r="AC18" s="68">
        <f>_xlfn.IFNA(VLOOKUP(CONCATENATE($AC$5,$B18,$C18),'LF1'!$A$6:$N$135,14,FALSE),0)</f>
        <v>0</v>
      </c>
      <c r="AD18" s="68">
        <f>_xlfn.IFNA(VLOOKUP(CONCATENATE($AD$5,$B18,$C18),DARL2!$A$6:$N$135,14,FALSE),0)</f>
        <v>0</v>
      </c>
      <c r="AE18" s="652">
        <f>_xlfn.IFNA(VLOOKUP(CONCATENATE($AE$5,$B18,$C18),FEST!$A$6:$N$135,14,FALSE),0)</f>
        <v>0</v>
      </c>
      <c r="AF18" s="68">
        <f>_xlfn.IFNA(VLOOKUP(CONCATENATE($AF$5,$B18,$C18),'BUN2'!$A$6:$N$131,14,FALSE),0)</f>
        <v>0</v>
      </c>
      <c r="AG18" s="68">
        <f>_xlfn.IFNA(VLOOKUP(CONCATENATE($AG$5,$B18,$C18),'OG3'!$A$6:$N$135,14,FALSE),0)</f>
        <v>0</v>
      </c>
      <c r="AH18" s="653">
        <f>_xlfn.IFNA(VLOOKUP(CONCATENATE($AH$5,$B18,$C18),SER!$A$6:$N$135,14,FALSE),0)</f>
        <v>0</v>
      </c>
      <c r="AI18" s="68">
        <f>_xlfn.IFNA(VLOOKUP(CONCATENATE($AI$5,$B18,$C18),KR!$A$6:$N$135,14,FALSE),0)</f>
        <v>0</v>
      </c>
      <c r="AJ18" s="68">
        <f>_xlfn.IFNA(VLOOKUP(CONCATENATE($AJ$5,$B18,$C18),DARL2!$A$6:$N$135,14,FALSE),0)</f>
        <v>0</v>
      </c>
      <c r="AK18" s="68">
        <f>_xlfn.IFNA(VLOOKUP(CONCATENATE($AK$5,$B18,$C18),DARD2!$A$6:$N$135,14,FALSE),0)</f>
        <v>0</v>
      </c>
      <c r="AL18" s="68">
        <f>_xlfn.IFNA(VLOOKUP(CONCATENATE($AL$5,$B18,$C18),'WAL3'!$A$6:$N$77,14,FALSE),0)</f>
        <v>0</v>
      </c>
      <c r="AM18" s="68">
        <f>_xlfn.IFNA(VLOOKUP(CONCATENATE($AM$5,$B18,$C18),'BAL3'!$A$6:$N$135,14,FALSE),0)</f>
        <v>0</v>
      </c>
      <c r="AN18" s="68">
        <f>_xlfn.IFNA(VLOOKUP(CONCATENATE($AN$5,$B18,$C18),'BUN3'!$A$6:$N$135,14,FALSE),0)</f>
        <v>0</v>
      </c>
      <c r="AO18" s="68">
        <f>_xlfn.IFNA(VLOOKUP(CONCATENATE($AO$5,$B18,$C18),SC!$A$6:$N$135,14,FALSE),0)</f>
        <v>0</v>
      </c>
      <c r="AP18" s="68">
        <f>_xlfn.IFNA(VLOOKUP(CONCATENATE($AP$5,$B18,$C18),'KAL1'!$A$6:$N$135,14,FALSE),0)</f>
        <v>0</v>
      </c>
      <c r="AQ18" s="68"/>
      <c r="AR18" s="614">
        <f>_xlfn.IFNA(VLOOKUP(CONCATENATE($AR$5,$B18,$C18),'MR3'!$A$6:$N$135,14,FALSE),0)</f>
        <v>0</v>
      </c>
      <c r="AS18" s="60"/>
    </row>
    <row r="19" spans="1:45" x14ac:dyDescent="0.2">
      <c r="A19" s="950"/>
      <c r="B19" s="160" t="s">
        <v>64</v>
      </c>
      <c r="C19" s="161" t="s">
        <v>264</v>
      </c>
      <c r="D19" s="161" t="s">
        <v>165</v>
      </c>
      <c r="E19" s="69">
        <v>44220</v>
      </c>
      <c r="F19" s="70">
        <v>9</v>
      </c>
      <c r="G19" s="66">
        <f t="shared" si="0"/>
        <v>0</v>
      </c>
      <c r="H19" s="67">
        <f t="shared" si="1"/>
        <v>0</v>
      </c>
      <c r="I19" s="65">
        <f t="shared" si="2"/>
        <v>9</v>
      </c>
      <c r="J19" s="213">
        <f>_xlfn.IFNA(VLOOKUP(CONCATENATE($J$5,$B19,$C19),'20BUN'!$A$6:$N$94,14,FALSE),0)</f>
        <v>0</v>
      </c>
      <c r="K19" s="68">
        <f>_xlfn.IFNA(VLOOKUP(CONCATENATE($K$5,$B19,$C19),'20BUS'!$A$6:$N$107,14,FALSE),0)</f>
        <v>0</v>
      </c>
      <c r="L19" s="68">
        <f>_xlfn.IFNA(VLOOKUP(CONCATENATE($L$5,$B19,$C19),'MUR1'!$A$6:$N$135,14,FALSE),0)</f>
        <v>0</v>
      </c>
      <c r="M19" s="68">
        <f>_xlfn.IFNA(VLOOKUP(CONCATENATE($M$5,$B19,$C19),'BUS1'!$A$6:$N$95,14,FALSE),0)</f>
        <v>0</v>
      </c>
      <c r="N19" s="68">
        <f>_xlfn.IFNA(VLOOKUP(CONCATENATE($N$5,$B19,$C19),'WP1'!$A$6:$N$131,14,FALSE),0)</f>
        <v>0</v>
      </c>
      <c r="O19" s="68">
        <f>_xlfn.IFNA(VLOOKUP(CONCATENATE($O$5,$B19,$C19),'BAL1'!$A$6:$N$95,14,FALSE),0)</f>
        <v>0</v>
      </c>
      <c r="P19" s="616">
        <f>_xlfn.IFNA(VLOOKUP(CONCATENATE($P$5,$B19,$C19),'BUS2'!$A$6:$N$133,14,FALSE),0)</f>
        <v>0</v>
      </c>
      <c r="Q19" s="68">
        <f>_xlfn.IFNA(VLOOKUP(CONCATENATE($AR$5,$B19,$C19),'MR1'!$A$6:$N$135,14,FALSE),0)</f>
        <v>0</v>
      </c>
      <c r="R19" s="68">
        <f>_xlfn.IFNA(VLOOKUP(CONCATENATE($R$5,$B19,$C19),'WAL1'!$A$6:$N$135,14,FALSE),0)</f>
        <v>0</v>
      </c>
      <c r="S19" s="68">
        <f>_xlfn.IFNA(VLOOKUP(CONCATENATE($S$5,$B19,$C19),'OG1'!$A$6:$N$132,14,FALSE),0)</f>
        <v>0</v>
      </c>
      <c r="T19" s="68">
        <f>_xlfn.IFNA(VLOOKUP(CONCATENATE($T$5,$B19,$C19),DARL!$A$6:$N$56,14,FALSE),0)</f>
        <v>0</v>
      </c>
      <c r="U19" s="68">
        <f>_xlfn.IFNA(VLOOKUP(CONCATENATE($U$5,$B19,$C19),'BUS3'!$A$6:$N$135,14,FALSE),0)</f>
        <v>0</v>
      </c>
      <c r="V19" s="68">
        <f>_xlfn.IFNA(VLOOKUP(CONCATENATE($V$5,$B19,$C19),'BAL2'!$A$6:$N$135,14,FALSE),0)</f>
        <v>0</v>
      </c>
      <c r="W19" s="68">
        <f>_xlfn.IFNA(VLOOKUP(CONCATENATE($W$5,$B19,$C19),'BUN1'!$A$6:$N$135,14,FALSE),0)</f>
        <v>0</v>
      </c>
      <c r="X19" s="68">
        <f>_xlfn.IFNA(VLOOKUP(CONCATENATE($X$5,$B19,$C19),'OG2'!$A$6:$N$133,14,FALSE),0)</f>
        <v>0</v>
      </c>
      <c r="Y19" s="68">
        <f>_xlfn.IFNA(VLOOKUP(CONCATENATE($Y$5,$B19,$C19),'SM1'!$A$6:$N$133,14,FALSE),0)</f>
        <v>0</v>
      </c>
      <c r="Z19" s="68">
        <f>_xlfn.IFNA(VLOOKUP(CONCATENATE($Z$5,$B19,$C19),'MR2'!$A$6:$N$124,14,FALSE),0)</f>
        <v>0</v>
      </c>
      <c r="AA19" s="68">
        <f>_xlfn.IFNA(VLOOKUP(CONCATENATE($AA$5,$B19,$C19),'WAL2'!$A$6:$N$135,14,FALSE),0)</f>
        <v>0</v>
      </c>
      <c r="AB19" s="68">
        <f>_xlfn.IFNA(VLOOKUP(CONCATENATE($AB$5,$B19,$C19),DARD1!$A$6:$N$134,14,FALSE),0)</f>
        <v>0</v>
      </c>
      <c r="AC19" s="68">
        <f>_xlfn.IFNA(VLOOKUP(CONCATENATE($AC$5,$B19,$C19),'LF1'!$A$6:$N$135,14,FALSE),0)</f>
        <v>0</v>
      </c>
      <c r="AD19" s="68">
        <f>_xlfn.IFNA(VLOOKUP(CONCATENATE($AD$5,$B19,$C19),DARL2!$A$6:$N$135,14,FALSE),0)</f>
        <v>0</v>
      </c>
      <c r="AE19" s="652">
        <f>_xlfn.IFNA(VLOOKUP(CONCATENATE($AE$5,$B19,$C19),FEST!$A$6:$N$135,14,FALSE),0)</f>
        <v>0</v>
      </c>
      <c r="AF19" s="68">
        <f>_xlfn.IFNA(VLOOKUP(CONCATENATE($AF$5,$B19,$C19),'BUN2'!$A$6:$N$131,14,FALSE),0)</f>
        <v>0</v>
      </c>
      <c r="AG19" s="68">
        <f>_xlfn.IFNA(VLOOKUP(CONCATENATE($AG$5,$B19,$C19),'OG3'!$A$6:$N$135,14,FALSE),0)</f>
        <v>0</v>
      </c>
      <c r="AH19" s="653">
        <f>_xlfn.IFNA(VLOOKUP(CONCATENATE($AH$5,$B19,$C19),SER!$A$6:$N$135,14,FALSE),0)</f>
        <v>0</v>
      </c>
      <c r="AI19" s="68">
        <f>_xlfn.IFNA(VLOOKUP(CONCATENATE($AI$5,$B19,$C19),KR!$A$6:$N$135,14,FALSE),0)</f>
        <v>0</v>
      </c>
      <c r="AJ19" s="68">
        <f>_xlfn.IFNA(VLOOKUP(CONCATENATE($AJ$5,$B19,$C19),DARL2!$A$6:$N$135,14,FALSE),0)</f>
        <v>0</v>
      </c>
      <c r="AK19" s="68">
        <f>_xlfn.IFNA(VLOOKUP(CONCATENATE($AK$5,$B19,$C19),DARD2!$A$6:$N$135,14,FALSE),0)</f>
        <v>0</v>
      </c>
      <c r="AL19" s="68">
        <f>_xlfn.IFNA(VLOOKUP(CONCATENATE($AL$5,$B19,$C19),'WAL3'!$A$6:$N$77,14,FALSE),0)</f>
        <v>0</v>
      </c>
      <c r="AM19" s="68">
        <f>_xlfn.IFNA(VLOOKUP(CONCATENATE($AM$5,$B19,$C19),'BAL3'!$A$6:$N$135,14,FALSE),0)</f>
        <v>0</v>
      </c>
      <c r="AN19" s="68">
        <f>_xlfn.IFNA(VLOOKUP(CONCATENATE($AN$5,$B19,$C19),'BUN3'!$A$6:$N$135,14,FALSE),0)</f>
        <v>0</v>
      </c>
      <c r="AO19" s="68">
        <f>_xlfn.IFNA(VLOOKUP(CONCATENATE($AO$5,$B19,$C19),SC!$A$6:$N$135,14,FALSE),0)</f>
        <v>0</v>
      </c>
      <c r="AP19" s="68">
        <f>_xlfn.IFNA(VLOOKUP(CONCATENATE($AP$5,$B19,$C19),'KAL1'!$A$6:$N$135,14,FALSE),0)</f>
        <v>0</v>
      </c>
      <c r="AQ19" s="68"/>
      <c r="AR19" s="614">
        <f>_xlfn.IFNA(VLOOKUP(CONCATENATE($AR$5,$B19,$C19),'MR3'!$A$6:$N$135,14,FALSE),0)</f>
        <v>0</v>
      </c>
      <c r="AS19" s="60"/>
    </row>
    <row r="20" spans="1:45" x14ac:dyDescent="0.2">
      <c r="A20" s="950"/>
      <c r="B20" s="160" t="s">
        <v>972</v>
      </c>
      <c r="C20" s="161" t="s">
        <v>266</v>
      </c>
      <c r="D20" s="161" t="s">
        <v>40</v>
      </c>
      <c r="E20" s="69">
        <v>44231</v>
      </c>
      <c r="F20" s="70">
        <v>9</v>
      </c>
      <c r="G20" s="66">
        <f t="shared" si="0"/>
        <v>0</v>
      </c>
      <c r="H20" s="67">
        <f t="shared" si="1"/>
        <v>0</v>
      </c>
      <c r="I20" s="65">
        <f t="shared" si="2"/>
        <v>9</v>
      </c>
      <c r="J20" s="213">
        <f>_xlfn.IFNA(VLOOKUP(CONCATENATE($J$5,$B20,$C20),'20BUN'!$A$6:$N$94,14,FALSE),0)</f>
        <v>0</v>
      </c>
      <c r="K20" s="68">
        <f>_xlfn.IFNA(VLOOKUP(CONCATENATE($K$5,$B20,$C20),'20BUS'!$A$6:$N$107,14,FALSE),0)</f>
        <v>0</v>
      </c>
      <c r="L20" s="68">
        <f>_xlfn.IFNA(VLOOKUP(CONCATENATE($L$5,$B20,$C20),'MUR1'!$A$6:$N$135,14,FALSE),0)</f>
        <v>0</v>
      </c>
      <c r="M20" s="68">
        <f>_xlfn.IFNA(VLOOKUP(CONCATENATE($M$5,$B20,$C20),'BUS1'!$A$6:$N$95,14,FALSE),0)</f>
        <v>0</v>
      </c>
      <c r="N20" s="68">
        <f>_xlfn.IFNA(VLOOKUP(CONCATENATE($N$5,$B20,$C20),'WP1'!$A$6:$N$131,14,FALSE),0)</f>
        <v>0</v>
      </c>
      <c r="O20" s="68">
        <f>_xlfn.IFNA(VLOOKUP(CONCATENATE($O$5,$B20,$C20),'BAL1'!$A$6:$N$95,14,FALSE),0)</f>
        <v>0</v>
      </c>
      <c r="P20" s="616">
        <f>_xlfn.IFNA(VLOOKUP(CONCATENATE($P$5,$B20,$C20),'BUS2'!$A$6:$N$133,14,FALSE),0)</f>
        <v>0</v>
      </c>
      <c r="Q20" s="68">
        <f>_xlfn.IFNA(VLOOKUP(CONCATENATE($AR$5,$B20,$C20),'MR1'!$A$6:$N$135,14,FALSE),0)</f>
        <v>0</v>
      </c>
      <c r="R20" s="68">
        <f>_xlfn.IFNA(VLOOKUP(CONCATENATE($R$5,$B20,$C20),'WAL1'!$A$6:$N$135,14,FALSE),0)</f>
        <v>0</v>
      </c>
      <c r="S20" s="68">
        <f>_xlfn.IFNA(VLOOKUP(CONCATENATE($S$5,$B20,$C20),'OG1'!$A$6:$N$132,14,FALSE),0)</f>
        <v>0</v>
      </c>
      <c r="T20" s="68">
        <f>_xlfn.IFNA(VLOOKUP(CONCATENATE($T$5,$B20,$C20),DARL!$A$6:$N$56,14,FALSE),0)</f>
        <v>0</v>
      </c>
      <c r="U20" s="68">
        <f>_xlfn.IFNA(VLOOKUP(CONCATENATE($U$5,$B20,$C20),'BUS3'!$A$6:$N$135,14,FALSE),0)</f>
        <v>0</v>
      </c>
      <c r="V20" s="68">
        <f>_xlfn.IFNA(VLOOKUP(CONCATENATE($V$5,$B20,$C20),'BAL2'!$A$6:$N$135,14,FALSE),0)</f>
        <v>0</v>
      </c>
      <c r="W20" s="68">
        <f>_xlfn.IFNA(VLOOKUP(CONCATENATE($W$5,$B20,$C20),'BUN1'!$A$6:$N$135,14,FALSE),0)</f>
        <v>0</v>
      </c>
      <c r="X20" s="68">
        <f>_xlfn.IFNA(VLOOKUP(CONCATENATE($X$5,$B20,$C20),'OG2'!$A$6:$N$133,14,FALSE),0)</f>
        <v>0</v>
      </c>
      <c r="Y20" s="68">
        <f>_xlfn.IFNA(VLOOKUP(CONCATENATE($Y$5,$B20,$C20),'SM1'!$A$6:$N$133,14,FALSE),0)</f>
        <v>0</v>
      </c>
      <c r="Z20" s="68">
        <f>_xlfn.IFNA(VLOOKUP(CONCATENATE($Z$5,$B20,$C20),'MR2'!$A$6:$N$124,14,FALSE),0)</f>
        <v>0</v>
      </c>
      <c r="AA20" s="68">
        <f>_xlfn.IFNA(VLOOKUP(CONCATENATE($AA$5,$B20,$C20),'WAL2'!$A$6:$N$135,14,FALSE),0)</f>
        <v>0</v>
      </c>
      <c r="AB20" s="68">
        <f>_xlfn.IFNA(VLOOKUP(CONCATENATE($AB$5,$B20,$C20),DARD1!$A$6:$N$134,14,FALSE),0)</f>
        <v>0</v>
      </c>
      <c r="AC20" s="68">
        <f>_xlfn.IFNA(VLOOKUP(CONCATENATE($AC$5,$B20,$C20),'LF1'!$A$6:$N$135,14,FALSE),0)</f>
        <v>0</v>
      </c>
      <c r="AD20" s="68">
        <f>_xlfn.IFNA(VLOOKUP(CONCATENATE($AD$5,$B20,$C20),DARL2!$A$6:$N$135,14,FALSE),0)</f>
        <v>0</v>
      </c>
      <c r="AE20" s="652">
        <f>_xlfn.IFNA(VLOOKUP(CONCATENATE($AE$5,$B20,$C20),FEST!$A$6:$N$135,14,FALSE),0)</f>
        <v>0</v>
      </c>
      <c r="AF20" s="68">
        <f>_xlfn.IFNA(VLOOKUP(CONCATENATE($AF$5,$B20,$C20),'BUN2'!$A$6:$N$131,14,FALSE),0)</f>
        <v>0</v>
      </c>
      <c r="AG20" s="68">
        <f>_xlfn.IFNA(VLOOKUP(CONCATENATE($AG$5,$B20,$C20),'OG3'!$A$6:$N$135,14,FALSE),0)</f>
        <v>0</v>
      </c>
      <c r="AH20" s="653">
        <f>_xlfn.IFNA(VLOOKUP(CONCATENATE($AH$5,$B20,$C20),SER!$A$6:$N$135,14,FALSE),0)</f>
        <v>0</v>
      </c>
      <c r="AI20" s="68">
        <f>_xlfn.IFNA(VLOOKUP(CONCATENATE($AI$5,$B20,$C20),KR!$A$6:$N$135,14,FALSE),0)</f>
        <v>0</v>
      </c>
      <c r="AJ20" s="68">
        <f>_xlfn.IFNA(VLOOKUP(CONCATENATE($AJ$5,$B20,$C20),DARL2!$A$6:$N$135,14,FALSE),0)</f>
        <v>0</v>
      </c>
      <c r="AK20" s="68">
        <f>_xlfn.IFNA(VLOOKUP(CONCATENATE($AK$5,$B20,$C20),DARD2!$A$6:$N$135,14,FALSE),0)</f>
        <v>0</v>
      </c>
      <c r="AL20" s="68">
        <f>_xlfn.IFNA(VLOOKUP(CONCATENATE($AL$5,$B20,$C20),'WAL3'!$A$6:$N$77,14,FALSE),0)</f>
        <v>0</v>
      </c>
      <c r="AM20" s="68">
        <f>_xlfn.IFNA(VLOOKUP(CONCATENATE($AM$5,$B20,$C20),'BAL3'!$A$6:$N$135,14,FALSE),0)</f>
        <v>0</v>
      </c>
      <c r="AN20" s="68">
        <f>_xlfn.IFNA(VLOOKUP(CONCATENATE($AN$5,$B20,$C20),'BUN3'!$A$6:$N$135,14,FALSE),0)</f>
        <v>0</v>
      </c>
      <c r="AO20" s="68">
        <f>_xlfn.IFNA(VLOOKUP(CONCATENATE($AO$5,$B20,$C20),SC!$A$6:$N$135,14,FALSE),0)</f>
        <v>0</v>
      </c>
      <c r="AP20" s="68">
        <f>_xlfn.IFNA(VLOOKUP(CONCATENATE($AP$5,$B20,$C20),'KAL1'!$A$6:$N$135,14,FALSE),0)</f>
        <v>0</v>
      </c>
      <c r="AQ20" s="68"/>
      <c r="AR20" s="614">
        <f>_xlfn.IFNA(VLOOKUP(CONCATENATE($AR$5,$B20,$C20),'MR3'!$A$6:$N$135,14,FALSE),0)</f>
        <v>0</v>
      </c>
      <c r="AS20" s="60"/>
    </row>
    <row r="21" spans="1:45" s="53" customFormat="1" x14ac:dyDescent="0.2">
      <c r="A21" s="950"/>
      <c r="B21" s="160" t="s">
        <v>64</v>
      </c>
      <c r="C21" s="161" t="s">
        <v>267</v>
      </c>
      <c r="D21" s="161" t="s">
        <v>165</v>
      </c>
      <c r="E21" s="69">
        <v>44224</v>
      </c>
      <c r="F21" s="70">
        <v>9</v>
      </c>
      <c r="G21" s="66">
        <f t="shared" si="0"/>
        <v>0</v>
      </c>
      <c r="H21" s="67">
        <f t="shared" si="1"/>
        <v>0</v>
      </c>
      <c r="I21" s="65">
        <f t="shared" si="2"/>
        <v>9</v>
      </c>
      <c r="J21" s="213">
        <f>_xlfn.IFNA(VLOOKUP(CONCATENATE($J$5,$B21,$C21),'20BUN'!$A$6:$N$94,14,FALSE),0)</f>
        <v>0</v>
      </c>
      <c r="K21" s="68">
        <f>_xlfn.IFNA(VLOOKUP(CONCATENATE($K$5,$B21,$C21),'20BUS'!$A$6:$N$107,14,FALSE),0)</f>
        <v>0</v>
      </c>
      <c r="L21" s="68">
        <f>_xlfn.IFNA(VLOOKUP(CONCATENATE($L$5,$B21,$C21),'MUR1'!$A$6:$N$135,14,FALSE),0)</f>
        <v>0</v>
      </c>
      <c r="M21" s="68">
        <f>_xlfn.IFNA(VLOOKUP(CONCATENATE($M$5,$B21,$C21),'BUS1'!$A$6:$N$95,14,FALSE),0)</f>
        <v>0</v>
      </c>
      <c r="N21" s="68">
        <f>_xlfn.IFNA(VLOOKUP(CONCATENATE($N$5,$B21,$C21),'WP1'!$A$6:$N$131,14,FALSE),0)</f>
        <v>0</v>
      </c>
      <c r="O21" s="68">
        <f>_xlfn.IFNA(VLOOKUP(CONCATENATE($O$5,$B21,$C21),'BAL1'!$A$6:$N$95,14,FALSE),0)</f>
        <v>0</v>
      </c>
      <c r="P21" s="616">
        <f>_xlfn.IFNA(VLOOKUP(CONCATENATE($P$5,$B21,$C21),'BUS2'!$A$6:$N$133,14,FALSE),0)</f>
        <v>0</v>
      </c>
      <c r="Q21" s="68">
        <f>_xlfn.IFNA(VLOOKUP(CONCATENATE($AR$5,$B21,$C21),'MR1'!$A$6:$N$135,14,FALSE),0)</f>
        <v>0</v>
      </c>
      <c r="R21" s="68">
        <f>_xlfn.IFNA(VLOOKUP(CONCATENATE($R$5,$B21,$C21),'WAL1'!$A$6:$N$135,14,FALSE),0)</f>
        <v>0</v>
      </c>
      <c r="S21" s="68">
        <f>_xlfn.IFNA(VLOOKUP(CONCATENATE($S$5,$B21,$C21),'OG1'!$A$6:$N$132,14,FALSE),0)</f>
        <v>0</v>
      </c>
      <c r="T21" s="68">
        <f>_xlfn.IFNA(VLOOKUP(CONCATENATE($T$5,$B21,$C21),DARL!$A$6:$N$56,14,FALSE),0)</f>
        <v>0</v>
      </c>
      <c r="U21" s="68">
        <f>_xlfn.IFNA(VLOOKUP(CONCATENATE($U$5,$B21,$C21),'BUS3'!$A$6:$N$135,14,FALSE),0)</f>
        <v>0</v>
      </c>
      <c r="V21" s="68">
        <f>_xlfn.IFNA(VLOOKUP(CONCATENATE($V$5,$B21,$C21),'BAL2'!$A$6:$N$135,14,FALSE),0)</f>
        <v>0</v>
      </c>
      <c r="W21" s="68">
        <f>_xlfn.IFNA(VLOOKUP(CONCATENATE($W$5,$B21,$C21),'BUN1'!$A$6:$N$135,14,FALSE),0)</f>
        <v>0</v>
      </c>
      <c r="X21" s="68">
        <f>_xlfn.IFNA(VLOOKUP(CONCATENATE($X$5,$B21,$C21),'OG2'!$A$6:$N$133,14,FALSE),0)</f>
        <v>0</v>
      </c>
      <c r="Y21" s="68">
        <f>_xlfn.IFNA(VLOOKUP(CONCATENATE($Y$5,$B21,$C21),'SM1'!$A$6:$N$133,14,FALSE),0)</f>
        <v>0</v>
      </c>
      <c r="Z21" s="68">
        <f>_xlfn.IFNA(VLOOKUP(CONCATENATE($Z$5,$B21,$C21),'MR2'!$A$6:$N$124,14,FALSE),0)</f>
        <v>0</v>
      </c>
      <c r="AA21" s="68">
        <f>_xlfn.IFNA(VLOOKUP(CONCATENATE($AA$5,$B21,$C21),'WAL2'!$A$6:$N$135,14,FALSE),0)</f>
        <v>0</v>
      </c>
      <c r="AB21" s="68">
        <f>_xlfn.IFNA(VLOOKUP(CONCATENATE($AB$5,$B21,$C21),DARD1!$A$6:$N$134,14,FALSE),0)</f>
        <v>0</v>
      </c>
      <c r="AC21" s="68">
        <f>_xlfn.IFNA(VLOOKUP(CONCATENATE($AC$5,$B21,$C21),'LF1'!$A$6:$N$135,14,FALSE),0)</f>
        <v>0</v>
      </c>
      <c r="AD21" s="68">
        <f>_xlfn.IFNA(VLOOKUP(CONCATENATE($AD$5,$B21,$C21),DARL2!$A$6:$N$135,14,FALSE),0)</f>
        <v>0</v>
      </c>
      <c r="AE21" s="652">
        <f>_xlfn.IFNA(VLOOKUP(CONCATENATE($AE$5,$B21,$C21),FEST!$A$6:$N$135,14,FALSE),0)</f>
        <v>0</v>
      </c>
      <c r="AF21" s="68">
        <f>_xlfn.IFNA(VLOOKUP(CONCATENATE($AF$5,$B21,$C21),'BUN2'!$A$6:$N$131,14,FALSE),0)</f>
        <v>0</v>
      </c>
      <c r="AG21" s="68">
        <f>_xlfn.IFNA(VLOOKUP(CONCATENATE($AG$5,$B21,$C21),'OG3'!$A$6:$N$135,14,FALSE),0)</f>
        <v>0</v>
      </c>
      <c r="AH21" s="653">
        <f>_xlfn.IFNA(VLOOKUP(CONCATENATE($AH$5,$B21,$C21),SER!$A$6:$N$135,14,FALSE),0)</f>
        <v>0</v>
      </c>
      <c r="AI21" s="68">
        <f>_xlfn.IFNA(VLOOKUP(CONCATENATE($AI$5,$B21,$C21),KR!$A$6:$N$135,14,FALSE),0)</f>
        <v>0</v>
      </c>
      <c r="AJ21" s="68">
        <f>_xlfn.IFNA(VLOOKUP(CONCATENATE($AJ$5,$B21,$C21),DARL2!$A$6:$N$135,14,FALSE),0)</f>
        <v>0</v>
      </c>
      <c r="AK21" s="68">
        <f>_xlfn.IFNA(VLOOKUP(CONCATENATE($AK$5,$B21,$C21),DARD2!$A$6:$N$135,14,FALSE),0)</f>
        <v>0</v>
      </c>
      <c r="AL21" s="68">
        <f>_xlfn.IFNA(VLOOKUP(CONCATENATE($AL$5,$B21,$C21),'WAL3'!$A$6:$N$77,14,FALSE),0)</f>
        <v>0</v>
      </c>
      <c r="AM21" s="68">
        <f>_xlfn.IFNA(VLOOKUP(CONCATENATE($AM$5,$B21,$C21),'BAL3'!$A$6:$N$135,14,FALSE),0)</f>
        <v>0</v>
      </c>
      <c r="AN21" s="68">
        <f>_xlfn.IFNA(VLOOKUP(CONCATENATE($AN$5,$B21,$C21),'BUN3'!$A$6:$N$135,14,FALSE),0)</f>
        <v>0</v>
      </c>
      <c r="AO21" s="68">
        <f>_xlfn.IFNA(VLOOKUP(CONCATENATE($AO$5,$B21,$C21),SC!$A$6:$N$135,14,FALSE),0)</f>
        <v>0</v>
      </c>
      <c r="AP21" s="68">
        <f>_xlfn.IFNA(VLOOKUP(CONCATENATE($AP$5,$B21,$C21),'KAL1'!$A$6:$N$135,14,FALSE),0)</f>
        <v>0</v>
      </c>
      <c r="AQ21" s="68"/>
      <c r="AR21" s="614">
        <f>_xlfn.IFNA(VLOOKUP(CONCATENATE($AR$5,$B21,$C21),'MR3'!$A$6:$N$135,14,FALSE),0)</f>
        <v>0</v>
      </c>
      <c r="AS21" s="60"/>
    </row>
    <row r="22" spans="1:45" s="53" customFormat="1" x14ac:dyDescent="0.2">
      <c r="A22" s="950"/>
      <c r="B22" s="160" t="s">
        <v>62</v>
      </c>
      <c r="C22" s="161" t="s">
        <v>67</v>
      </c>
      <c r="D22" s="161" t="s">
        <v>54</v>
      </c>
      <c r="E22" s="69">
        <v>44223</v>
      </c>
      <c r="F22" s="70">
        <v>10</v>
      </c>
      <c r="G22" s="66">
        <f t="shared" si="0"/>
        <v>0</v>
      </c>
      <c r="H22" s="67">
        <f t="shared" si="1"/>
        <v>0</v>
      </c>
      <c r="I22" s="65">
        <f t="shared" si="2"/>
        <v>9</v>
      </c>
      <c r="J22" s="213">
        <f>_xlfn.IFNA(VLOOKUP(CONCATENATE($J$5,$B22,$C22),'20BUN'!$A$6:$N$94,14,FALSE),0)</f>
        <v>0</v>
      </c>
      <c r="K22" s="68">
        <f>_xlfn.IFNA(VLOOKUP(CONCATENATE($K$5,$B22,$C22),'20BUS'!$A$6:$N$107,14,FALSE),0)</f>
        <v>0</v>
      </c>
      <c r="L22" s="68">
        <f>_xlfn.IFNA(VLOOKUP(CONCATENATE($L$5,$B22,$C22),'MUR1'!$A$6:$N$135,14,FALSE),0)</f>
        <v>0</v>
      </c>
      <c r="M22" s="68">
        <f>_xlfn.IFNA(VLOOKUP(CONCATENATE($M$5,$B22,$C22),'BUS1'!$A$6:$N$95,14,FALSE),0)</f>
        <v>0</v>
      </c>
      <c r="N22" s="68">
        <f>_xlfn.IFNA(VLOOKUP(CONCATENATE($N$5,$B22,$C22),'WP1'!$A$6:$N$131,14,FALSE),0)</f>
        <v>0</v>
      </c>
      <c r="O22" s="68">
        <f>_xlfn.IFNA(VLOOKUP(CONCATENATE($O$5,$B22,$C22),'BAL1'!$A$6:$N$95,14,FALSE),0)</f>
        <v>0</v>
      </c>
      <c r="P22" s="616">
        <f>_xlfn.IFNA(VLOOKUP(CONCATENATE($P$5,$B22,$C22),'BUS2'!$A$6:$N$133,14,FALSE),0)</f>
        <v>0</v>
      </c>
      <c r="Q22" s="68">
        <f>_xlfn.IFNA(VLOOKUP(CONCATENATE($AR$5,$B22,$C22),'MR1'!$A$6:$N$135,14,FALSE),0)</f>
        <v>0</v>
      </c>
      <c r="R22" s="68">
        <f>_xlfn.IFNA(VLOOKUP(CONCATENATE($R$5,$B22,$C22),'WAL1'!$A$6:$N$135,14,FALSE),0)</f>
        <v>0</v>
      </c>
      <c r="S22" s="68">
        <f>_xlfn.IFNA(VLOOKUP(CONCATENATE($S$5,$B22,$C22),'OG1'!$A$6:$N$132,14,FALSE),0)</f>
        <v>0</v>
      </c>
      <c r="T22" s="68">
        <f>_xlfn.IFNA(VLOOKUP(CONCATENATE($T$5,$B22,$C22),DARL!$A$6:$N$56,14,FALSE),0)</f>
        <v>0</v>
      </c>
      <c r="U22" s="68">
        <f>_xlfn.IFNA(VLOOKUP(CONCATENATE($U$5,$B22,$C22),'BUS3'!$A$6:$N$135,14,FALSE),0)</f>
        <v>0</v>
      </c>
      <c r="V22" s="68">
        <f>_xlfn.IFNA(VLOOKUP(CONCATENATE($V$5,$B22,$C22),'BAL2'!$A$6:$N$135,14,FALSE),0)</f>
        <v>0</v>
      </c>
      <c r="W22" s="68">
        <f>_xlfn.IFNA(VLOOKUP(CONCATENATE($W$5,$B22,$C22),'BUN1'!$A$6:$N$135,14,FALSE),0)</f>
        <v>0</v>
      </c>
      <c r="X22" s="68">
        <f>_xlfn.IFNA(VLOOKUP(CONCATENATE($X$5,$B22,$C22),'OG2'!$A$6:$N$133,14,FALSE),0)</f>
        <v>0</v>
      </c>
      <c r="Y22" s="68">
        <f>_xlfn.IFNA(VLOOKUP(CONCATENATE($Y$5,$B22,$C22),'SM1'!$A$6:$N$133,14,FALSE),0)</f>
        <v>0</v>
      </c>
      <c r="Z22" s="68">
        <f>_xlfn.IFNA(VLOOKUP(CONCATENATE($Z$5,$B22,$C22),'MR2'!$A$6:$N$124,14,FALSE),0)</f>
        <v>0</v>
      </c>
      <c r="AA22" s="68">
        <f>_xlfn.IFNA(VLOOKUP(CONCATENATE($AA$5,$B22,$C22),'WAL2'!$A$6:$N$135,14,FALSE),0)</f>
        <v>0</v>
      </c>
      <c r="AB22" s="68">
        <f>_xlfn.IFNA(VLOOKUP(CONCATENATE($AB$5,$B22,$C22),DARD1!$A$6:$N$134,14,FALSE),0)</f>
        <v>0</v>
      </c>
      <c r="AC22" s="68">
        <f>_xlfn.IFNA(VLOOKUP(CONCATENATE($AC$5,$B22,$C22),'LF1'!$A$6:$N$135,14,FALSE),0)</f>
        <v>0</v>
      </c>
      <c r="AD22" s="68">
        <f>_xlfn.IFNA(VLOOKUP(CONCATENATE($AD$5,$B22,$C22),DARL2!$A$6:$N$135,14,FALSE),0)</f>
        <v>0</v>
      </c>
      <c r="AE22" s="652">
        <f>_xlfn.IFNA(VLOOKUP(CONCATENATE($AE$5,$B22,$C22),FEST!$A$6:$N$135,14,FALSE),0)</f>
        <v>0</v>
      </c>
      <c r="AF22" s="68">
        <f>_xlfn.IFNA(VLOOKUP(CONCATENATE($AF$5,$B22,$C22),'BUN2'!$A$6:$N$131,14,FALSE),0)</f>
        <v>0</v>
      </c>
      <c r="AG22" s="68">
        <f>_xlfn.IFNA(VLOOKUP(CONCATENATE($AG$5,$B22,$C22),'OG3'!$A$6:$N$135,14,FALSE),0)</f>
        <v>0</v>
      </c>
      <c r="AH22" s="653">
        <f>_xlfn.IFNA(VLOOKUP(CONCATENATE($AH$5,$B22,$C22),SER!$A$6:$N$135,14,FALSE),0)</f>
        <v>0</v>
      </c>
      <c r="AI22" s="68">
        <f>_xlfn.IFNA(VLOOKUP(CONCATENATE($AI$5,$B22,$C22),KR!$A$6:$N$135,14,FALSE),0)</f>
        <v>0</v>
      </c>
      <c r="AJ22" s="68">
        <f>_xlfn.IFNA(VLOOKUP(CONCATENATE($AJ$5,$B22,$C22),DARL2!$A$6:$N$135,14,FALSE),0)</f>
        <v>0</v>
      </c>
      <c r="AK22" s="68">
        <f>_xlfn.IFNA(VLOOKUP(CONCATENATE($AK$5,$B22,$C22),DARD2!$A$6:$N$135,14,FALSE),0)</f>
        <v>0</v>
      </c>
      <c r="AL22" s="68">
        <f>_xlfn.IFNA(VLOOKUP(CONCATENATE($AL$5,$B22,$C22),'WAL3'!$A$6:$N$77,14,FALSE),0)</f>
        <v>0</v>
      </c>
      <c r="AM22" s="68">
        <f>_xlfn.IFNA(VLOOKUP(CONCATENATE($AM$5,$B22,$C22),'BAL3'!$A$6:$N$135,14,FALSE),0)</f>
        <v>0</v>
      </c>
      <c r="AN22" s="68">
        <f>_xlfn.IFNA(VLOOKUP(CONCATENATE($AN$5,$B22,$C22),'BUN3'!$A$6:$N$135,14,FALSE),0)</f>
        <v>0</v>
      </c>
      <c r="AO22" s="68">
        <f>_xlfn.IFNA(VLOOKUP(CONCATENATE($AO$5,$B22,$C22),SC!$A$6:$N$135,14,FALSE),0)</f>
        <v>0</v>
      </c>
      <c r="AP22" s="68">
        <f>_xlfn.IFNA(VLOOKUP(CONCATENATE($AP$5,$B22,$C22),'KAL1'!$A$6:$N$135,14,FALSE),0)</f>
        <v>0</v>
      </c>
      <c r="AQ22" s="68"/>
      <c r="AR22" s="614">
        <f>_xlfn.IFNA(VLOOKUP(CONCATENATE($AR$5,$B22,$C22),'MR3'!$A$6:$N$135,14,FALSE),0)</f>
        <v>0</v>
      </c>
      <c r="AS22" s="60"/>
    </row>
    <row r="23" spans="1:45" s="53" customFormat="1" x14ac:dyDescent="0.2">
      <c r="A23" s="950"/>
      <c r="B23" s="160" t="s">
        <v>97</v>
      </c>
      <c r="C23" s="161" t="s">
        <v>98</v>
      </c>
      <c r="D23" s="161" t="s">
        <v>54</v>
      </c>
      <c r="E23" s="69">
        <v>44219</v>
      </c>
      <c r="F23" s="70">
        <v>9</v>
      </c>
      <c r="G23" s="66">
        <f t="shared" si="0"/>
        <v>0</v>
      </c>
      <c r="H23" s="67">
        <f t="shared" si="1"/>
        <v>0</v>
      </c>
      <c r="I23" s="65">
        <f t="shared" si="2"/>
        <v>9</v>
      </c>
      <c r="J23" s="213">
        <f>_xlfn.IFNA(VLOOKUP(CONCATENATE($J$5,$B23,$C23),'20BUN'!$A$6:$N$94,14,FALSE),0)</f>
        <v>0</v>
      </c>
      <c r="K23" s="68">
        <f>_xlfn.IFNA(VLOOKUP(CONCATENATE($K$5,$B23,$C23),'20BUS'!$A$6:$N$107,14,FALSE),0)</f>
        <v>0</v>
      </c>
      <c r="L23" s="68">
        <f>_xlfn.IFNA(VLOOKUP(CONCATENATE($L$5,$B23,$C23),'MUR1'!$A$6:$N$135,14,FALSE),0)</f>
        <v>0</v>
      </c>
      <c r="M23" s="68">
        <f>_xlfn.IFNA(VLOOKUP(CONCATENATE($M$5,$B23,$C23),'BUS1'!$A$6:$N$95,14,FALSE),0)</f>
        <v>0</v>
      </c>
      <c r="N23" s="68">
        <f>_xlfn.IFNA(VLOOKUP(CONCATENATE($N$5,$B23,$C23),'WP1'!$A$6:$N$131,14,FALSE),0)</f>
        <v>0</v>
      </c>
      <c r="O23" s="68">
        <f>_xlfn.IFNA(VLOOKUP(CONCATENATE($O$5,$B23,$C23),'BAL1'!$A$6:$N$95,14,FALSE),0)</f>
        <v>0</v>
      </c>
      <c r="P23" s="616">
        <f>_xlfn.IFNA(VLOOKUP(CONCATENATE($P$5,$B23,$C23),'BUS2'!$A$6:$N$133,14,FALSE),0)</f>
        <v>0</v>
      </c>
      <c r="Q23" s="68">
        <f>_xlfn.IFNA(VLOOKUP(CONCATENATE($AR$5,$B23,$C23),'MR1'!$A$6:$N$135,14,FALSE),0)</f>
        <v>0</v>
      </c>
      <c r="R23" s="68">
        <f>_xlfn.IFNA(VLOOKUP(CONCATENATE($R$5,$B23,$C23),'WAL1'!$A$6:$N$135,14,FALSE),0)</f>
        <v>0</v>
      </c>
      <c r="S23" s="68">
        <f>_xlfn.IFNA(VLOOKUP(CONCATENATE($S$5,$B23,$C23),'OG1'!$A$6:$N$132,14,FALSE),0)</f>
        <v>0</v>
      </c>
      <c r="T23" s="68">
        <f>_xlfn.IFNA(VLOOKUP(CONCATENATE($T$5,$B23,$C23),DARL!$A$6:$N$56,14,FALSE),0)</f>
        <v>0</v>
      </c>
      <c r="U23" s="68">
        <f>_xlfn.IFNA(VLOOKUP(CONCATENATE($U$5,$B23,$C23),'BUS3'!$A$6:$N$135,14,FALSE),0)</f>
        <v>0</v>
      </c>
      <c r="V23" s="68">
        <f>_xlfn.IFNA(VLOOKUP(CONCATENATE($V$5,$B23,$C23),'BAL2'!$A$6:$N$135,14,FALSE),0)</f>
        <v>0</v>
      </c>
      <c r="W23" s="68">
        <f>_xlfn.IFNA(VLOOKUP(CONCATENATE($W$5,$B23,$C23),'BUN1'!$A$6:$N$135,14,FALSE),0)</f>
        <v>0</v>
      </c>
      <c r="X23" s="68">
        <f>_xlfn.IFNA(VLOOKUP(CONCATENATE($X$5,$B23,$C23),'OG2'!$A$6:$N$133,14,FALSE),0)</f>
        <v>0</v>
      </c>
      <c r="Y23" s="68">
        <f>_xlfn.IFNA(VLOOKUP(CONCATENATE($Y$5,$B23,$C23),'SM1'!$A$6:$N$133,14,FALSE),0)</f>
        <v>0</v>
      </c>
      <c r="Z23" s="68">
        <f>_xlfn.IFNA(VLOOKUP(CONCATENATE($Z$5,$B23,$C23),'MR2'!$A$6:$N$124,14,FALSE),0)</f>
        <v>0</v>
      </c>
      <c r="AA23" s="68">
        <f>_xlfn.IFNA(VLOOKUP(CONCATENATE($AA$5,$B23,$C23),'WAL2'!$A$6:$N$135,14,FALSE),0)</f>
        <v>0</v>
      </c>
      <c r="AB23" s="68">
        <f>_xlfn.IFNA(VLOOKUP(CONCATENATE($AB$5,$B23,$C23),DARD1!$A$6:$N$134,14,FALSE),0)</f>
        <v>0</v>
      </c>
      <c r="AC23" s="68">
        <f>_xlfn.IFNA(VLOOKUP(CONCATENATE($AC$5,$B23,$C23),'LF1'!$A$6:$N$135,14,FALSE),0)</f>
        <v>0</v>
      </c>
      <c r="AD23" s="68">
        <f>_xlfn.IFNA(VLOOKUP(CONCATENATE($AD$5,$B23,$C23),DARL2!$A$6:$N$135,14,FALSE),0)</f>
        <v>0</v>
      </c>
      <c r="AE23" s="652">
        <f>_xlfn.IFNA(VLOOKUP(CONCATENATE($AE$5,$B23,$C23),FEST!$A$6:$N$135,14,FALSE),0)</f>
        <v>0</v>
      </c>
      <c r="AF23" s="68">
        <f>_xlfn.IFNA(VLOOKUP(CONCATENATE($AF$5,$B23,$C23),'BUN2'!$A$6:$N$131,14,FALSE),0)</f>
        <v>0</v>
      </c>
      <c r="AG23" s="68">
        <f>_xlfn.IFNA(VLOOKUP(CONCATENATE($AG$5,$B23,$C23),'OG3'!$A$6:$N$135,14,FALSE),0)</f>
        <v>0</v>
      </c>
      <c r="AH23" s="653">
        <f>_xlfn.IFNA(VLOOKUP(CONCATENATE($AH$5,$B23,$C23),SER!$A$6:$N$135,14,FALSE),0)</f>
        <v>0</v>
      </c>
      <c r="AI23" s="68">
        <f>_xlfn.IFNA(VLOOKUP(CONCATENATE($AI$5,$B23,$C23),KR!$A$6:$N$135,14,FALSE),0)</f>
        <v>0</v>
      </c>
      <c r="AJ23" s="68">
        <f>_xlfn.IFNA(VLOOKUP(CONCATENATE($AJ$5,$B23,$C23),DARL2!$A$6:$N$135,14,FALSE),0)</f>
        <v>0</v>
      </c>
      <c r="AK23" s="68">
        <f>_xlfn.IFNA(VLOOKUP(CONCATENATE($AK$5,$B23,$C23),DARD2!$A$6:$N$135,14,FALSE),0)</f>
        <v>0</v>
      </c>
      <c r="AL23" s="68">
        <f>_xlfn.IFNA(VLOOKUP(CONCATENATE($AL$5,$B23,$C23),'WAL3'!$A$6:$N$77,14,FALSE),0)</f>
        <v>0</v>
      </c>
      <c r="AM23" s="68">
        <f>_xlfn.IFNA(VLOOKUP(CONCATENATE($AM$5,$B23,$C23),'BAL3'!$A$6:$N$135,14,FALSE),0)</f>
        <v>0</v>
      </c>
      <c r="AN23" s="68">
        <f>_xlfn.IFNA(VLOOKUP(CONCATENATE($AN$5,$B23,$C23),'BUN3'!$A$6:$N$135,14,FALSE),0)</f>
        <v>0</v>
      </c>
      <c r="AO23" s="68">
        <f>_xlfn.IFNA(VLOOKUP(CONCATENATE($AO$5,$B23,$C23),SC!$A$6:$N$135,14,FALSE),0)</f>
        <v>0</v>
      </c>
      <c r="AP23" s="68">
        <f>_xlfn.IFNA(VLOOKUP(CONCATENATE($AP$5,$B23,$C23),'KAL1'!$A$6:$N$135,14,FALSE),0)</f>
        <v>0</v>
      </c>
      <c r="AQ23" s="68"/>
      <c r="AR23" s="614">
        <f>_xlfn.IFNA(VLOOKUP(CONCATENATE($AR$5,$B23,$C23),'MR3'!$A$6:$N$135,14,FALSE),0)</f>
        <v>0</v>
      </c>
      <c r="AS23" s="60"/>
    </row>
    <row r="24" spans="1:45" x14ac:dyDescent="0.2">
      <c r="A24" s="950"/>
      <c r="B24" s="160" t="s">
        <v>600</v>
      </c>
      <c r="C24" s="161" t="s">
        <v>63</v>
      </c>
      <c r="D24" s="161" t="s">
        <v>40</v>
      </c>
      <c r="E24" s="69">
        <v>44219</v>
      </c>
      <c r="F24" s="70">
        <v>9</v>
      </c>
      <c r="G24" s="66">
        <f t="shared" si="0"/>
        <v>0</v>
      </c>
      <c r="H24" s="67">
        <f t="shared" si="1"/>
        <v>0</v>
      </c>
      <c r="I24" s="65">
        <f t="shared" si="2"/>
        <v>9</v>
      </c>
      <c r="J24" s="213">
        <f>_xlfn.IFNA(VLOOKUP(CONCATENATE($J$5,$B24,$C24),'20BUN'!$A$6:$N$94,14,FALSE),0)</f>
        <v>0</v>
      </c>
      <c r="K24" s="68">
        <f>_xlfn.IFNA(VLOOKUP(CONCATENATE($K$5,$B24,$C24),'20BUS'!$A$6:$N$107,14,FALSE),0)</f>
        <v>0</v>
      </c>
      <c r="L24" s="68">
        <f>_xlfn.IFNA(VLOOKUP(CONCATENATE($L$5,$B24,$C24),'MUR1'!$A$6:$N$135,14,FALSE),0)</f>
        <v>0</v>
      </c>
      <c r="M24" s="68">
        <f>_xlfn.IFNA(VLOOKUP(CONCATENATE($M$5,$B24,$C24),'BUS1'!$A$6:$N$95,14,FALSE),0)</f>
        <v>0</v>
      </c>
      <c r="N24" s="68">
        <f>_xlfn.IFNA(VLOOKUP(CONCATENATE($N$5,$B24,$C24),'WP1'!$A$6:$N$131,14,FALSE),0)</f>
        <v>0</v>
      </c>
      <c r="O24" s="68">
        <f>_xlfn.IFNA(VLOOKUP(CONCATENATE($O$5,$B24,$C24),'BAL1'!$A$6:$N$95,14,FALSE),0)</f>
        <v>0</v>
      </c>
      <c r="P24" s="616">
        <f>_xlfn.IFNA(VLOOKUP(CONCATENATE($P$5,$B24,$C24),'BUS2'!$A$6:$N$133,14,FALSE),0)</f>
        <v>0</v>
      </c>
      <c r="Q24" s="68">
        <f>_xlfn.IFNA(VLOOKUP(CONCATENATE($AR$5,$B24,$C24),'MR1'!$A$6:$N$135,14,FALSE),0)</f>
        <v>0</v>
      </c>
      <c r="R24" s="68">
        <f>_xlfn.IFNA(VLOOKUP(CONCATENATE($R$5,$B24,$C24),'WAL1'!$A$6:$N$135,14,FALSE),0)</f>
        <v>0</v>
      </c>
      <c r="S24" s="68">
        <f>_xlfn.IFNA(VLOOKUP(CONCATENATE($S$5,$B24,$C24),'OG1'!$A$6:$N$132,14,FALSE),0)</f>
        <v>0</v>
      </c>
      <c r="T24" s="68">
        <f>_xlfn.IFNA(VLOOKUP(CONCATENATE($T$5,$B24,$C24),DARL!$A$6:$N$56,14,FALSE),0)</f>
        <v>0</v>
      </c>
      <c r="U24" s="68">
        <f>_xlfn.IFNA(VLOOKUP(CONCATENATE($U$5,$B24,$C24),'BUS3'!$A$6:$N$135,14,FALSE),0)</f>
        <v>0</v>
      </c>
      <c r="V24" s="68">
        <f>_xlfn.IFNA(VLOOKUP(CONCATENATE($V$5,$B24,$C24),'BAL2'!$A$6:$N$135,14,FALSE),0)</f>
        <v>0</v>
      </c>
      <c r="W24" s="68">
        <f>_xlfn.IFNA(VLOOKUP(CONCATENATE($W$5,$B24,$C24),'BUN1'!$A$6:$N$135,14,FALSE),0)</f>
        <v>0</v>
      </c>
      <c r="X24" s="68">
        <f>_xlfn.IFNA(VLOOKUP(CONCATENATE($X$5,$B24,$C24),'OG2'!$A$6:$N$133,14,FALSE),0)</f>
        <v>0</v>
      </c>
      <c r="Y24" s="68">
        <f>_xlfn.IFNA(VLOOKUP(CONCATENATE($Y$5,$B24,$C24),'SM1'!$A$6:$N$133,14,FALSE),0)</f>
        <v>0</v>
      </c>
      <c r="Z24" s="68">
        <f>_xlfn.IFNA(VLOOKUP(CONCATENATE($Z$5,$B24,$C24),'MR2'!$A$6:$N$124,14,FALSE),0)</f>
        <v>0</v>
      </c>
      <c r="AA24" s="68">
        <f>_xlfn.IFNA(VLOOKUP(CONCATENATE($AA$5,$B24,$C24),'WAL2'!$A$6:$N$135,14,FALSE),0)</f>
        <v>0</v>
      </c>
      <c r="AB24" s="68">
        <f>_xlfn.IFNA(VLOOKUP(CONCATENATE($AB$5,$B24,$C24),DARD1!$A$6:$N$134,14,FALSE),0)</f>
        <v>0</v>
      </c>
      <c r="AC24" s="68">
        <f>_xlfn.IFNA(VLOOKUP(CONCATENATE($AC$5,$B24,$C24),'LF1'!$A$6:$N$135,14,FALSE),0)</f>
        <v>0</v>
      </c>
      <c r="AD24" s="68">
        <f>_xlfn.IFNA(VLOOKUP(CONCATENATE($AD$5,$B24,$C24),DARL2!$A$6:$N$135,14,FALSE),0)</f>
        <v>0</v>
      </c>
      <c r="AE24" s="652">
        <f>_xlfn.IFNA(VLOOKUP(CONCATENATE($AE$5,$B24,$C24),FEST!$A$6:$N$135,14,FALSE),0)</f>
        <v>0</v>
      </c>
      <c r="AF24" s="68">
        <f>_xlfn.IFNA(VLOOKUP(CONCATENATE($AF$5,$B24,$C24),'BUN2'!$A$6:$N$131,14,FALSE),0)</f>
        <v>0</v>
      </c>
      <c r="AG24" s="68">
        <f>_xlfn.IFNA(VLOOKUP(CONCATENATE($AG$5,$B24,$C24),'OG3'!$A$6:$N$135,14,FALSE),0)</f>
        <v>0</v>
      </c>
      <c r="AH24" s="653">
        <f>_xlfn.IFNA(VLOOKUP(CONCATENATE($AH$5,$B24,$C24),SER!$A$6:$N$135,14,FALSE),0)</f>
        <v>0</v>
      </c>
      <c r="AI24" s="68">
        <f>_xlfn.IFNA(VLOOKUP(CONCATENATE($AI$5,$B24,$C24),KR!$A$6:$N$135,14,FALSE),0)</f>
        <v>0</v>
      </c>
      <c r="AJ24" s="68">
        <f>_xlfn.IFNA(VLOOKUP(CONCATENATE($AJ$5,$B24,$C24),DARL2!$A$6:$N$135,14,FALSE),0)</f>
        <v>0</v>
      </c>
      <c r="AK24" s="68">
        <f>_xlfn.IFNA(VLOOKUP(CONCATENATE($AK$5,$B24,$C24),DARD2!$A$6:$N$135,14,FALSE),0)</f>
        <v>0</v>
      </c>
      <c r="AL24" s="68">
        <f>_xlfn.IFNA(VLOOKUP(CONCATENATE($AL$5,$B24,$C24),'WAL3'!$A$6:$N$77,14,FALSE),0)</f>
        <v>0</v>
      </c>
      <c r="AM24" s="68">
        <f>_xlfn.IFNA(VLOOKUP(CONCATENATE($AM$5,$B24,$C24),'BAL3'!$A$6:$N$135,14,FALSE),0)</f>
        <v>0</v>
      </c>
      <c r="AN24" s="68">
        <f>_xlfn.IFNA(VLOOKUP(CONCATENATE($AN$5,$B24,$C24),'BUN3'!$A$6:$N$135,14,FALSE),0)</f>
        <v>0</v>
      </c>
      <c r="AO24" s="68">
        <f>_xlfn.IFNA(VLOOKUP(CONCATENATE($AO$5,$B24,$C24),SC!$A$6:$N$135,14,FALSE),0)</f>
        <v>0</v>
      </c>
      <c r="AP24" s="68">
        <f>_xlfn.IFNA(VLOOKUP(CONCATENATE($AP$5,$B24,$C24),'KAL1'!$A$6:$N$135,14,FALSE),0)</f>
        <v>0</v>
      </c>
      <c r="AQ24" s="68"/>
      <c r="AR24" s="614">
        <f>_xlfn.IFNA(VLOOKUP(CONCATENATE($AR$5,$B24,$C24),'MR3'!$A$6:$N$135,14,FALSE),0)</f>
        <v>0</v>
      </c>
      <c r="AS24" s="60"/>
    </row>
    <row r="25" spans="1:45" x14ac:dyDescent="0.2">
      <c r="A25" s="950"/>
      <c r="B25" s="160" t="s">
        <v>88</v>
      </c>
      <c r="C25" s="161" t="s">
        <v>89</v>
      </c>
      <c r="D25" s="161" t="s">
        <v>160</v>
      </c>
      <c r="E25" s="69">
        <v>44264</v>
      </c>
      <c r="F25" s="70">
        <v>7</v>
      </c>
      <c r="G25" s="66">
        <f t="shared" si="0"/>
        <v>0</v>
      </c>
      <c r="H25" s="67">
        <f t="shared" si="1"/>
        <v>0</v>
      </c>
      <c r="I25" s="65">
        <f t="shared" si="2"/>
        <v>9</v>
      </c>
      <c r="J25" s="213">
        <f>_xlfn.IFNA(VLOOKUP(CONCATENATE($J$5,$B25,$C25),'20BUN'!$A$6:$N$94,14,FALSE),0)</f>
        <v>0</v>
      </c>
      <c r="K25" s="68">
        <f>_xlfn.IFNA(VLOOKUP(CONCATENATE($K$5,$B25,$C25),'20BUS'!$A$6:$N$107,14,FALSE),0)</f>
        <v>0</v>
      </c>
      <c r="L25" s="68">
        <f>_xlfn.IFNA(VLOOKUP(CONCATENATE($L$5,$B25,$C25),'MUR1'!$A$6:$N$135,14,FALSE),0)</f>
        <v>0</v>
      </c>
      <c r="M25" s="68">
        <f>_xlfn.IFNA(VLOOKUP(CONCATENATE($M$5,$B25,$C25),'BUS1'!$A$6:$N$95,14,FALSE),0)</f>
        <v>0</v>
      </c>
      <c r="N25" s="68">
        <f>_xlfn.IFNA(VLOOKUP(CONCATENATE($N$5,$B25,$C25),'WP1'!$A$6:$N$131,14,FALSE),0)</f>
        <v>0</v>
      </c>
      <c r="O25" s="68">
        <f>_xlfn.IFNA(VLOOKUP(CONCATENATE($O$5,$B25,$C25),'BAL1'!$A$6:$N$95,14,FALSE),0)</f>
        <v>0</v>
      </c>
      <c r="P25" s="616">
        <f>_xlfn.IFNA(VLOOKUP(CONCATENATE($P$5,$B25,$C25),'BUS2'!$A$6:$N$133,14,FALSE),0)</f>
        <v>0</v>
      </c>
      <c r="Q25" s="68">
        <f>_xlfn.IFNA(VLOOKUP(CONCATENATE($AR$5,$B25,$C25),'MR1'!$A$6:$N$135,14,FALSE),0)</f>
        <v>0</v>
      </c>
      <c r="R25" s="68">
        <f>_xlfn.IFNA(VLOOKUP(CONCATENATE($R$5,$B25,$C25),'WAL1'!$A$6:$N$135,14,FALSE),0)</f>
        <v>0</v>
      </c>
      <c r="S25" s="68">
        <f>_xlfn.IFNA(VLOOKUP(CONCATENATE($S$5,$B25,$C25),'OG1'!$A$6:$N$132,14,FALSE),0)</f>
        <v>0</v>
      </c>
      <c r="T25" s="68">
        <f>_xlfn.IFNA(VLOOKUP(CONCATENATE($T$5,$B25,$C25),DARL!$A$6:$N$56,14,FALSE),0)</f>
        <v>0</v>
      </c>
      <c r="U25" s="68">
        <f>_xlfn.IFNA(VLOOKUP(CONCATENATE($U$5,$B25,$C25),'BUS3'!$A$6:$N$135,14,FALSE),0)</f>
        <v>0</v>
      </c>
      <c r="V25" s="68">
        <f>_xlfn.IFNA(VLOOKUP(CONCATENATE($V$5,$B25,$C25),'BAL2'!$A$6:$N$135,14,FALSE),0)</f>
        <v>0</v>
      </c>
      <c r="W25" s="68">
        <f>_xlfn.IFNA(VLOOKUP(CONCATENATE($W$5,$B25,$C25),'BUN1'!$A$6:$N$135,14,FALSE),0)</f>
        <v>0</v>
      </c>
      <c r="X25" s="68">
        <f>_xlfn.IFNA(VLOOKUP(CONCATENATE($X$5,$B25,$C25),'OG2'!$A$6:$N$133,14,FALSE),0)</f>
        <v>0</v>
      </c>
      <c r="Y25" s="68">
        <f>_xlfn.IFNA(VLOOKUP(CONCATENATE($Y$5,$B25,$C25),'SM1'!$A$6:$N$133,14,FALSE),0)</f>
        <v>0</v>
      </c>
      <c r="Z25" s="68">
        <f>_xlfn.IFNA(VLOOKUP(CONCATENATE($Z$5,$B25,$C25),'MR2'!$A$6:$N$124,14,FALSE),0)</f>
        <v>0</v>
      </c>
      <c r="AA25" s="68">
        <f>_xlfn.IFNA(VLOOKUP(CONCATENATE($AA$5,$B25,$C25),'WAL2'!$A$6:$N$135,14,FALSE),0)</f>
        <v>0</v>
      </c>
      <c r="AB25" s="68">
        <f>_xlfn.IFNA(VLOOKUP(CONCATENATE($AB$5,$B25,$C25),DARD1!$A$6:$N$134,14,FALSE),0)</f>
        <v>0</v>
      </c>
      <c r="AC25" s="68">
        <f>_xlfn.IFNA(VLOOKUP(CONCATENATE($AC$5,$B25,$C25),'LF1'!$A$6:$N$135,14,FALSE),0)</f>
        <v>0</v>
      </c>
      <c r="AD25" s="68">
        <f>_xlfn.IFNA(VLOOKUP(CONCATENATE($AD$5,$B25,$C25),DARL2!$A$6:$N$135,14,FALSE),0)</f>
        <v>0</v>
      </c>
      <c r="AE25" s="652">
        <f>_xlfn.IFNA(VLOOKUP(CONCATENATE($AE$5,$B25,$C25),FEST!$A$6:$N$135,14,FALSE),0)</f>
        <v>0</v>
      </c>
      <c r="AF25" s="68">
        <f>_xlfn.IFNA(VLOOKUP(CONCATENATE($AF$5,$B25,$C25),'BUN2'!$A$6:$N$131,14,FALSE),0)</f>
        <v>0</v>
      </c>
      <c r="AG25" s="68">
        <f>_xlfn.IFNA(VLOOKUP(CONCATENATE($AG$5,$B25,$C25),'OG3'!$A$6:$N$135,14,FALSE),0)</f>
        <v>0</v>
      </c>
      <c r="AH25" s="653">
        <f>_xlfn.IFNA(VLOOKUP(CONCATENATE($AH$5,$B25,$C25),SER!$A$6:$N$135,14,FALSE),0)</f>
        <v>0</v>
      </c>
      <c r="AI25" s="68">
        <f>_xlfn.IFNA(VLOOKUP(CONCATENATE($AI$5,$B25,$C25),KR!$A$6:$N$135,14,FALSE),0)</f>
        <v>0</v>
      </c>
      <c r="AJ25" s="68">
        <f>_xlfn.IFNA(VLOOKUP(CONCATENATE($AJ$5,$B25,$C25),DARL2!$A$6:$N$135,14,FALSE),0)</f>
        <v>0</v>
      </c>
      <c r="AK25" s="68">
        <f>_xlfn.IFNA(VLOOKUP(CONCATENATE($AK$5,$B25,$C25),DARD2!$A$6:$N$135,14,FALSE),0)</f>
        <v>0</v>
      </c>
      <c r="AL25" s="68">
        <f>_xlfn.IFNA(VLOOKUP(CONCATENATE($AL$5,$B25,$C25),'WAL3'!$A$6:$N$77,14,FALSE),0)</f>
        <v>0</v>
      </c>
      <c r="AM25" s="68">
        <f>_xlfn.IFNA(VLOOKUP(CONCATENATE($AM$5,$B25,$C25),'BAL3'!$A$6:$N$135,14,FALSE),0)</f>
        <v>0</v>
      </c>
      <c r="AN25" s="68">
        <f>_xlfn.IFNA(VLOOKUP(CONCATENATE($AN$5,$B25,$C25),'BUN3'!$A$6:$N$135,14,FALSE),0)</f>
        <v>0</v>
      </c>
      <c r="AO25" s="68">
        <f>_xlfn.IFNA(VLOOKUP(CONCATENATE($AO$5,$B25,$C25),SC!$A$6:$N$135,14,FALSE),0)</f>
        <v>0</v>
      </c>
      <c r="AP25" s="68">
        <f>_xlfn.IFNA(VLOOKUP(CONCATENATE($AP$5,$B25,$C25),'KAL1'!$A$6:$N$135,14,FALSE),0)</f>
        <v>0</v>
      </c>
      <c r="AQ25" s="68"/>
      <c r="AR25" s="614">
        <f>_xlfn.IFNA(VLOOKUP(CONCATENATE($AR$5,$B25,$C25),'MR3'!$A$6:$N$135,14,FALSE),0)</f>
        <v>0</v>
      </c>
      <c r="AS25" s="60"/>
    </row>
    <row r="26" spans="1:45" x14ac:dyDescent="0.2">
      <c r="A26" s="950"/>
      <c r="B26" s="160" t="s">
        <v>769</v>
      </c>
      <c r="C26" s="161" t="s">
        <v>770</v>
      </c>
      <c r="D26" s="161" t="s">
        <v>40</v>
      </c>
      <c r="E26" s="69">
        <v>44310</v>
      </c>
      <c r="F26" s="70">
        <v>7</v>
      </c>
      <c r="G26" s="66">
        <f t="shared" si="0"/>
        <v>0</v>
      </c>
      <c r="H26" s="67">
        <f t="shared" si="1"/>
        <v>0</v>
      </c>
      <c r="I26" s="65">
        <f t="shared" si="2"/>
        <v>9</v>
      </c>
      <c r="J26" s="213">
        <f>_xlfn.IFNA(VLOOKUP(CONCATENATE($J$5,$B26,$C26),'20BUN'!$A$6:$N$94,14,FALSE),0)</f>
        <v>0</v>
      </c>
      <c r="K26" s="68">
        <f>_xlfn.IFNA(VLOOKUP(CONCATENATE($K$5,$B26,$C26),'20BUS'!$A$6:$N$107,14,FALSE),0)</f>
        <v>0</v>
      </c>
      <c r="L26" s="68">
        <f>_xlfn.IFNA(VLOOKUP(CONCATENATE($L$5,$B26,$C26),'MUR1'!$A$6:$N$135,14,FALSE),0)</f>
        <v>0</v>
      </c>
      <c r="M26" s="68">
        <f>_xlfn.IFNA(VLOOKUP(CONCATENATE($M$5,$B26,$C26),'BUS1'!$A$6:$N$95,14,FALSE),0)</f>
        <v>0</v>
      </c>
      <c r="N26" s="68">
        <f>_xlfn.IFNA(VLOOKUP(CONCATENATE($N$5,$B26,$C26),'WP1'!$A$6:$N$131,14,FALSE),0)</f>
        <v>0</v>
      </c>
      <c r="O26" s="68">
        <f>_xlfn.IFNA(VLOOKUP(CONCATENATE($O$5,$B26,$C26),'BAL1'!$A$6:$N$95,14,FALSE),0)</f>
        <v>0</v>
      </c>
      <c r="P26" s="616">
        <f>_xlfn.IFNA(VLOOKUP(CONCATENATE($P$5,$B26,$C26),'BUS2'!$A$6:$N$133,14,FALSE),0)</f>
        <v>0</v>
      </c>
      <c r="Q26" s="68">
        <f>_xlfn.IFNA(VLOOKUP(CONCATENATE($AR$5,$B26,$C26),'MR1'!$A$6:$N$135,14,FALSE),0)</f>
        <v>0</v>
      </c>
      <c r="R26" s="68">
        <f>_xlfn.IFNA(VLOOKUP(CONCATENATE($R$5,$B26,$C26),'WAL1'!$A$6:$N$135,14,FALSE),0)</f>
        <v>0</v>
      </c>
      <c r="S26" s="68">
        <f>_xlfn.IFNA(VLOOKUP(CONCATENATE($S$5,$B26,$C26),'OG1'!$A$6:$N$132,14,FALSE),0)</f>
        <v>0</v>
      </c>
      <c r="T26" s="68">
        <f>_xlfn.IFNA(VLOOKUP(CONCATENATE($T$5,$B26,$C26),DARL!$A$6:$N$56,14,FALSE),0)</f>
        <v>0</v>
      </c>
      <c r="U26" s="68">
        <f>_xlfn.IFNA(VLOOKUP(CONCATENATE($U$5,$B26,$C26),'BUS3'!$A$6:$N$135,14,FALSE),0)</f>
        <v>0</v>
      </c>
      <c r="V26" s="68">
        <f>_xlfn.IFNA(VLOOKUP(CONCATENATE($V$5,$B26,$C26),'BAL2'!$A$6:$N$135,14,FALSE),0)</f>
        <v>0</v>
      </c>
      <c r="W26" s="68">
        <f>_xlfn.IFNA(VLOOKUP(CONCATENATE($W$5,$B26,$C26),'BUN1'!$A$6:$N$135,14,FALSE),0)</f>
        <v>0</v>
      </c>
      <c r="X26" s="68">
        <f>_xlfn.IFNA(VLOOKUP(CONCATENATE($X$5,$B26,$C26),'OG2'!$A$6:$N$133,14,FALSE),0)</f>
        <v>0</v>
      </c>
      <c r="Y26" s="68">
        <f>_xlfn.IFNA(VLOOKUP(CONCATENATE($Y$5,$B26,$C26),'SM1'!$A$6:$N$133,14,FALSE),0)</f>
        <v>0</v>
      </c>
      <c r="Z26" s="68">
        <f>_xlfn.IFNA(VLOOKUP(CONCATENATE($Z$5,$B26,$C26),'MR2'!$A$6:$N$124,14,FALSE),0)</f>
        <v>0</v>
      </c>
      <c r="AA26" s="68">
        <f>_xlfn.IFNA(VLOOKUP(CONCATENATE($AA$5,$B26,$C26),'WAL2'!$A$6:$N$135,14,FALSE),0)</f>
        <v>0</v>
      </c>
      <c r="AB26" s="68">
        <f>_xlfn.IFNA(VLOOKUP(CONCATENATE($AB$5,$B26,$C26),DARD1!$A$6:$N$134,14,FALSE),0)</f>
        <v>0</v>
      </c>
      <c r="AC26" s="68">
        <f>_xlfn.IFNA(VLOOKUP(CONCATENATE($AC$5,$B26,$C26),'LF1'!$A$6:$N$135,14,FALSE),0)</f>
        <v>0</v>
      </c>
      <c r="AD26" s="68">
        <f>_xlfn.IFNA(VLOOKUP(CONCATENATE($AD$5,$B26,$C26),DARL2!$A$6:$N$135,14,FALSE),0)</f>
        <v>0</v>
      </c>
      <c r="AE26" s="652">
        <f>_xlfn.IFNA(VLOOKUP(CONCATENATE($AE$5,$B26,$C26),FEST!$A$6:$N$135,14,FALSE),0)</f>
        <v>0</v>
      </c>
      <c r="AF26" s="68">
        <f>_xlfn.IFNA(VLOOKUP(CONCATENATE($AF$5,$B26,$C26),'BUN2'!$A$6:$N$131,14,FALSE),0)</f>
        <v>0</v>
      </c>
      <c r="AG26" s="68">
        <f>_xlfn.IFNA(VLOOKUP(CONCATENATE($AG$5,$B26,$C26),'OG3'!$A$6:$N$135,14,FALSE),0)</f>
        <v>0</v>
      </c>
      <c r="AH26" s="653">
        <f>_xlfn.IFNA(VLOOKUP(CONCATENATE($AH$5,$B26,$C26),SER!$A$6:$N$135,14,FALSE),0)</f>
        <v>0</v>
      </c>
      <c r="AI26" s="68">
        <f>_xlfn.IFNA(VLOOKUP(CONCATENATE($AI$5,$B26,$C26),KR!$A$6:$N$135,14,FALSE),0)</f>
        <v>0</v>
      </c>
      <c r="AJ26" s="68">
        <f>_xlfn.IFNA(VLOOKUP(CONCATENATE($AJ$5,$B26,$C26),DARL2!$A$6:$N$135,14,FALSE),0)</f>
        <v>0</v>
      </c>
      <c r="AK26" s="68">
        <f>_xlfn.IFNA(VLOOKUP(CONCATENATE($AK$5,$B26,$C26),DARD2!$A$6:$N$135,14,FALSE),0)</f>
        <v>0</v>
      </c>
      <c r="AL26" s="68">
        <f>_xlfn.IFNA(VLOOKUP(CONCATENATE($AL$5,$B26,$C26),'WAL3'!$A$6:$N$77,14,FALSE),0)</f>
        <v>0</v>
      </c>
      <c r="AM26" s="68">
        <f>_xlfn.IFNA(VLOOKUP(CONCATENATE($AM$5,$B26,$C26),'BAL3'!$A$6:$N$135,14,FALSE),0)</f>
        <v>0</v>
      </c>
      <c r="AN26" s="68">
        <f>_xlfn.IFNA(VLOOKUP(CONCATENATE($AN$5,$B26,$C26),'BUN3'!$A$6:$N$135,14,FALSE),0)</f>
        <v>0</v>
      </c>
      <c r="AO26" s="68">
        <f>_xlfn.IFNA(VLOOKUP(CONCATENATE($AO$5,$B26,$C26),SC!$A$6:$N$135,14,FALSE),0)</f>
        <v>0</v>
      </c>
      <c r="AP26" s="68">
        <f>_xlfn.IFNA(VLOOKUP(CONCATENATE($AP$5,$B26,$C26),'KAL1'!$A$6:$N$135,14,FALSE),0)</f>
        <v>0</v>
      </c>
      <c r="AQ26" s="68"/>
      <c r="AR26" s="614">
        <f>_xlfn.IFNA(VLOOKUP(CONCATENATE($AR$5,$B26,$C26),'MR3'!$A$6:$N$135,14,FALSE),0)</f>
        <v>0</v>
      </c>
      <c r="AS26" s="60"/>
    </row>
    <row r="27" spans="1:45" x14ac:dyDescent="0.2">
      <c r="A27" s="950"/>
      <c r="B27" s="160" t="s">
        <v>962</v>
      </c>
      <c r="C27" s="161" t="s">
        <v>963</v>
      </c>
      <c r="D27" s="161" t="s">
        <v>964</v>
      </c>
      <c r="E27" s="69">
        <v>44353</v>
      </c>
      <c r="F27" s="70">
        <v>11</v>
      </c>
      <c r="G27" s="66">
        <f t="shared" si="0"/>
        <v>0</v>
      </c>
      <c r="H27" s="67">
        <f t="shared" si="1"/>
        <v>0</v>
      </c>
      <c r="I27" s="65">
        <f t="shared" si="2"/>
        <v>9</v>
      </c>
      <c r="J27" s="213">
        <f>_xlfn.IFNA(VLOOKUP(CONCATENATE($J$5,$B27,$C27),'20BUN'!$A$6:$N$94,14,FALSE),0)</f>
        <v>0</v>
      </c>
      <c r="K27" s="68">
        <f>_xlfn.IFNA(VLOOKUP(CONCATENATE($K$5,$B27,$C27),'20BUS'!$A$6:$N$107,14,FALSE),0)</f>
        <v>0</v>
      </c>
      <c r="L27" s="68">
        <f>_xlfn.IFNA(VLOOKUP(CONCATENATE($L$5,$B27,$C27),'MUR1'!$A$6:$N$135,14,FALSE),0)</f>
        <v>0</v>
      </c>
      <c r="M27" s="68">
        <f>_xlfn.IFNA(VLOOKUP(CONCATENATE($M$5,$B27,$C27),'BUS1'!$A$6:$N$95,14,FALSE),0)</f>
        <v>0</v>
      </c>
      <c r="N27" s="68">
        <f>_xlfn.IFNA(VLOOKUP(CONCATENATE($N$5,$B27,$C27),'WP1'!$A$6:$N$131,14,FALSE),0)</f>
        <v>0</v>
      </c>
      <c r="O27" s="68">
        <f>_xlfn.IFNA(VLOOKUP(CONCATENATE($O$5,$B27,$C27),'BAL1'!$A$6:$N$95,14,FALSE),0)</f>
        <v>0</v>
      </c>
      <c r="P27" s="616">
        <f>_xlfn.IFNA(VLOOKUP(CONCATENATE($P$5,$B27,$C27),'BUS2'!$A$6:$N$133,14,FALSE),0)</f>
        <v>0</v>
      </c>
      <c r="Q27" s="68">
        <f>_xlfn.IFNA(VLOOKUP(CONCATENATE($AR$5,$B27,$C27),'MR1'!$A$6:$N$135,14,FALSE),0)</f>
        <v>0</v>
      </c>
      <c r="R27" s="68">
        <f>_xlfn.IFNA(VLOOKUP(CONCATENATE($R$5,$B27,$C27),'WAL1'!$A$6:$N$135,14,FALSE),0)</f>
        <v>0</v>
      </c>
      <c r="S27" s="68">
        <f>_xlfn.IFNA(VLOOKUP(CONCATENATE($S$5,$B27,$C27),'OG1'!$A$6:$N$132,14,FALSE),0)</f>
        <v>0</v>
      </c>
      <c r="T27" s="68">
        <f>_xlfn.IFNA(VLOOKUP(CONCATENATE($T$5,$B27,$C27),DARL!$A$6:$N$56,14,FALSE),0)</f>
        <v>0</v>
      </c>
      <c r="U27" s="68">
        <f>_xlfn.IFNA(VLOOKUP(CONCATENATE($U$5,$B27,$C27),'BUS3'!$A$6:$N$135,14,FALSE),0)</f>
        <v>0</v>
      </c>
      <c r="V27" s="68">
        <f>_xlfn.IFNA(VLOOKUP(CONCATENATE($V$5,$B27,$C27),'BAL2'!$A$6:$N$135,14,FALSE),0)</f>
        <v>0</v>
      </c>
      <c r="W27" s="68">
        <f>_xlfn.IFNA(VLOOKUP(CONCATENATE($W$5,$B27,$C27),'BUN1'!$A$6:$N$135,14,FALSE),0)</f>
        <v>0</v>
      </c>
      <c r="X27" s="68">
        <f>_xlfn.IFNA(VLOOKUP(CONCATENATE($X$5,$B27,$C27),'OG2'!$A$6:$N$133,14,FALSE),0)</f>
        <v>0</v>
      </c>
      <c r="Y27" s="68">
        <f>_xlfn.IFNA(VLOOKUP(CONCATENATE($Y$5,$B27,$C27),'SM1'!$A$6:$N$133,14,FALSE),0)</f>
        <v>0</v>
      </c>
      <c r="Z27" s="68">
        <f>_xlfn.IFNA(VLOOKUP(CONCATENATE($Z$5,$B27,$C27),'MR2'!$A$6:$N$124,14,FALSE),0)</f>
        <v>0</v>
      </c>
      <c r="AA27" s="68">
        <f>_xlfn.IFNA(VLOOKUP(CONCATENATE($AA$5,$B27,$C27),'WAL2'!$A$6:$N$135,14,FALSE),0)</f>
        <v>0</v>
      </c>
      <c r="AB27" s="68">
        <f>_xlfn.IFNA(VLOOKUP(CONCATENATE($AB$5,$B27,$C27),DARD1!$A$6:$N$134,14,FALSE),0)</f>
        <v>0</v>
      </c>
      <c r="AC27" s="68">
        <f>_xlfn.IFNA(VLOOKUP(CONCATENATE($AC$5,$B27,$C27),'LF1'!$A$6:$N$135,14,FALSE),0)</f>
        <v>0</v>
      </c>
      <c r="AD27" s="68">
        <f>_xlfn.IFNA(VLOOKUP(CONCATENATE($AD$5,$B27,$C27),DARL2!$A$6:$N$135,14,FALSE),0)</f>
        <v>0</v>
      </c>
      <c r="AE27" s="652">
        <f>_xlfn.IFNA(VLOOKUP(CONCATENATE($AE$5,$B27,$C27),FEST!$A$6:$N$135,14,FALSE),0)</f>
        <v>0</v>
      </c>
      <c r="AF27" s="68">
        <f>_xlfn.IFNA(VLOOKUP(CONCATENATE($AF$5,$B27,$C27),'BUN2'!$A$6:$N$131,14,FALSE),0)</f>
        <v>0</v>
      </c>
      <c r="AG27" s="68">
        <f>_xlfn.IFNA(VLOOKUP(CONCATENATE($AG$5,$B27,$C27),'OG3'!$A$6:$N$135,14,FALSE),0)</f>
        <v>0</v>
      </c>
      <c r="AH27" s="653">
        <f>_xlfn.IFNA(VLOOKUP(CONCATENATE($AH$5,$B27,$C27),SER!$A$6:$N$135,14,FALSE),0)</f>
        <v>0</v>
      </c>
      <c r="AI27" s="68">
        <f>_xlfn.IFNA(VLOOKUP(CONCATENATE($AI$5,$B27,$C27),KR!$A$6:$N$135,14,FALSE),0)</f>
        <v>0</v>
      </c>
      <c r="AJ27" s="68">
        <f>_xlfn.IFNA(VLOOKUP(CONCATENATE($AJ$5,$B27,$C27),DARL2!$A$6:$N$135,14,FALSE),0)</f>
        <v>0</v>
      </c>
      <c r="AK27" s="68">
        <f>_xlfn.IFNA(VLOOKUP(CONCATENATE($AK$5,$B27,$C27),DARD2!$A$6:$N$135,14,FALSE),0)</f>
        <v>0</v>
      </c>
      <c r="AL27" s="68">
        <f>_xlfn.IFNA(VLOOKUP(CONCATENATE($AL$5,$B27,$C27),'WAL3'!$A$6:$N$77,14,FALSE),0)</f>
        <v>0</v>
      </c>
      <c r="AM27" s="68">
        <f>_xlfn.IFNA(VLOOKUP(CONCATENATE($AM$5,$B27,$C27),'BAL3'!$A$6:$N$135,14,FALSE),0)</f>
        <v>0</v>
      </c>
      <c r="AN27" s="68">
        <f>_xlfn.IFNA(VLOOKUP(CONCATENATE($AN$5,$B27,$C27),'BUN3'!$A$6:$N$135,14,FALSE),0)</f>
        <v>0</v>
      </c>
      <c r="AO27" s="68">
        <f>_xlfn.IFNA(VLOOKUP(CONCATENATE($AO$5,$B27,$C27),SC!$A$6:$N$135,14,FALSE),0)</f>
        <v>0</v>
      </c>
      <c r="AP27" s="68">
        <f>_xlfn.IFNA(VLOOKUP(CONCATENATE($AP$5,$B27,$C27),'KAL1'!$A$6:$N$135,14,FALSE),0)</f>
        <v>0</v>
      </c>
      <c r="AQ27" s="68"/>
      <c r="AR27" s="614">
        <f>_xlfn.IFNA(VLOOKUP(CONCATENATE($AR$5,$B27,$C27),'MR3'!$A$6:$N$135,14,FALSE),0)</f>
        <v>0</v>
      </c>
      <c r="AS27" s="60"/>
    </row>
    <row r="28" spans="1:45" x14ac:dyDescent="0.2">
      <c r="A28" s="950"/>
      <c r="B28" s="842" t="s">
        <v>1434</v>
      </c>
      <c r="C28" s="161"/>
      <c r="D28" s="161"/>
      <c r="E28" s="69"/>
      <c r="F28" s="70"/>
      <c r="G28" s="66"/>
      <c r="H28" s="67"/>
      <c r="I28" s="65"/>
      <c r="J28" s="213">
        <f>_xlfn.IFNA(VLOOKUP(CONCATENATE($J$5,$B28,$C28),'20BUN'!$A$6:$N$94,14,FALSE),0)</f>
        <v>0</v>
      </c>
      <c r="K28" s="68">
        <f>_xlfn.IFNA(VLOOKUP(CONCATENATE($K$5,$B28,$C28),'20BUS'!$A$6:$N$107,14,FALSE),0)</f>
        <v>0</v>
      </c>
      <c r="L28" s="68">
        <f>_xlfn.IFNA(VLOOKUP(CONCATENATE($L$5,$B28,$C28),'MUR1'!$A$6:$N$135,14,FALSE),0)</f>
        <v>0</v>
      </c>
      <c r="M28" s="68">
        <f>_xlfn.IFNA(VLOOKUP(CONCATENATE($M$5,$B28,$C28),'BUS1'!$A$6:$N$95,14,FALSE),0)</f>
        <v>0</v>
      </c>
      <c r="N28" s="68">
        <f>_xlfn.IFNA(VLOOKUP(CONCATENATE($N$5,$B28,$C28),'WP1'!$A$6:$N$131,14,FALSE),0)</f>
        <v>0</v>
      </c>
      <c r="O28" s="68">
        <f>_xlfn.IFNA(VLOOKUP(CONCATENATE($O$5,$B28,$C28),'BAL1'!$A$6:$N$95,14,FALSE),0)</f>
        <v>0</v>
      </c>
      <c r="P28" s="68">
        <f>_xlfn.IFNA(VLOOKUP(CONCATENATE($P$5,$B28,$C28),'BUS2'!$A$6:$N$133,14,FALSE),0)</f>
        <v>0</v>
      </c>
      <c r="Q28" s="68"/>
      <c r="R28" s="68">
        <f>_xlfn.IFNA(VLOOKUP(CONCATENATE($R$5,$B28,$C28),'WAL1'!$A$6:$N$135,14,FALSE),0)</f>
        <v>0</v>
      </c>
      <c r="S28" s="68">
        <f>_xlfn.IFNA(VLOOKUP(CONCATENATE($S$5,$B28,$C28),'OG1'!$A$6:$N$132,14,FALSE),0)</f>
        <v>0</v>
      </c>
      <c r="T28" s="68">
        <f>_xlfn.IFNA(VLOOKUP(CONCATENATE($T$5,$B28,$C28),DARL!$A$6:$N$56,14,FALSE),0)</f>
        <v>0</v>
      </c>
      <c r="U28" s="68">
        <f>_xlfn.IFNA(VLOOKUP(CONCATENATE($U$5,$B28,$C28),'BUS3'!$A$6:$N$135,14,FALSE),0)</f>
        <v>0</v>
      </c>
      <c r="V28" s="68">
        <f>_xlfn.IFNA(VLOOKUP(CONCATENATE($V$5,$B28,$C28),'BAL2'!$A$6:$N$135,14,FALSE),0)</f>
        <v>0</v>
      </c>
      <c r="W28" s="68">
        <f>_xlfn.IFNA(VLOOKUP(CONCATENATE($W$5,$B28,$C28),'BUN1'!$A$6:$N$135,14,FALSE),0)</f>
        <v>0</v>
      </c>
      <c r="X28" s="68">
        <f>_xlfn.IFNA(VLOOKUP(CONCATENATE($X$5,$B28,$C28),'OG2'!$A$6:$N$133,14,FALSE),0)</f>
        <v>0</v>
      </c>
      <c r="Y28" s="68">
        <f>_xlfn.IFNA(VLOOKUP(CONCATENATE($Y$5,$B28,$C28),'SM1'!$A$6:$N$133,14,FALSE),0)</f>
        <v>0</v>
      </c>
      <c r="Z28" s="68">
        <f>_xlfn.IFNA(VLOOKUP(CONCATENATE($Z$5,$B28,$C28),'MR2'!$A$6:$N$124,14,FALSE),0)</f>
        <v>0</v>
      </c>
      <c r="AA28" s="68">
        <f>_xlfn.IFNA(VLOOKUP(CONCATENATE($AA$5,$B28,$C28),'WAL2'!$A$6:$N$135,14,FALSE),0)</f>
        <v>0</v>
      </c>
      <c r="AB28" s="68">
        <f>_xlfn.IFNA(VLOOKUP(CONCATENATE($AB$5,$B28,$C28),DARD1!$A$6:$N$134,14,FALSE),0)</f>
        <v>0</v>
      </c>
      <c r="AC28" s="68">
        <f>_xlfn.IFNA(VLOOKUP(CONCATENATE($AC$5,$B28,$C28),'LF1'!$A$6:$N$135,14,FALSE),0)</f>
        <v>0</v>
      </c>
      <c r="AD28" s="68">
        <f>_xlfn.IFNA(VLOOKUP(CONCATENATE($AD$5,$B28,$C28),DARL2!$A$6:$N$135,14,FALSE),0)</f>
        <v>0</v>
      </c>
      <c r="AE28" s="652">
        <f>_xlfn.IFNA(VLOOKUP(CONCATENATE($AE$5,$B28,$C28),FEST!$A$6:$N$135,14,FALSE),0)</f>
        <v>0</v>
      </c>
      <c r="AF28" s="68">
        <f>_xlfn.IFNA(VLOOKUP(CONCATENATE($AF$5,$B28,$C28),'BUN2'!$A$6:$N$131,14,FALSE),0)</f>
        <v>0</v>
      </c>
      <c r="AG28" s="68">
        <f>_xlfn.IFNA(VLOOKUP(CONCATENATE($AG$5,$B28,$C28),'OG3'!$A$6:$N$135,14,FALSE),0)</f>
        <v>0</v>
      </c>
      <c r="AH28" s="653">
        <f>_xlfn.IFNA(VLOOKUP(CONCATENATE($AH$5,$B28,$C28),SER!$A$6:$N$135,14,FALSE),0)</f>
        <v>0</v>
      </c>
      <c r="AI28" s="68">
        <f>_xlfn.IFNA(VLOOKUP(CONCATENATE($AI$5,$B28,$C28),KR!$A$6:$N$135,14,FALSE),0)</f>
        <v>0</v>
      </c>
      <c r="AJ28" s="68">
        <f>_xlfn.IFNA(VLOOKUP(CONCATENATE($AJ$5,$B28,$C28),DARL2!$A$6:$N$135,14,FALSE),0)</f>
        <v>0</v>
      </c>
      <c r="AK28" s="68">
        <f>_xlfn.IFNA(VLOOKUP(CONCATENATE($AK$5,$B28,$C28),DARD2!$A$6:$N$135,14,FALSE),0)</f>
        <v>0</v>
      </c>
      <c r="AL28" s="68">
        <f>_xlfn.IFNA(VLOOKUP(CONCATENATE($AL$5,$B28,$C28),'WAL3'!$A$6:$N$77,14,FALSE),0)</f>
        <v>0</v>
      </c>
      <c r="AM28" s="68">
        <f>_xlfn.IFNA(VLOOKUP(CONCATENATE($AM$5,$B28,$C28),'BAL3'!$A$6:$N$135,14,FALSE),0)</f>
        <v>0</v>
      </c>
      <c r="AN28" s="68">
        <f>_xlfn.IFNA(VLOOKUP(CONCATENATE($AN$5,$B28,$C28),'BUN3'!$A$6:$N$135,14,FALSE),0)</f>
        <v>0</v>
      </c>
      <c r="AO28" s="68">
        <f>_xlfn.IFNA(VLOOKUP(CONCATENATE($AO$5,$B28,$C28),SC!$A$6:$N$135,14,FALSE),0)</f>
        <v>0</v>
      </c>
      <c r="AP28" s="68">
        <f>_xlfn.IFNA(VLOOKUP(CONCATENATE($AP$5,$B28,$C28),'KAL1'!$A$6:$N$135,14,FALSE),0)</f>
        <v>0</v>
      </c>
      <c r="AQ28" s="68"/>
      <c r="AR28" s="614">
        <f>_xlfn.IFNA(VLOOKUP(CONCATENATE($AR$5,$B28,$C28),'MR3'!$A$6:$N$135,14,FALSE),0)</f>
        <v>0</v>
      </c>
      <c r="AS28" s="60"/>
    </row>
    <row r="29" spans="1:45" x14ac:dyDescent="0.2">
      <c r="A29" s="950"/>
      <c r="B29" s="160"/>
      <c r="C29" s="161"/>
      <c r="D29" s="161"/>
      <c r="E29" s="69"/>
      <c r="F29" s="70"/>
      <c r="G29" s="66"/>
      <c r="H29" s="67"/>
      <c r="I29" s="65"/>
      <c r="J29" s="213">
        <f>_xlfn.IFNA(VLOOKUP(CONCATENATE($J$5,$B29,$C29),'20BUN'!$A$6:$N$94,14,FALSE),0)</f>
        <v>0</v>
      </c>
      <c r="K29" s="68">
        <f>_xlfn.IFNA(VLOOKUP(CONCATENATE($K$5,$B29,$C29),'20BUS'!$A$6:$N$107,14,FALSE),0)</f>
        <v>0</v>
      </c>
      <c r="L29" s="68">
        <f>_xlfn.IFNA(VLOOKUP(CONCATENATE($L$5,$B29,$C29),'MUR1'!$A$6:$N$135,14,FALSE),0)</f>
        <v>0</v>
      </c>
      <c r="M29" s="68">
        <f>_xlfn.IFNA(VLOOKUP(CONCATENATE($M$5,$B29,$C29),'BUS1'!$A$6:$N$95,14,FALSE),0)</f>
        <v>0</v>
      </c>
      <c r="N29" s="68">
        <f>_xlfn.IFNA(VLOOKUP(CONCATENATE($N$5,$B29,$C29),'WP1'!$A$6:$N$131,14,FALSE),0)</f>
        <v>0</v>
      </c>
      <c r="O29" s="68">
        <f>_xlfn.IFNA(VLOOKUP(CONCATENATE($O$5,$B29,$C29),'BAL1'!$A$6:$N$95,14,FALSE),0)</f>
        <v>0</v>
      </c>
      <c r="P29" s="68">
        <f>_xlfn.IFNA(VLOOKUP(CONCATENATE($P$5,$B29,$C29),'BUS2'!$A$6:$N$133,14,FALSE),0)</f>
        <v>0</v>
      </c>
      <c r="Q29" s="68"/>
      <c r="R29" s="68">
        <f>_xlfn.IFNA(VLOOKUP(CONCATENATE($R$5,$B29,$C29),'WAL1'!$A$6:$N$135,14,FALSE),0)</f>
        <v>0</v>
      </c>
      <c r="S29" s="68">
        <f>_xlfn.IFNA(VLOOKUP(CONCATENATE($S$5,$B29,$C29),'OG1'!$A$6:$N$132,14,FALSE),0)</f>
        <v>0</v>
      </c>
      <c r="T29" s="68">
        <f>_xlfn.IFNA(VLOOKUP(CONCATENATE($T$5,$B29,$C29),DARL!$A$6:$N$56,14,FALSE),0)</f>
        <v>0</v>
      </c>
      <c r="U29" s="68">
        <f>_xlfn.IFNA(VLOOKUP(CONCATENATE($U$5,$B29,$C29),'BUS3'!$A$6:$N$135,14,FALSE),0)</f>
        <v>0</v>
      </c>
      <c r="V29" s="68">
        <f>_xlfn.IFNA(VLOOKUP(CONCATENATE($V$5,$B29,$C29),'BAL2'!$A$6:$N$135,14,FALSE),0)</f>
        <v>0</v>
      </c>
      <c r="W29" s="68">
        <f>_xlfn.IFNA(VLOOKUP(CONCATENATE($W$5,$B29,$C29),'BUN1'!$A$6:$N$135,14,FALSE),0)</f>
        <v>0</v>
      </c>
      <c r="X29" s="68">
        <f>_xlfn.IFNA(VLOOKUP(CONCATENATE($X$5,$B29,$C29),'OG2'!$A$6:$N$133,14,FALSE),0)</f>
        <v>0</v>
      </c>
      <c r="Y29" s="68">
        <f>_xlfn.IFNA(VLOOKUP(CONCATENATE($Y$5,$B29,$C29),'SM1'!$A$6:$N$133,14,FALSE),0)</f>
        <v>0</v>
      </c>
      <c r="Z29" s="68">
        <f>_xlfn.IFNA(VLOOKUP(CONCATENATE($Z$5,$B29,$C29),'MR2'!$A$6:$N$124,14,FALSE),0)</f>
        <v>0</v>
      </c>
      <c r="AA29" s="68">
        <f>_xlfn.IFNA(VLOOKUP(CONCATENATE($AA$5,$B29,$C29),'WAL2'!$A$6:$N$135,14,FALSE),0)</f>
        <v>0</v>
      </c>
      <c r="AB29" s="68">
        <f>_xlfn.IFNA(VLOOKUP(CONCATENATE($AB$5,$B29,$C29),DARD1!$A$6:$N$134,14,FALSE),0)</f>
        <v>0</v>
      </c>
      <c r="AC29" s="68">
        <f>_xlfn.IFNA(VLOOKUP(CONCATENATE($AC$5,$B29,$C29),'LF1'!$A$6:$N$135,14,FALSE),0)</f>
        <v>0</v>
      </c>
      <c r="AD29" s="68">
        <f>_xlfn.IFNA(VLOOKUP(CONCATENATE($AD$5,$B29,$C29),DARL2!$A$6:$N$135,14,FALSE),0)</f>
        <v>0</v>
      </c>
      <c r="AE29" s="652">
        <f>_xlfn.IFNA(VLOOKUP(CONCATENATE($AE$5,$B29,$C29),FEST!$A$6:$N$135,14,FALSE),0)</f>
        <v>0</v>
      </c>
      <c r="AF29" s="68">
        <f>_xlfn.IFNA(VLOOKUP(CONCATENATE($AF$5,$B29,$C29),'BUN2'!$A$6:$N$131,14,FALSE),0)</f>
        <v>0</v>
      </c>
      <c r="AG29" s="68">
        <f>_xlfn.IFNA(VLOOKUP(CONCATENATE($AG$5,$B29,$C29),'OG3'!$A$6:$N$135,14,FALSE),0)</f>
        <v>0</v>
      </c>
      <c r="AH29" s="653">
        <f>_xlfn.IFNA(VLOOKUP(CONCATENATE($AH$5,$B29,$C29),SER!$A$6:$N$135,14,FALSE),0)</f>
        <v>0</v>
      </c>
      <c r="AI29" s="68">
        <f>_xlfn.IFNA(VLOOKUP(CONCATENATE($AI$5,$B29,$C29),KR!$A$6:$N$135,14,FALSE),0)</f>
        <v>0</v>
      </c>
      <c r="AJ29" s="68">
        <f>_xlfn.IFNA(VLOOKUP(CONCATENATE($AJ$5,$B29,$C29),DARL2!$A$6:$N$135,14,FALSE),0)</f>
        <v>0</v>
      </c>
      <c r="AK29" s="68">
        <f>_xlfn.IFNA(VLOOKUP(CONCATENATE($AK$5,$B29,$C29),DARD2!$A$6:$N$135,14,FALSE),0)</f>
        <v>0</v>
      </c>
      <c r="AL29" s="68">
        <f>_xlfn.IFNA(VLOOKUP(CONCATENATE($AL$5,$B29,$C29),'WAL3'!$A$6:$N$77,14,FALSE),0)</f>
        <v>0</v>
      </c>
      <c r="AM29" s="68">
        <f>_xlfn.IFNA(VLOOKUP(CONCATENATE($AM$5,$B29,$C29),'BAL3'!$A$6:$N$135,14,FALSE),0)</f>
        <v>0</v>
      </c>
      <c r="AN29" s="68">
        <f>_xlfn.IFNA(VLOOKUP(CONCATENATE($AN$5,$B29,$C29),'BUN3'!$A$6:$N$135,14,FALSE),0)</f>
        <v>0</v>
      </c>
      <c r="AO29" s="68">
        <f>_xlfn.IFNA(VLOOKUP(CONCATENATE($AO$5,$B29,$C29),SC!$A$6:$N$135,14,FALSE),0)</f>
        <v>0</v>
      </c>
      <c r="AP29" s="68">
        <f>_xlfn.IFNA(VLOOKUP(CONCATENATE($AP$5,$B29,$C29),'KAL1'!$A$6:$N$135,14,FALSE),0)</f>
        <v>0</v>
      </c>
      <c r="AQ29" s="68"/>
      <c r="AR29" s="614">
        <f>_xlfn.IFNA(VLOOKUP(CONCATENATE($AR$5,$B29,$C29),'MR3'!$A$6:$N$135,14,FALSE),0)</f>
        <v>0</v>
      </c>
      <c r="AS29" s="60"/>
    </row>
    <row r="30" spans="1:45" x14ac:dyDescent="0.2">
      <c r="A30" s="950"/>
      <c r="B30" s="160"/>
      <c r="C30" s="161"/>
      <c r="D30" s="161"/>
      <c r="E30" s="69"/>
      <c r="F30" s="70"/>
      <c r="G30" s="66"/>
      <c r="H30" s="67"/>
      <c r="I30" s="65"/>
      <c r="J30" s="213">
        <f>_xlfn.IFNA(VLOOKUP(CONCATENATE($J$5,$B30,$C30),'20BUN'!$A$6:$N$94,14,FALSE),0)</f>
        <v>0</v>
      </c>
      <c r="K30" s="68">
        <f>_xlfn.IFNA(VLOOKUP(CONCATENATE($K$5,$B30,$C30),'20BUS'!$A$6:$N$107,14,FALSE),0)</f>
        <v>0</v>
      </c>
      <c r="L30" s="68">
        <f>_xlfn.IFNA(VLOOKUP(CONCATENATE($L$5,$B30,$C30),'MUR1'!$A$6:$N$135,14,FALSE),0)</f>
        <v>0</v>
      </c>
      <c r="M30" s="68">
        <f>_xlfn.IFNA(VLOOKUP(CONCATENATE($M$5,$B30,$C30),'BUS1'!$A$6:$N$95,14,FALSE),0)</f>
        <v>0</v>
      </c>
      <c r="N30" s="68">
        <f>_xlfn.IFNA(VLOOKUP(CONCATENATE($N$5,$B30,$C30),'WP1'!$A$6:$N$131,14,FALSE),0)</f>
        <v>0</v>
      </c>
      <c r="O30" s="68">
        <f>_xlfn.IFNA(VLOOKUP(CONCATENATE($O$5,$B30,$C30),'BAL1'!$A$6:$N$95,14,FALSE),0)</f>
        <v>0</v>
      </c>
      <c r="P30" s="68">
        <f>_xlfn.IFNA(VLOOKUP(CONCATENATE($P$5,$B30,$C30),'BUS2'!$A$6:$N$133,14,FALSE),0)</f>
        <v>0</v>
      </c>
      <c r="Q30" s="68"/>
      <c r="R30" s="68">
        <f>_xlfn.IFNA(VLOOKUP(CONCATENATE($R$5,$B30,$C30),'WAL1'!$A$6:$N$135,14,FALSE),0)</f>
        <v>0</v>
      </c>
      <c r="S30" s="68">
        <f>_xlfn.IFNA(VLOOKUP(CONCATENATE($S$5,$B30,$C30),'OG1'!$A$6:$N$132,14,FALSE),0)</f>
        <v>0</v>
      </c>
      <c r="T30" s="68">
        <f>_xlfn.IFNA(VLOOKUP(CONCATENATE($T$5,$B30,$C30),DARL!$A$6:$N$56,14,FALSE),0)</f>
        <v>0</v>
      </c>
      <c r="U30" s="68">
        <f>_xlfn.IFNA(VLOOKUP(CONCATENATE($U$5,$B30,$C30),'BUS3'!$A$6:$N$135,14,FALSE),0)</f>
        <v>0</v>
      </c>
      <c r="V30" s="68">
        <f>_xlfn.IFNA(VLOOKUP(CONCATENATE($V$5,$B30,$C30),'BAL2'!$A$6:$N$135,14,FALSE),0)</f>
        <v>0</v>
      </c>
      <c r="W30" s="68">
        <f>_xlfn.IFNA(VLOOKUP(CONCATENATE($W$5,$B30,$C30),'BUN1'!$A$6:$N$135,14,FALSE),0)</f>
        <v>0</v>
      </c>
      <c r="X30" s="68">
        <f>_xlfn.IFNA(VLOOKUP(CONCATENATE($X$5,$B30,$C30),'OG2'!$A$6:$N$133,14,FALSE),0)</f>
        <v>0</v>
      </c>
      <c r="Y30" s="68">
        <f>_xlfn.IFNA(VLOOKUP(CONCATENATE($Y$5,$B30,$C30),'SM1'!$A$6:$N$133,14,FALSE),0)</f>
        <v>0</v>
      </c>
      <c r="Z30" s="68">
        <f>_xlfn.IFNA(VLOOKUP(CONCATENATE($Z$5,$B30,$C30),'MR2'!$A$6:$N$124,14,FALSE),0)</f>
        <v>0</v>
      </c>
      <c r="AA30" s="68">
        <f>_xlfn.IFNA(VLOOKUP(CONCATENATE($AA$5,$B30,$C30),'WAL2'!$A$6:$N$135,14,FALSE),0)</f>
        <v>0</v>
      </c>
      <c r="AB30" s="68">
        <f>_xlfn.IFNA(VLOOKUP(CONCATENATE($AB$5,$B30,$C30),DARD1!$A$6:$N$134,14,FALSE),0)</f>
        <v>0</v>
      </c>
      <c r="AC30" s="68">
        <f>_xlfn.IFNA(VLOOKUP(CONCATENATE($AC$5,$B30,$C30),'LF1'!$A$6:$N$135,14,FALSE),0)</f>
        <v>0</v>
      </c>
      <c r="AD30" s="68">
        <f>_xlfn.IFNA(VLOOKUP(CONCATENATE($AD$5,$B30,$C30),DARL2!$A$6:$N$135,14,FALSE),0)</f>
        <v>0</v>
      </c>
      <c r="AE30" s="68"/>
      <c r="AF30" s="68">
        <f>_xlfn.IFNA(VLOOKUP(CONCATENATE($AF$5,$B30,$C30),'BUN2'!$A$6:$N$131,14,FALSE),0)</f>
        <v>0</v>
      </c>
      <c r="AG30" s="68">
        <f>_xlfn.IFNA(VLOOKUP(CONCATENATE($AG$5,$B30,$C30),'OG3'!$A$6:$N$135,14,FALSE),0)</f>
        <v>0</v>
      </c>
      <c r="AH30" s="653">
        <f>_xlfn.IFNA(VLOOKUP(CONCATENATE($AH$5,$B30,$C30),SER!$A$6:$N$135,14,FALSE),0)</f>
        <v>0</v>
      </c>
      <c r="AI30" s="68">
        <f>_xlfn.IFNA(VLOOKUP(CONCATENATE($AI$5,$B30,$C30),KR!$A$6:$N$135,14,FALSE),0)</f>
        <v>0</v>
      </c>
      <c r="AJ30" s="68">
        <f>_xlfn.IFNA(VLOOKUP(CONCATENATE($AJ$5,$B30,$C30),DARL2!$A$6:$N$135,14,FALSE),0)</f>
        <v>0</v>
      </c>
      <c r="AK30" s="68">
        <f>_xlfn.IFNA(VLOOKUP(CONCATENATE($AK$5,$B30,$C30),DARD2!$A$6:$N$135,14,FALSE),0)</f>
        <v>0</v>
      </c>
      <c r="AL30" s="68">
        <f>_xlfn.IFNA(VLOOKUP(CONCATENATE($AL$5,$B30,$C30),'WAL3'!$A$6:$N$77,14,FALSE),0)</f>
        <v>0</v>
      </c>
      <c r="AM30" s="68">
        <f>_xlfn.IFNA(VLOOKUP(CONCATENATE($AM$5,$B30,$C30),'BAL3'!$A$6:$N$135,14,FALSE),0)</f>
        <v>0</v>
      </c>
      <c r="AN30" s="68">
        <f>_xlfn.IFNA(VLOOKUP(CONCATENATE($AN$5,$B30,$C30),'BUN3'!$A$6:$N$135,14,FALSE),0)</f>
        <v>0</v>
      </c>
      <c r="AO30" s="68">
        <f>_xlfn.IFNA(VLOOKUP(CONCATENATE($AO$5,$B30,$C30),SC!$A$6:$N$135,14,FALSE),0)</f>
        <v>0</v>
      </c>
      <c r="AP30" s="68">
        <f>_xlfn.IFNA(VLOOKUP(CONCATENATE($AP$5,$B30,$C30),'KAL1'!$A$6:$N$135,14,FALSE),0)</f>
        <v>0</v>
      </c>
      <c r="AQ30" s="68"/>
      <c r="AR30" s="614">
        <f>_xlfn.IFNA(VLOOKUP(CONCATENATE($AR$5,$B30,$C30),'MR3'!$A$6:$N$135,14,FALSE),0)</f>
        <v>0</v>
      </c>
      <c r="AS30" s="57"/>
    </row>
    <row r="31" spans="1:45" x14ac:dyDescent="0.2">
      <c r="A31" s="950"/>
      <c r="B31" s="160"/>
      <c r="C31" s="161"/>
      <c r="D31" s="159"/>
      <c r="E31" s="69"/>
      <c r="F31" s="70"/>
      <c r="G31" s="66"/>
      <c r="H31" s="67"/>
      <c r="I31" s="65"/>
      <c r="J31" s="213">
        <f>_xlfn.IFNA(VLOOKUP(CONCATENATE($J$5,$B31,$C31),'20BUN'!$A$6:$N$94,14,FALSE),0)</f>
        <v>0</v>
      </c>
      <c r="K31" s="68">
        <f>_xlfn.IFNA(VLOOKUP(CONCATENATE($K$5,$B31,$C31),'20BUS'!$A$6:$N$107,14,FALSE),0)</f>
        <v>0</v>
      </c>
      <c r="L31" s="68">
        <f>_xlfn.IFNA(VLOOKUP(CONCATENATE($L$5,$B31,$C31),'MUR1'!$A$6:$N$135,14,FALSE),0)</f>
        <v>0</v>
      </c>
      <c r="M31" s="68">
        <f>_xlfn.IFNA(VLOOKUP(CONCATENATE($M$5,$B31,$C31),'BUS1'!$A$6:$N$95,14,FALSE),0)</f>
        <v>0</v>
      </c>
      <c r="N31" s="68">
        <f>_xlfn.IFNA(VLOOKUP(CONCATENATE($N$5,$B31,$C31),'WP1'!$A$6:$N$131,14,FALSE),0)</f>
        <v>0</v>
      </c>
      <c r="O31" s="68">
        <f>_xlfn.IFNA(VLOOKUP(CONCATENATE($O$5,$B31,$C31),'BAL1'!$A$6:$N$95,14,FALSE),0)</f>
        <v>0</v>
      </c>
      <c r="P31" s="68">
        <f>_xlfn.IFNA(VLOOKUP(CONCATENATE($P$5,$B31,$C31),'BUS2'!$A$6:$N$133,14,FALSE),0)</f>
        <v>0</v>
      </c>
      <c r="Q31" s="68"/>
      <c r="R31" s="68">
        <f>_xlfn.IFNA(VLOOKUP(CONCATENATE($R$5,$B31,$C31),'WAL1'!$A$6:$N$135,14,FALSE),0)</f>
        <v>0</v>
      </c>
      <c r="S31" s="68">
        <f>_xlfn.IFNA(VLOOKUP(CONCATENATE($S$5,$B31,$C31),'OG1'!$A$6:$N$132,14,FALSE),0)</f>
        <v>0</v>
      </c>
      <c r="T31" s="68">
        <f>_xlfn.IFNA(VLOOKUP(CONCATENATE($T$5,$B31,$C31),DARL!$A$6:$N$56,14,FALSE),0)</f>
        <v>0</v>
      </c>
      <c r="U31" s="68">
        <f>_xlfn.IFNA(VLOOKUP(CONCATENATE($U$5,$B31,$C31),'BUS3'!$A$6:$N$135,14,FALSE),0)</f>
        <v>0</v>
      </c>
      <c r="V31" s="68">
        <f>_xlfn.IFNA(VLOOKUP(CONCATENATE($V$5,$B31,$C31),'BAL2'!$A$6:$N$135,14,FALSE),0)</f>
        <v>0</v>
      </c>
      <c r="W31" s="68">
        <f>_xlfn.IFNA(VLOOKUP(CONCATENATE($W$5,$B31,$C31),'BUN1'!$A$6:$N$135,14,FALSE),0)</f>
        <v>0</v>
      </c>
      <c r="X31" s="68">
        <f>_xlfn.IFNA(VLOOKUP(CONCATENATE($X$5,$B31,$C31),'OG2'!$A$6:$N$133,14,FALSE),0)</f>
        <v>0</v>
      </c>
      <c r="Y31" s="68">
        <f>_xlfn.IFNA(VLOOKUP(CONCATENATE($Y$5,$B31,$C31),'SM1'!$A$6:$N$133,14,FALSE),0)</f>
        <v>0</v>
      </c>
      <c r="Z31" s="68">
        <f>_xlfn.IFNA(VLOOKUP(CONCATENATE($Z$5,$B31,$C31),'MR2'!$A$6:$N$124,14,FALSE),0)</f>
        <v>0</v>
      </c>
      <c r="AA31" s="68">
        <f>_xlfn.IFNA(VLOOKUP(CONCATENATE($AA$5,$B31,$C31),'WAL2'!$A$6:$N$135,14,FALSE),0)</f>
        <v>0</v>
      </c>
      <c r="AB31" s="68">
        <f>_xlfn.IFNA(VLOOKUP(CONCATENATE($AB$5,$B31,$C31),DARD1!$A$6:$N$134,14,FALSE),0)</f>
        <v>0</v>
      </c>
      <c r="AC31" s="68">
        <f>_xlfn.IFNA(VLOOKUP(CONCATENATE($AC$5,$B31,$C31),'LF1'!$A$6:$N$135,14,FALSE),0)</f>
        <v>0</v>
      </c>
      <c r="AD31" s="68">
        <f>_xlfn.IFNA(VLOOKUP(CONCATENATE($AD$5,$B31,$C31),DARL2!$A$6:$N$135,14,FALSE),0)</f>
        <v>0</v>
      </c>
      <c r="AE31" s="68"/>
      <c r="AF31" s="68">
        <f>_xlfn.IFNA(VLOOKUP(CONCATENATE($AF$5,$B31,$C31),'BUN2'!$A$6:$N$131,14,FALSE),0)</f>
        <v>0</v>
      </c>
      <c r="AG31" s="68">
        <f>_xlfn.IFNA(VLOOKUP(CONCATENATE($AG$5,$B31,$C31),'OG3'!$A$6:$N$135,14,FALSE),0)</f>
        <v>0</v>
      </c>
      <c r="AH31" s="653">
        <f>_xlfn.IFNA(VLOOKUP(CONCATENATE($AH$5,$B31,$C31),[5]SER2!$A$6:$N$135,14,FALSE),0)</f>
        <v>0</v>
      </c>
      <c r="AI31" s="68">
        <f>_xlfn.IFNA(VLOOKUP(CONCATENATE($AI$5,$B31,$C31),KR!$A$6:$N$135,14,FALSE),0)</f>
        <v>0</v>
      </c>
      <c r="AJ31" s="68">
        <f>_xlfn.IFNA(VLOOKUP(CONCATENATE($AJ$5,$B31,$C31),DARL2!$A$6:$N$135,14,FALSE),0)</f>
        <v>0</v>
      </c>
      <c r="AK31" s="68">
        <f>_xlfn.IFNA(VLOOKUP(CONCATENATE($AK$5,$B31,$C31),DARD2!$A$6:$N$135,14,FALSE),0)</f>
        <v>0</v>
      </c>
      <c r="AL31" s="68">
        <f>_xlfn.IFNA(VLOOKUP(CONCATENATE($AL$5,$B31,$C31),'WAL3'!$A$6:$N$77,14,FALSE),0)</f>
        <v>0</v>
      </c>
      <c r="AM31" s="68">
        <f>_xlfn.IFNA(VLOOKUP(CONCATENATE($AM$5,$B31,$C31),'BAL3'!$A$6:$N$135,14,FALSE),0)</f>
        <v>0</v>
      </c>
      <c r="AN31" s="68">
        <f>_xlfn.IFNA(VLOOKUP(CONCATENATE($AN$5,$B31,$C31),'BUN3'!$A$6:$N$135,14,FALSE),0)</f>
        <v>0</v>
      </c>
      <c r="AO31" s="68">
        <f>_xlfn.IFNA(VLOOKUP(CONCATENATE($AO$5,$B31,$C31),SC!$A$6:$N$135,14,FALSE),0)</f>
        <v>0</v>
      </c>
      <c r="AP31" s="68">
        <f>_xlfn.IFNA(VLOOKUP(CONCATENATE($AP$5,$B31,$C31),'KAL1'!$A$6:$N$135,14,FALSE),0)</f>
        <v>0</v>
      </c>
      <c r="AQ31" s="68"/>
      <c r="AR31" s="614">
        <f>_xlfn.IFNA(VLOOKUP(CONCATENATE($AR$5,$B31,$C31),'MR3'!$A$6:$N$135,14,FALSE),0)</f>
        <v>0</v>
      </c>
      <c r="AS31" s="57"/>
    </row>
    <row r="32" spans="1:45" x14ac:dyDescent="0.2">
      <c r="A32" s="950"/>
      <c r="B32" s="160"/>
      <c r="C32" s="161"/>
      <c r="D32" s="161"/>
      <c r="E32" s="69"/>
      <c r="F32" s="70"/>
      <c r="G32" s="66"/>
      <c r="H32" s="67"/>
      <c r="I32" s="65"/>
      <c r="J32" s="213">
        <f>_xlfn.IFNA(VLOOKUP(CONCATENATE($J$5,$B32,$C32),'20BUN'!$A$6:$N$94,14,FALSE),0)</f>
        <v>0</v>
      </c>
      <c r="K32" s="68">
        <f>_xlfn.IFNA(VLOOKUP(CONCATENATE($K$5,$B32,$C32),'20BUS'!$A$6:$N$107,14,FALSE),0)</f>
        <v>0</v>
      </c>
      <c r="L32" s="68">
        <f>_xlfn.IFNA(VLOOKUP(CONCATENATE($L$5,$B32,$C32),'MUR1'!$A$6:$N$135,14,FALSE),0)</f>
        <v>0</v>
      </c>
      <c r="M32" s="68">
        <f>_xlfn.IFNA(VLOOKUP(CONCATENATE($M$5,$B32,$C32),'BUS1'!$A$6:$N$95,14,FALSE),0)</f>
        <v>0</v>
      </c>
      <c r="N32" s="68">
        <f>_xlfn.IFNA(VLOOKUP(CONCATENATE($N$5,$B32,$C32),'WP1'!$A$6:$N$131,14,FALSE),0)</f>
        <v>0</v>
      </c>
      <c r="O32" s="68">
        <f>_xlfn.IFNA(VLOOKUP(CONCATENATE($O$5,$B32,$C32),'BAL1'!$A$6:$N$95,14,FALSE),0)</f>
        <v>0</v>
      </c>
      <c r="P32" s="68">
        <f>_xlfn.IFNA(VLOOKUP(CONCATENATE($P$5,$B32,$C32),'BUS2'!$A$6:$N$133,14,FALSE),0)</f>
        <v>0</v>
      </c>
      <c r="Q32" s="68"/>
      <c r="R32" s="68">
        <f>_xlfn.IFNA(VLOOKUP(CONCATENATE($R$5,$B32,$C32),'WAL1'!$A$6:$N$135,14,FALSE),0)</f>
        <v>0</v>
      </c>
      <c r="S32" s="68">
        <f>_xlfn.IFNA(VLOOKUP(CONCATENATE($S$5,$B32,$C32),'OG1'!$A$6:$N$132,14,FALSE),0)</f>
        <v>0</v>
      </c>
      <c r="T32" s="68">
        <f>_xlfn.IFNA(VLOOKUP(CONCATENATE($T$5,$B32,$C32),DARL!$A$6:$N$56,14,FALSE),0)</f>
        <v>0</v>
      </c>
      <c r="U32" s="68">
        <f>_xlfn.IFNA(VLOOKUP(CONCATENATE($U$5,$B32,$C32),'BUS3'!$A$6:$N$135,14,FALSE),0)</f>
        <v>0</v>
      </c>
      <c r="V32" s="68">
        <f>_xlfn.IFNA(VLOOKUP(CONCATENATE($V$5,$B32,$C32),'BAL2'!$A$6:$N$135,14,FALSE),0)</f>
        <v>0</v>
      </c>
      <c r="W32" s="68">
        <f>_xlfn.IFNA(VLOOKUP(CONCATENATE($W$5,$B32,$C32),'BUN1'!$A$6:$N$135,14,FALSE),0)</f>
        <v>0</v>
      </c>
      <c r="X32" s="68">
        <f>_xlfn.IFNA(VLOOKUP(CONCATENATE($X$5,$B32,$C32),'OG2'!$A$6:$N$133,14,FALSE),0)</f>
        <v>0</v>
      </c>
      <c r="Y32" s="68">
        <f>_xlfn.IFNA(VLOOKUP(CONCATENATE($Y$5,$B32,$C32),'SM1'!$A$6:$N$133,14,FALSE),0)</f>
        <v>0</v>
      </c>
      <c r="Z32" s="68">
        <f>_xlfn.IFNA(VLOOKUP(CONCATENATE($Z$5,$B32,$C32),'MR2'!$A$6:$N$124,14,FALSE),0)</f>
        <v>0</v>
      </c>
      <c r="AA32" s="68">
        <f>_xlfn.IFNA(VLOOKUP(CONCATENATE($AA$5,$B32,$C32),'WAL2'!$A$6:$N$135,14,FALSE),0)</f>
        <v>0</v>
      </c>
      <c r="AB32" s="68">
        <f>_xlfn.IFNA(VLOOKUP(CONCATENATE($AB$5,$B32,$C32),DARD1!$A$6:$N$134,14,FALSE),0)</f>
        <v>0</v>
      </c>
      <c r="AC32" s="652">
        <f>_xlfn.IFNA(VLOOKUP(CONCATENATE($AC$5,$B32,$C32),'LF1'!$A$6:$N$135,14,FALSE),0)</f>
        <v>0</v>
      </c>
      <c r="AD32" s="652">
        <f>_xlfn.IFNA(VLOOKUP(CONCATENATE($AD$5,$B32,$C32),DARL2!$A$6:$N$135,14,FALSE),0)</f>
        <v>0</v>
      </c>
      <c r="AE32" s="652"/>
      <c r="AF32" s="652">
        <f>_xlfn.IFNA(VLOOKUP(CONCATENATE($AF$5,$B32,$C32),'BUN2'!$A$6:$N$131,14,FALSE),0)</f>
        <v>0</v>
      </c>
      <c r="AG32" s="652">
        <f>_xlfn.IFNA(VLOOKUP(CONCATENATE($AG$5,$B32,$C32),'OG3'!$A$6:$N$135,14,FALSE),0)</f>
        <v>0</v>
      </c>
      <c r="AH32" s="653">
        <f>_xlfn.IFNA(VLOOKUP(CONCATENATE($AH$5,$B32,$C32),[5]SER2!$A$6:$N$135,14,FALSE),0)</f>
        <v>0</v>
      </c>
      <c r="AI32" s="68">
        <f>_xlfn.IFNA(VLOOKUP(CONCATENATE($AI$5,$B32,$C32),KR!$A$6:$N$135,14,FALSE),0)</f>
        <v>0</v>
      </c>
      <c r="AJ32" s="68">
        <f>_xlfn.IFNA(VLOOKUP(CONCATENATE($AJ$5,$B32,$C32),DARL2!$A$6:$N$135,14,FALSE),0)</f>
        <v>0</v>
      </c>
      <c r="AK32" s="68">
        <f>_xlfn.IFNA(VLOOKUP(CONCATENATE($AK$5,$B32,$C32),DARD2!$A$6:$N$135,14,FALSE),0)</f>
        <v>0</v>
      </c>
      <c r="AL32" s="68">
        <f>_xlfn.IFNA(VLOOKUP(CONCATENATE($AL$5,$B32,$C32),'WAL3'!$A$6:$N$77,14,FALSE),0)</f>
        <v>0</v>
      </c>
      <c r="AM32" s="68">
        <f>_xlfn.IFNA(VLOOKUP(CONCATENATE($AM$5,$B32,$C32),'BAL3'!$A$6:$N$135,14,FALSE),0)</f>
        <v>0</v>
      </c>
      <c r="AN32" s="68">
        <f>_xlfn.IFNA(VLOOKUP(CONCATENATE($AN$5,$B32,$C32),'BUN3'!$A$6:$N$135,14,FALSE),0)</f>
        <v>0</v>
      </c>
      <c r="AO32" s="68">
        <f>_xlfn.IFNA(VLOOKUP(CONCATENATE($AO$5,$B32,$C32),SC!$A$6:$N$135,14,FALSE),0)</f>
        <v>0</v>
      </c>
      <c r="AP32" s="68">
        <f>_xlfn.IFNA(VLOOKUP(CONCATENATE($AP$5,$B32,$C32),'KAL1'!$A$6:$N$135,14,FALSE),0)</f>
        <v>0</v>
      </c>
      <c r="AQ32" s="68"/>
      <c r="AR32" s="614">
        <f>_xlfn.IFNA(VLOOKUP(CONCATENATE($AR$5,$B32,$C32),'MR3'!$A$6:$N$135,14,FALSE),0)</f>
        <v>0</v>
      </c>
      <c r="AS32" s="57"/>
    </row>
    <row r="33" spans="1:45" ht="13.5" thickBot="1" x14ac:dyDescent="0.25">
      <c r="A33" s="950"/>
      <c r="B33" s="164"/>
      <c r="C33" s="165"/>
      <c r="D33" s="165"/>
      <c r="E33" s="71"/>
      <c r="F33" s="72"/>
      <c r="G33" s="73"/>
      <c r="H33" s="74"/>
      <c r="I33" s="72"/>
      <c r="J33" s="214">
        <f>_xlfn.IFNA(VLOOKUP(CONCATENATE($J$5,$B33,$C33),'20BUN'!$A$6:$N$94,14,FALSE),0)</f>
        <v>0</v>
      </c>
      <c r="K33" s="75">
        <f>_xlfn.IFNA(VLOOKUP(CONCATENATE($K$5,$B33,$C33),'20BUS'!$A$6:$N$107,14,FALSE),0)</f>
        <v>0</v>
      </c>
      <c r="L33" s="75">
        <f>_xlfn.IFNA(VLOOKUP(CONCATENATE($L$5,$B33,$C33),'MUR1'!$A$6:$N$135,14,FALSE),0)</f>
        <v>0</v>
      </c>
      <c r="M33" s="75">
        <f>_xlfn.IFNA(VLOOKUP(CONCATENATE($M$5,$B33,$C33),'BUS1'!$A$6:$N$95,14,FALSE),0)</f>
        <v>0</v>
      </c>
      <c r="N33" s="75">
        <f>_xlfn.IFNA(VLOOKUP(CONCATENATE($N$5,$B33,$C33),'WP1'!$A$6:$N$131,14,FALSE),0)</f>
        <v>0</v>
      </c>
      <c r="O33" s="75">
        <f>_xlfn.IFNA(VLOOKUP(CONCATENATE($O$5,$B33,$C33),'BAL1'!$A$6:$N$95,14,FALSE),0)</f>
        <v>0</v>
      </c>
      <c r="P33" s="75">
        <f>_xlfn.IFNA(VLOOKUP(CONCATENATE($P$5,$B33,$C33),'BUS2'!$A$6:$N$133,14,FALSE),0)</f>
        <v>0</v>
      </c>
      <c r="Q33" s="75"/>
      <c r="R33" s="75">
        <f>_xlfn.IFNA(VLOOKUP(CONCATENATE($R$5,$B33,$C33),'WAL1'!$A$6:$N$135,14,FALSE),0)</f>
        <v>0</v>
      </c>
      <c r="S33" s="75">
        <f>_xlfn.IFNA(VLOOKUP(CONCATENATE($S$5,$B33,$C33),'OG1'!$A$6:$N$132,14,FALSE),0)</f>
        <v>0</v>
      </c>
      <c r="T33" s="75">
        <f>_xlfn.IFNA(VLOOKUP(CONCATENATE($T$5,$B33,$C33),DARL!$A$6:$N$56,14,FALSE),0)</f>
        <v>0</v>
      </c>
      <c r="U33" s="75">
        <f>_xlfn.IFNA(VLOOKUP(CONCATENATE($U$5,$B33,$C33),'BUS3'!$A$6:$N$135,14,FALSE),0)</f>
        <v>0</v>
      </c>
      <c r="V33" s="75">
        <f>_xlfn.IFNA(VLOOKUP(CONCATENATE($V$5,$B33,$C33),'BAL2'!$A$6:$N$135,14,FALSE),0)</f>
        <v>0</v>
      </c>
      <c r="W33" s="75">
        <f>_xlfn.IFNA(VLOOKUP(CONCATENATE($W$5,$B33,$C33),'BUN1'!$A$6:$N$135,14,FALSE),0)</f>
        <v>0</v>
      </c>
      <c r="X33" s="75">
        <f>_xlfn.IFNA(VLOOKUP(CONCATENATE($X$5,$B33,$C33),'OG2'!$A$6:$N$133,14,FALSE),0)</f>
        <v>0</v>
      </c>
      <c r="Y33" s="75">
        <f>_xlfn.IFNA(VLOOKUP(CONCATENATE($Y$5,$B33,$C33),'SM1'!$A$6:$N$133,14,FALSE),0)</f>
        <v>0</v>
      </c>
      <c r="Z33" s="75">
        <f>_xlfn.IFNA(VLOOKUP(CONCATENATE($Z$5,$B33,$C33),'MR2'!$A$6:$N$124,14,FALSE),0)</f>
        <v>0</v>
      </c>
      <c r="AA33" s="75">
        <f>_xlfn.IFNA(VLOOKUP(CONCATENATE($AA$5,$B33,$C33),'WAL2'!$A$6:$N$135,14,FALSE),0)</f>
        <v>0</v>
      </c>
      <c r="AB33" s="75">
        <f>_xlfn.IFNA(VLOOKUP(CONCATENATE($AB$5,$B33,$C33),DARD1!$A$6:$N$134,14,FALSE),0)</f>
        <v>0</v>
      </c>
      <c r="AC33" s="75">
        <f>_xlfn.IFNA(VLOOKUP(CONCATENATE($AC$5,$B33,$C33),'LF1'!$A$6:$N$135,14,FALSE),0)</f>
        <v>0</v>
      </c>
      <c r="AD33" s="75">
        <f>_xlfn.IFNA(VLOOKUP(CONCATENATE($AC$5,$B33,$C33),DARL2!$A$6:$N$135,14,FALSE),0)</f>
        <v>0</v>
      </c>
      <c r="AE33" s="75"/>
      <c r="AF33" s="75">
        <f>_xlfn.IFNA(VLOOKUP(CONCATENATE($AF$5,$B33,$C33),'BUN2'!$A$6:$N$131,14,FALSE),0)</f>
        <v>0</v>
      </c>
      <c r="AG33" s="75">
        <f>_xlfn.IFNA(VLOOKUP(CONCATENATE($AG$5,$B33,$C33),'OG3'!$A$6:$N$135,14,FALSE),0)</f>
        <v>0</v>
      </c>
      <c r="AH33" s="488">
        <f>_xlfn.IFNA(VLOOKUP(CONCATENATE($AH$5,$B33,$C33),DARL2!$A$6:$N$135,14,FALSE),0)</f>
        <v>0</v>
      </c>
      <c r="AI33" s="75">
        <f>_xlfn.IFNA(VLOOKUP(CONCATENATE($AI$5,$B33,$C33),KR!$A$6:$N$135,14,FALSE),0)</f>
        <v>0</v>
      </c>
      <c r="AJ33" s="75">
        <f>_xlfn.IFNA(VLOOKUP(CONCATENATE($AJ$5,$B33,$C33),DARL2!$A$6:$N$135,14,FALSE),0)</f>
        <v>0</v>
      </c>
      <c r="AK33" s="75">
        <f>_xlfn.IFNA(VLOOKUP(CONCATENATE($AK$5,$B33,$C33),DARD2!$A$6:$N$135,14,FALSE),0)</f>
        <v>0</v>
      </c>
      <c r="AL33" s="75">
        <f>_xlfn.IFNA(VLOOKUP(CONCATENATE($AL$5,$B33,$C33),'WAL3'!$A$6:$N$77,14,FALSE),0)</f>
        <v>0</v>
      </c>
      <c r="AM33" s="75">
        <f>_xlfn.IFNA(VLOOKUP(CONCATENATE($AM$5,$B33,$C33),'BAL3'!$A$6:$N$135,14,FALSE),0)</f>
        <v>0</v>
      </c>
      <c r="AN33" s="75">
        <f>_xlfn.IFNA(VLOOKUP(CONCATENATE($AN$5,$B33,$C33),'BUN3'!$A$6:$N$135,14,FALSE),0)</f>
        <v>0</v>
      </c>
      <c r="AO33" s="75">
        <f>_xlfn.IFNA(VLOOKUP(CONCATENATE($AO$5,$B33,$C33),SC!$A$6:$N$135,14,FALSE),0)</f>
        <v>0</v>
      </c>
      <c r="AP33" s="75">
        <f>_xlfn.IFNA(VLOOKUP(CONCATENATE($AP$5,$B33,$C33),'KAL1'!$A$6:$N$135,14,FALSE),0)</f>
        <v>0</v>
      </c>
      <c r="AQ33" s="75"/>
      <c r="AR33" s="615">
        <f>_xlfn.IFNA(VLOOKUP(CONCATENATE($AR$5,$B33,$C33),'MR3'!$A$6:$N$135,14,FALSE),0)</f>
        <v>0</v>
      </c>
      <c r="AS33" s="57"/>
    </row>
    <row r="34" spans="1:45" ht="15.75" x14ac:dyDescent="0.2">
      <c r="A34" s="950"/>
      <c r="B34" s="162" t="s">
        <v>83</v>
      </c>
      <c r="C34" s="162"/>
      <c r="D34" s="162" t="s">
        <v>83</v>
      </c>
      <c r="E34" s="62"/>
      <c r="F34" s="62"/>
      <c r="G34" s="62"/>
      <c r="H34" s="63"/>
      <c r="I34" s="62"/>
      <c r="J34" s="64" t="s">
        <v>184</v>
      </c>
      <c r="K34" s="64" t="s">
        <v>185</v>
      </c>
      <c r="L34" s="64" t="s">
        <v>186</v>
      </c>
      <c r="M34" s="64" t="s">
        <v>187</v>
      </c>
      <c r="N34" s="64" t="s">
        <v>188</v>
      </c>
      <c r="O34" s="64" t="s">
        <v>189</v>
      </c>
      <c r="P34" s="64" t="s">
        <v>191</v>
      </c>
      <c r="Q34" s="64"/>
      <c r="R34" s="64" t="s">
        <v>190</v>
      </c>
      <c r="S34" s="64" t="s">
        <v>192</v>
      </c>
      <c r="T34" s="64" t="s">
        <v>792</v>
      </c>
      <c r="U34" s="64" t="s">
        <v>352</v>
      </c>
      <c r="V34" s="64" t="s">
        <v>193</v>
      </c>
      <c r="W34" s="64" t="s">
        <v>194</v>
      </c>
      <c r="X34" s="64" t="s">
        <v>195</v>
      </c>
      <c r="Y34" s="64" t="s">
        <v>196</v>
      </c>
      <c r="Z34" s="64" t="s">
        <v>793</v>
      </c>
      <c r="AA34" s="64" t="s">
        <v>197</v>
      </c>
      <c r="AB34" s="64" t="s">
        <v>198</v>
      </c>
      <c r="AC34" s="64" t="s">
        <v>199</v>
      </c>
      <c r="AD34" s="64" t="s">
        <v>961</v>
      </c>
      <c r="AE34" s="64"/>
      <c r="AF34" s="64" t="s">
        <v>200</v>
      </c>
      <c r="AG34" s="64" t="s">
        <v>201</v>
      </c>
      <c r="AH34" s="64" t="s">
        <v>202</v>
      </c>
      <c r="AI34" s="64" t="s">
        <v>1227</v>
      </c>
      <c r="AJ34" s="64" t="s">
        <v>1189</v>
      </c>
      <c r="AK34" s="64" t="s">
        <v>203</v>
      </c>
      <c r="AL34" s="64" t="s">
        <v>204</v>
      </c>
      <c r="AM34" s="64" t="s">
        <v>205</v>
      </c>
      <c r="AN34" s="64" t="s">
        <v>206</v>
      </c>
      <c r="AO34" s="64" t="s">
        <v>207</v>
      </c>
      <c r="AP34" s="64" t="s">
        <v>208</v>
      </c>
      <c r="AQ34" s="64" t="s">
        <v>209</v>
      </c>
      <c r="AR34" s="64"/>
      <c r="AS34" s="61"/>
    </row>
    <row r="36" spans="1:45" x14ac:dyDescent="0.2">
      <c r="B36" s="163"/>
    </row>
    <row r="37" spans="1:45" x14ac:dyDescent="0.2">
      <c r="B37" s="163"/>
    </row>
    <row r="38" spans="1:45" x14ac:dyDescent="0.2">
      <c r="B38" s="163"/>
    </row>
    <row r="39" spans="1:45" x14ac:dyDescent="0.2">
      <c r="B39" s="163"/>
    </row>
    <row r="40" spans="1:45" x14ac:dyDescent="0.2">
      <c r="B40" s="163"/>
    </row>
    <row r="41" spans="1:45" x14ac:dyDescent="0.2">
      <c r="B41" s="163"/>
    </row>
    <row r="42" spans="1:45" x14ac:dyDescent="0.2">
      <c r="B42" s="163"/>
    </row>
    <row r="43" spans="1:45" x14ac:dyDescent="0.2">
      <c r="B43" s="163"/>
    </row>
    <row r="44" spans="1:45" x14ac:dyDescent="0.2">
      <c r="B44" s="163"/>
    </row>
    <row r="45" spans="1:45" x14ac:dyDescent="0.2">
      <c r="B45" s="163"/>
    </row>
    <row r="46" spans="1:45" x14ac:dyDescent="0.2">
      <c r="B46" s="163"/>
    </row>
    <row r="47" spans="1:45" x14ac:dyDescent="0.2">
      <c r="B47" s="163"/>
    </row>
    <row r="48" spans="1:45" x14ac:dyDescent="0.2">
      <c r="B48" s="163"/>
    </row>
    <row r="49" spans="2:2" x14ac:dyDescent="0.2">
      <c r="B49" s="163"/>
    </row>
    <row r="50" spans="2:2" x14ac:dyDescent="0.2">
      <c r="B50" s="163"/>
    </row>
    <row r="51" spans="2:2" x14ac:dyDescent="0.2">
      <c r="B51" s="163"/>
    </row>
    <row r="52" spans="2:2" x14ac:dyDescent="0.2">
      <c r="B52" s="163"/>
    </row>
    <row r="53" spans="2:2" x14ac:dyDescent="0.2">
      <c r="B53" s="163"/>
    </row>
    <row r="54" spans="2:2" x14ac:dyDescent="0.2">
      <c r="B54" s="163"/>
    </row>
    <row r="55" spans="2:2" x14ac:dyDescent="0.2">
      <c r="B55" s="163"/>
    </row>
    <row r="56" spans="2:2" x14ac:dyDescent="0.2">
      <c r="B56" s="163"/>
    </row>
    <row r="57" spans="2:2" x14ac:dyDescent="0.2">
      <c r="B57" s="163"/>
    </row>
    <row r="58" spans="2:2" x14ac:dyDescent="0.2">
      <c r="B58" s="163"/>
    </row>
    <row r="59" spans="2:2" x14ac:dyDescent="0.2">
      <c r="B59" s="163"/>
    </row>
    <row r="60" spans="2:2" x14ac:dyDescent="0.2">
      <c r="B60" s="163"/>
    </row>
    <row r="61" spans="2:2" x14ac:dyDescent="0.2">
      <c r="B61" s="163"/>
    </row>
    <row r="62" spans="2:2" x14ac:dyDescent="0.2">
      <c r="B62" s="163"/>
    </row>
    <row r="63" spans="2:2" x14ac:dyDescent="0.2">
      <c r="B63" s="163"/>
    </row>
    <row r="64" spans="2:2" x14ac:dyDescent="0.2">
      <c r="B64" s="163"/>
    </row>
    <row r="65" spans="2:2" x14ac:dyDescent="0.2">
      <c r="B65" s="163"/>
    </row>
    <row r="66" spans="2:2" x14ac:dyDescent="0.2">
      <c r="B66" s="163"/>
    </row>
    <row r="67" spans="2:2" x14ac:dyDescent="0.2">
      <c r="B67" s="163"/>
    </row>
    <row r="68" spans="2:2" x14ac:dyDescent="0.2">
      <c r="B68" s="163"/>
    </row>
    <row r="69" spans="2:2" x14ac:dyDescent="0.2">
      <c r="B69" s="163"/>
    </row>
    <row r="70" spans="2:2" x14ac:dyDescent="0.2">
      <c r="B70" s="163"/>
    </row>
    <row r="71" spans="2:2" x14ac:dyDescent="0.2">
      <c r="B71" s="163"/>
    </row>
    <row r="72" spans="2:2" x14ac:dyDescent="0.2">
      <c r="B72" s="163"/>
    </row>
    <row r="73" spans="2:2" x14ac:dyDescent="0.2">
      <c r="B73" s="163"/>
    </row>
    <row r="74" spans="2:2" x14ac:dyDescent="0.2">
      <c r="B74" s="163"/>
    </row>
    <row r="75" spans="2:2" x14ac:dyDescent="0.2">
      <c r="B75" s="163"/>
    </row>
    <row r="76" spans="2:2" x14ac:dyDescent="0.2">
      <c r="B76" s="163"/>
    </row>
    <row r="77" spans="2:2" x14ac:dyDescent="0.2">
      <c r="B77" s="163"/>
    </row>
    <row r="78" spans="2:2" x14ac:dyDescent="0.2">
      <c r="B78" s="163"/>
    </row>
    <row r="79" spans="2:2" x14ac:dyDescent="0.2">
      <c r="B79" s="163"/>
    </row>
    <row r="80" spans="2:2" x14ac:dyDescent="0.2">
      <c r="B80" s="163"/>
    </row>
    <row r="81" spans="2:2" x14ac:dyDescent="0.2">
      <c r="B81" s="163"/>
    </row>
    <row r="82" spans="2:2" x14ac:dyDescent="0.2">
      <c r="B82" s="163"/>
    </row>
    <row r="83" spans="2:2" x14ac:dyDescent="0.2">
      <c r="B83" s="163"/>
    </row>
    <row r="84" spans="2:2" x14ac:dyDescent="0.2">
      <c r="B84" s="163"/>
    </row>
    <row r="85" spans="2:2" x14ac:dyDescent="0.2">
      <c r="B85" s="163"/>
    </row>
    <row r="86" spans="2:2" x14ac:dyDescent="0.2">
      <c r="B86" s="163"/>
    </row>
    <row r="87" spans="2:2" x14ac:dyDescent="0.2">
      <c r="B87" s="163"/>
    </row>
    <row r="88" spans="2:2" x14ac:dyDescent="0.2">
      <c r="B88" s="163"/>
    </row>
    <row r="89" spans="2:2" x14ac:dyDescent="0.2">
      <c r="B89" s="163"/>
    </row>
    <row r="90" spans="2:2" x14ac:dyDescent="0.2">
      <c r="B90" s="163"/>
    </row>
    <row r="91" spans="2:2" x14ac:dyDescent="0.2">
      <c r="B91" s="163"/>
    </row>
    <row r="92" spans="2:2" x14ac:dyDescent="0.2">
      <c r="B92" s="163"/>
    </row>
    <row r="93" spans="2:2" x14ac:dyDescent="0.2">
      <c r="B93" s="163"/>
    </row>
    <row r="94" spans="2:2" x14ac:dyDescent="0.2">
      <c r="B94" s="163"/>
    </row>
    <row r="95" spans="2:2" x14ac:dyDescent="0.2">
      <c r="B95" s="163"/>
    </row>
    <row r="96" spans="2:2" x14ac:dyDescent="0.2">
      <c r="B96" s="163"/>
    </row>
    <row r="97" spans="2:2" x14ac:dyDescent="0.2">
      <c r="B97" s="163"/>
    </row>
    <row r="98" spans="2:2" x14ac:dyDescent="0.2">
      <c r="B98" s="163"/>
    </row>
    <row r="99" spans="2:2" x14ac:dyDescent="0.2">
      <c r="B99" s="163"/>
    </row>
    <row r="100" spans="2:2" x14ac:dyDescent="0.2">
      <c r="B100" s="163"/>
    </row>
    <row r="101" spans="2:2" x14ac:dyDescent="0.2">
      <c r="B101" s="163"/>
    </row>
    <row r="102" spans="2:2" x14ac:dyDescent="0.2">
      <c r="B102" s="163"/>
    </row>
    <row r="103" spans="2:2" x14ac:dyDescent="0.2">
      <c r="B103" s="163"/>
    </row>
    <row r="104" spans="2:2" x14ac:dyDescent="0.2">
      <c r="B104" s="163"/>
    </row>
    <row r="105" spans="2:2" x14ac:dyDescent="0.2">
      <c r="B105" s="163"/>
    </row>
    <row r="106" spans="2:2" x14ac:dyDescent="0.2">
      <c r="B106" s="163"/>
    </row>
    <row r="107" spans="2:2" x14ac:dyDescent="0.2">
      <c r="B107" s="163"/>
    </row>
    <row r="108" spans="2:2" x14ac:dyDescent="0.2">
      <c r="B108" s="163"/>
    </row>
    <row r="109" spans="2:2" x14ac:dyDescent="0.2">
      <c r="B109" s="163"/>
    </row>
    <row r="110" spans="2:2" x14ac:dyDescent="0.2">
      <c r="B110" s="163"/>
    </row>
    <row r="111" spans="2:2" x14ac:dyDescent="0.2">
      <c r="B111" s="163"/>
    </row>
    <row r="112" spans="2:2" x14ac:dyDescent="0.2">
      <c r="B112" s="163"/>
    </row>
    <row r="113" spans="2:2" x14ac:dyDescent="0.2">
      <c r="B113" s="163"/>
    </row>
    <row r="114" spans="2:2" x14ac:dyDescent="0.2">
      <c r="B114" s="163"/>
    </row>
    <row r="115" spans="2:2" x14ac:dyDescent="0.2">
      <c r="B115" s="163"/>
    </row>
    <row r="116" spans="2:2" x14ac:dyDescent="0.2">
      <c r="B116" s="163"/>
    </row>
    <row r="117" spans="2:2" x14ac:dyDescent="0.2">
      <c r="B117" s="163"/>
    </row>
    <row r="118" spans="2:2" x14ac:dyDescent="0.2">
      <c r="B118" s="163"/>
    </row>
    <row r="119" spans="2:2" x14ac:dyDescent="0.2">
      <c r="B119" s="163"/>
    </row>
    <row r="120" spans="2:2" x14ac:dyDescent="0.2">
      <c r="B120" s="163"/>
    </row>
    <row r="121" spans="2:2" x14ac:dyDescent="0.2">
      <c r="B121" s="163"/>
    </row>
    <row r="122" spans="2:2" x14ac:dyDescent="0.2">
      <c r="B122" s="163"/>
    </row>
    <row r="123" spans="2:2" x14ac:dyDescent="0.2">
      <c r="B123" s="163"/>
    </row>
    <row r="124" spans="2:2" x14ac:dyDescent="0.2">
      <c r="B124" s="163"/>
    </row>
    <row r="125" spans="2:2" x14ac:dyDescent="0.2">
      <c r="B125" s="163"/>
    </row>
    <row r="126" spans="2:2" x14ac:dyDescent="0.2">
      <c r="B126" s="163"/>
    </row>
    <row r="127" spans="2:2" x14ac:dyDescent="0.2">
      <c r="B127" s="163"/>
    </row>
    <row r="128" spans="2:2" x14ac:dyDescent="0.2">
      <c r="B128" s="163"/>
    </row>
    <row r="129" spans="2:2" x14ac:dyDescent="0.2">
      <c r="B129" s="163"/>
    </row>
    <row r="130" spans="2:2" x14ac:dyDescent="0.2">
      <c r="B130" s="163"/>
    </row>
    <row r="131" spans="2:2" x14ac:dyDescent="0.2">
      <c r="B131" s="163"/>
    </row>
    <row r="132" spans="2:2" x14ac:dyDescent="0.2">
      <c r="B132" s="163"/>
    </row>
    <row r="133" spans="2:2" x14ac:dyDescent="0.2">
      <c r="B133" s="163"/>
    </row>
    <row r="134" spans="2:2" x14ac:dyDescent="0.2">
      <c r="B134" s="163"/>
    </row>
    <row r="135" spans="2:2" x14ac:dyDescent="0.2">
      <c r="B135" s="163"/>
    </row>
    <row r="136" spans="2:2" x14ac:dyDescent="0.2">
      <c r="B136" s="163"/>
    </row>
    <row r="137" spans="2:2" x14ac:dyDescent="0.2">
      <c r="B137" s="163"/>
    </row>
    <row r="138" spans="2:2" x14ac:dyDescent="0.2">
      <c r="B138" s="163"/>
    </row>
    <row r="139" spans="2:2" x14ac:dyDescent="0.2">
      <c r="B139" s="163"/>
    </row>
    <row r="140" spans="2:2" x14ac:dyDescent="0.2">
      <c r="B140" s="163"/>
    </row>
    <row r="141" spans="2:2" x14ac:dyDescent="0.2">
      <c r="B141" s="163"/>
    </row>
    <row r="142" spans="2:2" x14ac:dyDescent="0.2">
      <c r="B142" s="163"/>
    </row>
    <row r="143" spans="2:2" x14ac:dyDescent="0.2">
      <c r="B143" s="163"/>
    </row>
  </sheetData>
  <sortState xmlns:xlrd2="http://schemas.microsoft.com/office/spreadsheetml/2017/richdata2" ref="B5:AR33">
    <sortCondition descending="1" ref="H5:H33"/>
    <sortCondition ref="I5:I33"/>
  </sortState>
  <mergeCells count="86">
    <mergeCell ref="AK1:AK2"/>
    <mergeCell ref="AK3:AK4"/>
    <mergeCell ref="AQ1:AQ2"/>
    <mergeCell ref="AQ3:AQ4"/>
    <mergeCell ref="Q3:Q4"/>
    <mergeCell ref="S3:S4"/>
    <mergeCell ref="U3:U4"/>
    <mergeCell ref="V3:V4"/>
    <mergeCell ref="AJ1:AJ2"/>
    <mergeCell ref="AJ3:AJ4"/>
    <mergeCell ref="W3:W4"/>
    <mergeCell ref="X3:X4"/>
    <mergeCell ref="T3:T4"/>
    <mergeCell ref="AM3:AM4"/>
    <mergeCell ref="Y3:Y4"/>
    <mergeCell ref="AA3:AA4"/>
    <mergeCell ref="AB3:AB4"/>
    <mergeCell ref="AC3:AC4"/>
    <mergeCell ref="AF3:AF4"/>
    <mergeCell ref="Z3:Z4"/>
    <mergeCell ref="AD3:AD4"/>
    <mergeCell ref="AE3:AE4"/>
    <mergeCell ref="O1:O2"/>
    <mergeCell ref="N1:N2"/>
    <mergeCell ref="R1:R2"/>
    <mergeCell ref="AC1:AC2"/>
    <mergeCell ref="AF1:AF2"/>
    <mergeCell ref="X1:X2"/>
    <mergeCell ref="V1:V2"/>
    <mergeCell ref="Y1:Y2"/>
    <mergeCell ref="AA1:AA2"/>
    <mergeCell ref="AB1:AB2"/>
    <mergeCell ref="W1:W2"/>
    <mergeCell ref="T1:T2"/>
    <mergeCell ref="Z1:Z2"/>
    <mergeCell ref="AD1:AD2"/>
    <mergeCell ref="AE1:AE2"/>
    <mergeCell ref="Q1:Q2"/>
    <mergeCell ref="H3:H4"/>
    <mergeCell ref="H1:H2"/>
    <mergeCell ref="I3:I4"/>
    <mergeCell ref="I1:I2"/>
    <mergeCell ref="A1:A34"/>
    <mergeCell ref="B1:B2"/>
    <mergeCell ref="B3:B4"/>
    <mergeCell ref="E1:E2"/>
    <mergeCell ref="G1:G2"/>
    <mergeCell ref="G3:G4"/>
    <mergeCell ref="E3:E4"/>
    <mergeCell ref="D3:D4"/>
    <mergeCell ref="C3:C4"/>
    <mergeCell ref="C1:C2"/>
    <mergeCell ref="D1:D2"/>
    <mergeCell ref="F1:F2"/>
    <mergeCell ref="AR1:AR2"/>
    <mergeCell ref="J1:J2"/>
    <mergeCell ref="K1:K2"/>
    <mergeCell ref="M1:M2"/>
    <mergeCell ref="AO1:AO2"/>
    <mergeCell ref="AP1:AP2"/>
    <mergeCell ref="AN1:AN2"/>
    <mergeCell ref="AG1:AG2"/>
    <mergeCell ref="AH1:AH2"/>
    <mergeCell ref="AI1:AI2"/>
    <mergeCell ref="AL1:AL2"/>
    <mergeCell ref="AM1:AM2"/>
    <mergeCell ref="S1:S2"/>
    <mergeCell ref="L1:L2"/>
    <mergeCell ref="U1:U2"/>
    <mergeCell ref="P1:P2"/>
    <mergeCell ref="AR3:AR4"/>
    <mergeCell ref="AN3:AN4"/>
    <mergeCell ref="AO3:AO4"/>
    <mergeCell ref="AP3:AP4"/>
    <mergeCell ref="J3:J4"/>
    <mergeCell ref="K3:K4"/>
    <mergeCell ref="L3:L4"/>
    <mergeCell ref="M3:M4"/>
    <mergeCell ref="N3:N4"/>
    <mergeCell ref="O3:O4"/>
    <mergeCell ref="R3:R4"/>
    <mergeCell ref="P3:P4"/>
    <mergeCell ref="AG3:AG4"/>
    <mergeCell ref="AH3:AH4"/>
    <mergeCell ref="AI3:AI4"/>
    <mergeCell ref="AL3:AL4"/>
  </mergeCells>
  <phoneticPr fontId="22" type="noConversion"/>
  <conditionalFormatting sqref="U6:Y33 J6:S33 AA6:AR33">
    <cfRule type="cellIs" dxfId="135" priority="5" operator="lessThan">
      <formula>1</formula>
    </cfRule>
  </conditionalFormatting>
  <conditionalFormatting sqref="C24:C1048576 C1:C22">
    <cfRule type="duplicateValues" dxfId="134" priority="4"/>
  </conditionalFormatting>
  <conditionalFormatting sqref="C23">
    <cfRule type="duplicateValues" dxfId="133" priority="3"/>
  </conditionalFormatting>
  <conditionalFormatting sqref="T6:T33">
    <cfRule type="cellIs" dxfId="132" priority="2" operator="lessThan">
      <formula>1</formula>
    </cfRule>
  </conditionalFormatting>
  <conditionalFormatting sqref="Z6:Z33">
    <cfRule type="cellIs" dxfId="131"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D786-E690-442D-A2AB-8F6CBF77012D}">
  <sheetPr>
    <tabColor theme="0" tint="-0.249977111117893"/>
  </sheetPr>
  <dimension ref="A1:C29"/>
  <sheetViews>
    <sheetView workbookViewId="0">
      <selection activeCell="B18" sqref="B18"/>
    </sheetView>
  </sheetViews>
  <sheetFormatPr defaultRowHeight="14.25" x14ac:dyDescent="0.2"/>
  <cols>
    <col min="1" max="3" width="36.140625" style="237" customWidth="1"/>
    <col min="4" max="16384" width="9.140625" style="237"/>
  </cols>
  <sheetData>
    <row r="1" spans="1:3" ht="135" customHeight="1" x14ac:dyDescent="0.2">
      <c r="A1" s="964" t="s">
        <v>433</v>
      </c>
      <c r="B1" s="964"/>
      <c r="C1" s="247"/>
    </row>
    <row r="3" spans="1:3" x14ac:dyDescent="0.2">
      <c r="A3" s="963" t="s">
        <v>432</v>
      </c>
      <c r="B3" s="963"/>
      <c r="C3" s="963"/>
    </row>
    <row r="4" spans="1:3" ht="15" x14ac:dyDescent="0.25">
      <c r="A4" s="246" t="s">
        <v>431</v>
      </c>
      <c r="B4" s="246" t="s">
        <v>430</v>
      </c>
      <c r="C4" s="246" t="s">
        <v>429</v>
      </c>
    </row>
    <row r="5" spans="1:3" x14ac:dyDescent="0.2">
      <c r="A5" s="245" t="s">
        <v>428</v>
      </c>
      <c r="B5" s="244" t="s">
        <v>427</v>
      </c>
      <c r="C5" s="244" t="s">
        <v>426</v>
      </c>
    </row>
    <row r="6" spans="1:3" x14ac:dyDescent="0.2">
      <c r="A6" s="239"/>
      <c r="B6" s="238"/>
      <c r="C6" s="238"/>
    </row>
    <row r="7" spans="1:3" x14ac:dyDescent="0.2">
      <c r="A7" s="243" t="s">
        <v>425</v>
      </c>
      <c r="B7" s="242" t="s">
        <v>424</v>
      </c>
      <c r="C7" s="242" t="s">
        <v>423</v>
      </c>
    </row>
    <row r="8" spans="1:3" x14ac:dyDescent="0.2">
      <c r="A8" s="241" t="s">
        <v>444</v>
      </c>
      <c r="B8" s="240" t="s">
        <v>422</v>
      </c>
      <c r="C8" s="240" t="s">
        <v>421</v>
      </c>
    </row>
    <row r="9" spans="1:3" x14ac:dyDescent="0.2">
      <c r="A9" s="241" t="s">
        <v>420</v>
      </c>
      <c r="B9" s="240" t="s">
        <v>419</v>
      </c>
      <c r="C9" s="240" t="s">
        <v>418</v>
      </c>
    </row>
    <row r="10" spans="1:3" x14ac:dyDescent="0.2">
      <c r="A10" s="241" t="s">
        <v>448</v>
      </c>
      <c r="B10" s="240" t="s">
        <v>441</v>
      </c>
      <c r="C10" s="240" t="s">
        <v>417</v>
      </c>
    </row>
    <row r="11" spans="1:3" x14ac:dyDescent="0.2">
      <c r="A11" s="241" t="s">
        <v>416</v>
      </c>
      <c r="B11" s="240" t="s">
        <v>354</v>
      </c>
      <c r="C11" s="240" t="s">
        <v>415</v>
      </c>
    </row>
    <row r="12" spans="1:3" x14ac:dyDescent="0.2">
      <c r="A12" s="241" t="s">
        <v>414</v>
      </c>
      <c r="B12" s="240" t="s">
        <v>366</v>
      </c>
      <c r="C12" s="240" t="s">
        <v>413</v>
      </c>
    </row>
    <row r="13" spans="1:3" x14ac:dyDescent="0.2">
      <c r="A13" s="241" t="s">
        <v>412</v>
      </c>
      <c r="B13" s="240" t="s">
        <v>411</v>
      </c>
      <c r="C13" s="240" t="s">
        <v>410</v>
      </c>
    </row>
    <row r="14" spans="1:3" x14ac:dyDescent="0.2">
      <c r="A14" s="241" t="s">
        <v>409</v>
      </c>
      <c r="B14" s="240" t="s">
        <v>408</v>
      </c>
      <c r="C14" s="240" t="s">
        <v>407</v>
      </c>
    </row>
    <row r="15" spans="1:3" x14ac:dyDescent="0.2">
      <c r="A15" s="241" t="s">
        <v>437</v>
      </c>
      <c r="B15" s="240" t="s">
        <v>439</v>
      </c>
      <c r="C15" s="240" t="s">
        <v>500</v>
      </c>
    </row>
    <row r="16" spans="1:3" x14ac:dyDescent="0.2">
      <c r="A16" s="241" t="s">
        <v>406</v>
      </c>
      <c r="B16" s="240" t="s">
        <v>405</v>
      </c>
      <c r="C16" s="240" t="s">
        <v>404</v>
      </c>
    </row>
    <row r="17" spans="1:3" x14ac:dyDescent="0.2">
      <c r="A17" s="241" t="s">
        <v>403</v>
      </c>
      <c r="B17" s="240" t="s">
        <v>402</v>
      </c>
      <c r="C17" s="240" t="s">
        <v>401</v>
      </c>
    </row>
    <row r="18" spans="1:3" x14ac:dyDescent="0.2">
      <c r="A18" s="241" t="s">
        <v>400</v>
      </c>
      <c r="B18" s="240" t="s">
        <v>446</v>
      </c>
      <c r="C18" s="240" t="s">
        <v>399</v>
      </c>
    </row>
    <row r="19" spans="1:3" x14ac:dyDescent="0.2">
      <c r="A19" s="241" t="s">
        <v>398</v>
      </c>
      <c r="B19" s="240" t="s">
        <v>397</v>
      </c>
      <c r="C19" s="240" t="s">
        <v>396</v>
      </c>
    </row>
    <row r="20" spans="1:3" x14ac:dyDescent="0.2">
      <c r="A20" s="241" t="s">
        <v>395</v>
      </c>
      <c r="B20" s="240" t="s">
        <v>394</v>
      </c>
      <c r="C20" s="240" t="s">
        <v>393</v>
      </c>
    </row>
    <row r="21" spans="1:3" x14ac:dyDescent="0.2">
      <c r="A21" s="241" t="s">
        <v>392</v>
      </c>
      <c r="B21" s="240" t="s">
        <v>557</v>
      </c>
      <c r="C21" s="240" t="s">
        <v>391</v>
      </c>
    </row>
    <row r="22" spans="1:3" x14ac:dyDescent="0.2">
      <c r="A22" s="241" t="s">
        <v>452</v>
      </c>
      <c r="B22" s="240" t="s">
        <v>390</v>
      </c>
      <c r="C22" s="240" t="s">
        <v>389</v>
      </c>
    </row>
    <row r="23" spans="1:3" x14ac:dyDescent="0.2">
      <c r="A23" s="241" t="s">
        <v>388</v>
      </c>
      <c r="B23" s="240" t="s">
        <v>387</v>
      </c>
      <c r="C23" s="240" t="s">
        <v>386</v>
      </c>
    </row>
    <row r="24" spans="1:3" x14ac:dyDescent="0.2">
      <c r="A24" s="241" t="s">
        <v>385</v>
      </c>
      <c r="B24" s="240"/>
      <c r="C24" s="240" t="s">
        <v>384</v>
      </c>
    </row>
    <row r="25" spans="1:3" x14ac:dyDescent="0.2">
      <c r="A25" s="241" t="s">
        <v>383</v>
      </c>
      <c r="B25" s="240"/>
      <c r="C25" s="240" t="s">
        <v>382</v>
      </c>
    </row>
    <row r="26" spans="1:3" x14ac:dyDescent="0.2">
      <c r="B26" s="240"/>
      <c r="C26" s="240" t="s">
        <v>381</v>
      </c>
    </row>
    <row r="27" spans="1:3" x14ac:dyDescent="0.2">
      <c r="A27" s="241"/>
      <c r="B27" s="240"/>
      <c r="C27" s="240" t="s">
        <v>380</v>
      </c>
    </row>
    <row r="28" spans="1:3" x14ac:dyDescent="0.2">
      <c r="A28" s="241"/>
      <c r="B28" s="240"/>
      <c r="C28" s="240" t="s">
        <v>379</v>
      </c>
    </row>
    <row r="29" spans="1:3" x14ac:dyDescent="0.2">
      <c r="A29" s="239"/>
      <c r="B29" s="238"/>
      <c r="C29" s="238"/>
    </row>
  </sheetData>
  <mergeCells count="2">
    <mergeCell ref="A3:C3"/>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A3984-0EFB-45A5-B13E-082BB13B2ED5}">
  <sheetPr codeName="Sheet14">
    <tabColor rgb="FFFF3399"/>
  </sheetPr>
  <dimension ref="A1:Q159"/>
  <sheetViews>
    <sheetView workbookViewId="0">
      <selection activeCell="N20" sqref="N20"/>
    </sheetView>
  </sheetViews>
  <sheetFormatPr defaultRowHeight="12.75" x14ac:dyDescent="0.2"/>
  <cols>
    <col min="1" max="1" width="52.42578125" style="251" bestFit="1" customWidth="1"/>
    <col min="2" max="2" width="6.7109375" style="251" bestFit="1" customWidth="1"/>
    <col min="3" max="3" width="16.140625" style="251" bestFit="1" customWidth="1"/>
    <col min="4" max="4" width="25" style="251" bestFit="1" customWidth="1"/>
    <col min="5" max="5" width="6.7109375" style="251" bestFit="1" customWidth="1"/>
    <col min="6" max="6" width="13.140625" style="251" bestFit="1" customWidth="1"/>
    <col min="7" max="7" width="7" style="251" bestFit="1" customWidth="1"/>
    <col min="8" max="8" width="7.42578125" style="251" bestFit="1" customWidth="1"/>
    <col min="9" max="9" width="8.140625" style="251" bestFit="1" customWidth="1"/>
    <col min="10" max="10" width="12.28515625" style="251" bestFit="1" customWidth="1"/>
    <col min="11" max="11" width="12.85546875" style="251" bestFit="1" customWidth="1"/>
    <col min="12" max="12" width="6.5703125" style="251" bestFit="1" customWidth="1"/>
    <col min="13" max="13" width="12.5703125" style="251" bestFit="1" customWidth="1"/>
    <col min="14" max="14" width="29.42578125" style="251" bestFit="1" customWidth="1"/>
    <col min="15" max="16384" width="9.140625" style="251"/>
  </cols>
  <sheetData>
    <row r="1" spans="1:17" s="119" customFormat="1" ht="22.5" customHeight="1" thickBot="1" x14ac:dyDescent="0.25">
      <c r="A1" s="115">
        <f>SUM(A2-1)</f>
        <v>12</v>
      </c>
      <c r="B1" s="981" t="s">
        <v>234</v>
      </c>
      <c r="C1" s="982"/>
      <c r="D1" s="116" t="s">
        <v>69</v>
      </c>
      <c r="E1" s="983"/>
      <c r="F1" s="984"/>
      <c r="G1" s="984"/>
      <c r="H1" s="984"/>
      <c r="I1" s="984"/>
      <c r="J1" s="984"/>
      <c r="K1" s="117" t="s">
        <v>70</v>
      </c>
      <c r="L1" s="985"/>
      <c r="M1" s="986"/>
      <c r="N1" s="118" t="s">
        <v>235</v>
      </c>
    </row>
    <row r="2" spans="1:17" s="119" customFormat="1" ht="22.5" customHeight="1" thickBot="1" x14ac:dyDescent="0.25">
      <c r="A2" s="120">
        <f>COUNTA(_xlfn.UNIQUE(D6:D159))</f>
        <v>13</v>
      </c>
      <c r="B2" s="987" t="s">
        <v>236</v>
      </c>
      <c r="C2" s="987"/>
      <c r="D2" s="987"/>
      <c r="E2" s="987"/>
      <c r="F2" s="987"/>
      <c r="G2" s="987"/>
      <c r="H2" s="987"/>
      <c r="I2" s="987"/>
      <c r="J2" s="987"/>
      <c r="K2" s="987"/>
      <c r="L2" s="987"/>
      <c r="M2" s="987"/>
      <c r="N2" s="121" t="s">
        <v>237</v>
      </c>
    </row>
    <row r="3" spans="1:17"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7"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7" s="119" customFormat="1" ht="15" x14ac:dyDescent="0.2">
      <c r="A5" s="966"/>
      <c r="B5" s="969"/>
      <c r="C5" s="972"/>
      <c r="D5" s="974"/>
      <c r="E5" s="977" t="s">
        <v>77</v>
      </c>
      <c r="F5" s="978"/>
      <c r="G5" s="997"/>
      <c r="H5" s="999"/>
      <c r="I5" s="999"/>
      <c r="J5" s="999"/>
      <c r="K5" s="980"/>
      <c r="L5" s="993"/>
      <c r="M5" s="995"/>
      <c r="N5" s="123">
        <f>IF(N4=1,0,IF(N4=2,1,IF(N4=3,2,0)))</f>
        <v>1</v>
      </c>
    </row>
    <row r="6" spans="1:17" ht="15" x14ac:dyDescent="0.2">
      <c r="A6" s="248" t="str">
        <f t="shared" ref="A6:A21" si="0">CONCATENATE(B6,C6,D6)</f>
        <v>PrepKasey BarrRiverwin Macduff</v>
      </c>
      <c r="B6" s="234" t="s">
        <v>66</v>
      </c>
      <c r="C6" s="249" t="s">
        <v>268</v>
      </c>
      <c r="D6" s="249" t="s">
        <v>355</v>
      </c>
      <c r="E6" s="250"/>
      <c r="F6" s="250"/>
      <c r="G6" s="249">
        <v>51.841999999999999</v>
      </c>
      <c r="H6" s="235"/>
      <c r="I6" s="235"/>
      <c r="J6" s="235"/>
      <c r="K6" s="235"/>
      <c r="L6" s="181">
        <v>1</v>
      </c>
      <c r="M6" s="236">
        <f t="shared" ref="M6:M22" si="1">IF(L6=1,7,IF(L6=2,6,IF(L6=3,5,IF(L6=4,4,IF(L6=5,3,IF(L6=6,2,IF(L6&gt;=6,1,0)))))))</f>
        <v>7</v>
      </c>
      <c r="N6" s="139">
        <f>SUM(M6+$N$5)</f>
        <v>8</v>
      </c>
      <c r="O6" s="177"/>
      <c r="P6" s="177"/>
      <c r="Q6" s="177"/>
    </row>
    <row r="7" spans="1:17" ht="15" x14ac:dyDescent="0.2">
      <c r="A7" s="248" t="str">
        <f t="shared" si="0"/>
        <v>PrelimReagan HughanAria Mistretta</v>
      </c>
      <c r="B7" s="234" t="s">
        <v>50</v>
      </c>
      <c r="C7" s="249" t="s">
        <v>140</v>
      </c>
      <c r="D7" s="249" t="s">
        <v>151</v>
      </c>
      <c r="E7" s="250"/>
      <c r="F7" s="250"/>
      <c r="G7" s="235"/>
      <c r="H7" s="249">
        <v>62.143000000000001</v>
      </c>
      <c r="I7" s="235"/>
      <c r="J7" s="235"/>
      <c r="K7" s="250"/>
      <c r="L7" s="181">
        <v>1</v>
      </c>
      <c r="M7" s="236">
        <f t="shared" si="1"/>
        <v>7</v>
      </c>
      <c r="N7" s="139">
        <f t="shared" ref="N7:N21" si="2">SUM(M7+$N$5)</f>
        <v>8</v>
      </c>
      <c r="O7" s="177"/>
      <c r="P7" s="177"/>
      <c r="Q7" s="177"/>
    </row>
    <row r="8" spans="1:17" ht="15" x14ac:dyDescent="0.2">
      <c r="A8" s="248" t="str">
        <f t="shared" si="0"/>
        <v>PrelimJorja WarehamTiaja Park Fearless</v>
      </c>
      <c r="B8" s="234" t="s">
        <v>50</v>
      </c>
      <c r="C8" s="249" t="s">
        <v>30</v>
      </c>
      <c r="D8" s="249" t="s">
        <v>155</v>
      </c>
      <c r="E8" s="250"/>
      <c r="F8" s="250"/>
      <c r="G8" s="235"/>
      <c r="H8" s="249">
        <v>59.375</v>
      </c>
      <c r="I8" s="235"/>
      <c r="J8" s="235"/>
      <c r="K8" s="250"/>
      <c r="L8" s="181">
        <v>2</v>
      </c>
      <c r="M8" s="236">
        <f t="shared" si="1"/>
        <v>6</v>
      </c>
      <c r="N8" s="139">
        <f t="shared" si="2"/>
        <v>7</v>
      </c>
      <c r="O8" s="177"/>
      <c r="P8" s="177"/>
      <c r="Q8" s="177"/>
    </row>
    <row r="9" spans="1:17" ht="15" x14ac:dyDescent="0.2">
      <c r="A9" s="248" t="str">
        <f t="shared" si="0"/>
        <v>PrelimOlivia HawkinsBilden Park Coachella</v>
      </c>
      <c r="B9" s="234" t="s">
        <v>50</v>
      </c>
      <c r="C9" s="249" t="s">
        <v>20</v>
      </c>
      <c r="D9" s="249" t="s">
        <v>301</v>
      </c>
      <c r="E9" s="250"/>
      <c r="F9" s="250"/>
      <c r="G9" s="235"/>
      <c r="H9" s="249">
        <v>56.25</v>
      </c>
      <c r="I9" s="235"/>
      <c r="J9" s="250"/>
      <c r="K9" s="250"/>
      <c r="L9" s="181">
        <v>1</v>
      </c>
      <c r="M9" s="236">
        <f t="shared" si="1"/>
        <v>7</v>
      </c>
      <c r="N9" s="139">
        <f t="shared" si="2"/>
        <v>8</v>
      </c>
      <c r="O9" s="177"/>
      <c r="P9" s="177"/>
      <c r="Q9" s="177"/>
    </row>
    <row r="10" spans="1:17" ht="15" x14ac:dyDescent="0.2">
      <c r="A10" s="248" t="str">
        <f t="shared" si="0"/>
        <v>PrelimRebecca SimpsonKasac Park Global Warrior</v>
      </c>
      <c r="B10" s="234" t="s">
        <v>50</v>
      </c>
      <c r="C10" s="249" t="s">
        <v>85</v>
      </c>
      <c r="D10" s="249" t="s">
        <v>86</v>
      </c>
      <c r="E10" s="250"/>
      <c r="F10" s="250"/>
      <c r="G10" s="235"/>
      <c r="H10" s="249">
        <v>55.893000000000001</v>
      </c>
      <c r="I10" s="235"/>
      <c r="J10" s="250"/>
      <c r="K10" s="250"/>
      <c r="L10" s="181">
        <v>2</v>
      </c>
      <c r="M10" s="236">
        <f t="shared" si="1"/>
        <v>6</v>
      </c>
      <c r="N10" s="139">
        <f t="shared" si="2"/>
        <v>7</v>
      </c>
      <c r="O10" s="177"/>
      <c r="P10" s="177"/>
      <c r="Q10" s="177"/>
    </row>
    <row r="11" spans="1:17" ht="15" x14ac:dyDescent="0.2">
      <c r="A11" s="248" t="str">
        <f t="shared" si="0"/>
        <v>PrelimTiarlie WarehamTiaja Park Dream</v>
      </c>
      <c r="B11" s="234" t="s">
        <v>50</v>
      </c>
      <c r="C11" s="249" t="s">
        <v>24</v>
      </c>
      <c r="D11" s="249" t="s">
        <v>25</v>
      </c>
      <c r="E11" s="250"/>
      <c r="F11" s="250"/>
      <c r="G11" s="235"/>
      <c r="H11" s="249">
        <v>61.518000000000001</v>
      </c>
      <c r="I11" s="250"/>
      <c r="J11" s="250"/>
      <c r="K11" s="250"/>
      <c r="L11" s="181">
        <v>1</v>
      </c>
      <c r="M11" s="236">
        <f t="shared" si="1"/>
        <v>7</v>
      </c>
      <c r="N11" s="139">
        <f t="shared" si="2"/>
        <v>8</v>
      </c>
      <c r="O11" s="177"/>
      <c r="P11" s="177"/>
      <c r="Q11" s="177"/>
    </row>
    <row r="12" spans="1:17" ht="15" x14ac:dyDescent="0.2">
      <c r="A12" s="248" t="str">
        <f t="shared" si="0"/>
        <v>NovJorja WarehamNadalla Park I'm So Special</v>
      </c>
      <c r="B12" s="392" t="s">
        <v>377</v>
      </c>
      <c r="C12" s="249" t="s">
        <v>30</v>
      </c>
      <c r="D12" s="249" t="s">
        <v>367</v>
      </c>
      <c r="E12" s="250"/>
      <c r="F12" s="250"/>
      <c r="G12" s="235"/>
      <c r="H12" s="235"/>
      <c r="I12" s="249">
        <v>61.143000000000001</v>
      </c>
      <c r="J12" s="235"/>
      <c r="K12" s="235"/>
      <c r="L12" s="181">
        <v>1</v>
      </c>
      <c r="M12" s="236">
        <f t="shared" si="1"/>
        <v>7</v>
      </c>
      <c r="N12" s="139">
        <f t="shared" si="2"/>
        <v>8</v>
      </c>
      <c r="O12" s="177"/>
      <c r="P12" s="177"/>
      <c r="Q12" s="177"/>
    </row>
    <row r="13" spans="1:17" ht="15" x14ac:dyDescent="0.2">
      <c r="A13" s="248" t="str">
        <f t="shared" si="0"/>
        <v>NovReagan HughanAria Mistretta</v>
      </c>
      <c r="B13" s="392" t="s">
        <v>377</v>
      </c>
      <c r="C13" s="249" t="s">
        <v>140</v>
      </c>
      <c r="D13" s="249" t="s">
        <v>151</v>
      </c>
      <c r="E13" s="250"/>
      <c r="F13" s="250"/>
      <c r="G13" s="235"/>
      <c r="H13" s="235"/>
      <c r="I13" s="249">
        <v>57.429000000000002</v>
      </c>
      <c r="J13" s="235"/>
      <c r="K13" s="235"/>
      <c r="L13" s="181">
        <v>2</v>
      </c>
      <c r="M13" s="236">
        <f t="shared" si="1"/>
        <v>6</v>
      </c>
      <c r="N13" s="139">
        <f t="shared" si="2"/>
        <v>7</v>
      </c>
      <c r="O13" s="177"/>
      <c r="P13" s="177"/>
      <c r="Q13" s="177"/>
    </row>
    <row r="14" spans="1:17" ht="15" x14ac:dyDescent="0.2">
      <c r="A14" s="248" t="str">
        <f t="shared" si="0"/>
        <v>NovJessica RidleyCp Balmain</v>
      </c>
      <c r="B14" s="392" t="s">
        <v>377</v>
      </c>
      <c r="C14" s="249" t="s">
        <v>21</v>
      </c>
      <c r="D14" s="249" t="s">
        <v>159</v>
      </c>
      <c r="E14" s="250"/>
      <c r="F14" s="250"/>
      <c r="G14" s="235"/>
      <c r="H14" s="235"/>
      <c r="I14" s="249">
        <v>63</v>
      </c>
      <c r="J14" s="235"/>
      <c r="K14" s="250"/>
      <c r="L14" s="181">
        <v>1</v>
      </c>
      <c r="M14" s="236">
        <f t="shared" si="1"/>
        <v>7</v>
      </c>
      <c r="N14" s="139">
        <f t="shared" si="2"/>
        <v>8</v>
      </c>
      <c r="O14" s="177"/>
      <c r="P14" s="177"/>
      <c r="Q14" s="177"/>
    </row>
    <row r="15" spans="1:17" ht="15" x14ac:dyDescent="0.2">
      <c r="A15" s="248" t="str">
        <f t="shared" si="0"/>
        <v>NovChloe WhiteCaballo Jax</v>
      </c>
      <c r="B15" s="392" t="s">
        <v>377</v>
      </c>
      <c r="C15" s="249" t="s">
        <v>105</v>
      </c>
      <c r="D15" s="249" t="s">
        <v>112</v>
      </c>
      <c r="E15" s="250"/>
      <c r="F15" s="250"/>
      <c r="G15" s="235"/>
      <c r="H15" s="235"/>
      <c r="I15" s="249">
        <v>62.286000000000001</v>
      </c>
      <c r="J15" s="235"/>
      <c r="K15" s="250"/>
      <c r="L15" s="181">
        <v>2</v>
      </c>
      <c r="M15" s="236">
        <f t="shared" si="1"/>
        <v>6</v>
      </c>
      <c r="N15" s="139">
        <f t="shared" si="2"/>
        <v>7</v>
      </c>
      <c r="O15" s="177"/>
      <c r="P15" s="177"/>
      <c r="Q15" s="177"/>
    </row>
    <row r="16" spans="1:17" ht="15" x14ac:dyDescent="0.2">
      <c r="A16" s="248" t="str">
        <f t="shared" si="0"/>
        <v>NovKatelyn MehanikovVee</v>
      </c>
      <c r="B16" s="392" t="s">
        <v>377</v>
      </c>
      <c r="C16" s="249" t="s">
        <v>378</v>
      </c>
      <c r="D16" s="249" t="s">
        <v>434</v>
      </c>
      <c r="E16" s="250"/>
      <c r="F16" s="250"/>
      <c r="G16" s="235"/>
      <c r="H16" s="235"/>
      <c r="I16" s="249">
        <v>61.856999999999999</v>
      </c>
      <c r="J16" s="250"/>
      <c r="K16" s="250"/>
      <c r="L16" s="181">
        <v>1</v>
      </c>
      <c r="M16" s="236">
        <f t="shared" si="1"/>
        <v>7</v>
      </c>
      <c r="N16" s="139">
        <f t="shared" si="2"/>
        <v>8</v>
      </c>
      <c r="O16" s="177"/>
      <c r="P16" s="177"/>
      <c r="Q16" s="177"/>
    </row>
    <row r="17" spans="1:17" ht="15" x14ac:dyDescent="0.2">
      <c r="A17" s="248" t="str">
        <f t="shared" si="0"/>
        <v>NovTiarlie WarehamTiaja Park Dream</v>
      </c>
      <c r="B17" s="392" t="s">
        <v>377</v>
      </c>
      <c r="C17" s="249" t="s">
        <v>24</v>
      </c>
      <c r="D17" s="249" t="s">
        <v>25</v>
      </c>
      <c r="E17" s="250"/>
      <c r="F17" s="250"/>
      <c r="G17" s="235"/>
      <c r="H17" s="235"/>
      <c r="I17" s="249">
        <v>54.213999999999999</v>
      </c>
      <c r="J17" s="250"/>
      <c r="K17" s="250"/>
      <c r="L17" s="181">
        <v>2</v>
      </c>
      <c r="M17" s="236">
        <f t="shared" si="1"/>
        <v>6</v>
      </c>
      <c r="N17" s="139">
        <f t="shared" si="2"/>
        <v>7</v>
      </c>
      <c r="O17" s="177"/>
      <c r="P17" s="177"/>
      <c r="Q17" s="177"/>
    </row>
    <row r="18" spans="1:17" ht="15" x14ac:dyDescent="0.2">
      <c r="A18" s="248" t="str">
        <f t="shared" si="0"/>
        <v>ElemJorja WarehamNadalla Park I'm So Special</v>
      </c>
      <c r="B18" s="234" t="s">
        <v>17</v>
      </c>
      <c r="C18" s="249" t="s">
        <v>30</v>
      </c>
      <c r="D18" s="249" t="s">
        <v>367</v>
      </c>
      <c r="E18" s="250"/>
      <c r="F18" s="250"/>
      <c r="G18" s="235"/>
      <c r="H18" s="235"/>
      <c r="I18" s="235"/>
      <c r="J18" s="249">
        <v>59.634</v>
      </c>
      <c r="K18" s="235"/>
      <c r="L18" s="181">
        <v>1</v>
      </c>
      <c r="M18" s="236">
        <f t="shared" si="1"/>
        <v>7</v>
      </c>
      <c r="N18" s="139">
        <f t="shared" si="2"/>
        <v>8</v>
      </c>
      <c r="Q18" s="177"/>
    </row>
    <row r="19" spans="1:17" ht="15" x14ac:dyDescent="0.2">
      <c r="A19" s="248" t="str">
        <f t="shared" si="0"/>
        <v>ElemKatelyn MehanikovVee</v>
      </c>
      <c r="B19" s="234" t="s">
        <v>17</v>
      </c>
      <c r="C19" s="249" t="s">
        <v>378</v>
      </c>
      <c r="D19" s="249" t="s">
        <v>434</v>
      </c>
      <c r="E19" s="250"/>
      <c r="F19" s="250"/>
      <c r="G19" s="235"/>
      <c r="H19" s="235"/>
      <c r="I19" s="235"/>
      <c r="J19" s="249">
        <v>58.536999999999999</v>
      </c>
      <c r="K19" s="250"/>
      <c r="L19" s="181">
        <v>1</v>
      </c>
      <c r="M19" s="236">
        <f t="shared" si="1"/>
        <v>7</v>
      </c>
      <c r="N19" s="139">
        <f t="shared" si="2"/>
        <v>8</v>
      </c>
      <c r="Q19" s="177"/>
    </row>
    <row r="20" spans="1:17" ht="15" x14ac:dyDescent="0.2">
      <c r="A20" s="248" t="str">
        <f t="shared" si="0"/>
        <v>AffPhoebe TuckerMISTY ISLE FERDINAND</v>
      </c>
      <c r="B20" s="738" t="s">
        <v>353</v>
      </c>
      <c r="C20" s="250" t="s">
        <v>257</v>
      </c>
      <c r="D20" s="250" t="s">
        <v>1430</v>
      </c>
      <c r="E20" s="250"/>
      <c r="F20" s="250"/>
      <c r="G20" s="250"/>
      <c r="H20" s="250">
        <v>62.945999999999998</v>
      </c>
      <c r="I20" s="250"/>
      <c r="J20" s="250"/>
      <c r="K20" s="250"/>
      <c r="L20" s="250">
        <v>1</v>
      </c>
      <c r="M20" s="236">
        <f t="shared" si="1"/>
        <v>7</v>
      </c>
      <c r="N20" s="139">
        <f t="shared" si="2"/>
        <v>8</v>
      </c>
    </row>
    <row r="21" spans="1:17" ht="15" x14ac:dyDescent="0.2">
      <c r="A21" s="248" t="str">
        <f t="shared" si="0"/>
        <v>AffNatalie BarrHOLLAND PARK GENEVA</v>
      </c>
      <c r="B21" s="738" t="s">
        <v>353</v>
      </c>
      <c r="C21" s="250" t="s">
        <v>1431</v>
      </c>
      <c r="D21" s="250" t="s">
        <v>1432</v>
      </c>
      <c r="E21" s="250"/>
      <c r="F21" s="250"/>
      <c r="G21" s="250"/>
      <c r="H21" s="250">
        <v>60.804000000000002</v>
      </c>
      <c r="I21" s="250"/>
      <c r="J21" s="250"/>
      <c r="K21" s="250"/>
      <c r="L21" s="250">
        <v>2</v>
      </c>
      <c r="M21" s="236">
        <f t="shared" si="1"/>
        <v>6</v>
      </c>
      <c r="N21" s="139">
        <f t="shared" si="2"/>
        <v>7</v>
      </c>
    </row>
    <row r="22" spans="1:17" ht="15" x14ac:dyDescent="0.2">
      <c r="A22" s="250"/>
      <c r="B22" s="250"/>
      <c r="C22" s="250"/>
      <c r="D22" s="250"/>
      <c r="E22" s="250"/>
      <c r="F22" s="250"/>
      <c r="G22" s="250"/>
      <c r="H22" s="250"/>
      <c r="I22" s="250"/>
      <c r="J22" s="250"/>
      <c r="K22" s="250"/>
      <c r="L22" s="250"/>
      <c r="M22" s="236">
        <f t="shared" si="1"/>
        <v>0</v>
      </c>
      <c r="N22" s="139"/>
    </row>
    <row r="23" spans="1:17" x14ac:dyDescent="0.2">
      <c r="A23" s="250"/>
      <c r="B23" s="250"/>
      <c r="C23" s="250"/>
      <c r="D23" s="250"/>
      <c r="E23" s="250"/>
      <c r="F23" s="250"/>
      <c r="G23" s="250"/>
      <c r="H23" s="250"/>
      <c r="I23" s="250"/>
      <c r="J23" s="250"/>
      <c r="K23" s="250"/>
      <c r="L23" s="250"/>
      <c r="M23" s="250"/>
      <c r="N23" s="250"/>
    </row>
    <row r="24" spans="1:17" x14ac:dyDescent="0.2">
      <c r="A24" s="250"/>
      <c r="B24" s="250"/>
      <c r="C24" s="250"/>
      <c r="D24" s="250"/>
      <c r="E24" s="250"/>
      <c r="F24" s="250"/>
      <c r="G24" s="250"/>
      <c r="H24" s="250"/>
      <c r="I24" s="250"/>
      <c r="J24" s="250"/>
      <c r="K24" s="250"/>
      <c r="L24" s="250"/>
      <c r="M24" s="250"/>
      <c r="N24" s="250"/>
    </row>
    <row r="25" spans="1:17" x14ac:dyDescent="0.2">
      <c r="A25" s="250"/>
      <c r="B25" s="250"/>
      <c r="C25" s="250"/>
      <c r="D25" s="250"/>
      <c r="E25" s="250"/>
      <c r="F25" s="250"/>
      <c r="G25" s="250"/>
      <c r="H25" s="250"/>
      <c r="I25" s="250"/>
      <c r="J25" s="250"/>
      <c r="K25" s="250"/>
      <c r="L25" s="250"/>
      <c r="M25" s="250"/>
      <c r="N25" s="250"/>
    </row>
    <row r="26" spans="1:17" x14ac:dyDescent="0.2">
      <c r="A26" s="250"/>
      <c r="B26" s="250"/>
      <c r="C26" s="250"/>
      <c r="D26" s="250"/>
      <c r="E26" s="250"/>
      <c r="F26" s="250"/>
      <c r="G26" s="250"/>
      <c r="H26" s="250"/>
      <c r="I26" s="250"/>
      <c r="J26" s="250"/>
      <c r="K26" s="250"/>
      <c r="L26" s="250"/>
      <c r="M26" s="250"/>
      <c r="N26" s="250"/>
    </row>
    <row r="27" spans="1:17" x14ac:dyDescent="0.2">
      <c r="A27" s="250"/>
      <c r="B27" s="250"/>
      <c r="C27" s="250"/>
      <c r="D27" s="250"/>
      <c r="E27" s="250"/>
      <c r="F27" s="250"/>
      <c r="G27" s="250"/>
      <c r="H27" s="250"/>
      <c r="I27" s="250"/>
      <c r="J27" s="250"/>
      <c r="K27" s="250"/>
      <c r="L27" s="250"/>
      <c r="M27" s="250"/>
      <c r="N27" s="250"/>
    </row>
    <row r="28" spans="1:17" x14ac:dyDescent="0.2">
      <c r="A28" s="250"/>
      <c r="B28" s="250"/>
      <c r="C28" s="250"/>
      <c r="D28" s="250"/>
      <c r="E28" s="250"/>
      <c r="F28" s="250"/>
      <c r="G28" s="250"/>
      <c r="H28" s="250"/>
      <c r="I28" s="250"/>
      <c r="J28" s="250"/>
      <c r="K28" s="250"/>
      <c r="L28" s="250"/>
      <c r="M28" s="250"/>
      <c r="N28" s="250"/>
    </row>
    <row r="29" spans="1:17" x14ac:dyDescent="0.2">
      <c r="A29" s="250"/>
      <c r="B29" s="250"/>
      <c r="C29" s="250"/>
      <c r="D29" s="250"/>
      <c r="E29" s="250"/>
      <c r="F29" s="250"/>
      <c r="G29" s="250"/>
      <c r="H29" s="250"/>
      <c r="I29" s="250"/>
      <c r="J29" s="250"/>
      <c r="K29" s="250"/>
      <c r="L29" s="250"/>
      <c r="M29" s="250"/>
      <c r="N29" s="250"/>
    </row>
    <row r="30" spans="1:17" x14ac:dyDescent="0.2">
      <c r="A30" s="250"/>
      <c r="B30" s="250"/>
      <c r="C30" s="250"/>
      <c r="D30" s="250"/>
      <c r="E30" s="250"/>
      <c r="F30" s="250"/>
      <c r="G30" s="250"/>
      <c r="H30" s="250"/>
      <c r="I30" s="250"/>
      <c r="J30" s="250"/>
      <c r="K30" s="250"/>
      <c r="L30" s="250"/>
      <c r="M30" s="250"/>
      <c r="N30" s="250"/>
    </row>
    <row r="31" spans="1:17" x14ac:dyDescent="0.2">
      <c r="A31" s="250"/>
      <c r="B31" s="250"/>
      <c r="C31" s="250"/>
      <c r="D31" s="250"/>
      <c r="E31" s="250"/>
      <c r="F31" s="250"/>
      <c r="G31" s="250"/>
      <c r="H31" s="250"/>
      <c r="I31" s="250"/>
      <c r="J31" s="250"/>
      <c r="K31" s="250"/>
      <c r="L31" s="250"/>
      <c r="M31" s="250"/>
      <c r="N31" s="250"/>
    </row>
    <row r="32" spans="1:17" x14ac:dyDescent="0.2">
      <c r="A32" s="250"/>
      <c r="B32" s="250"/>
      <c r="C32" s="250"/>
      <c r="D32" s="250"/>
      <c r="E32" s="250"/>
      <c r="F32" s="250"/>
      <c r="G32" s="250"/>
      <c r="H32" s="250"/>
      <c r="I32" s="250"/>
      <c r="J32" s="250"/>
      <c r="K32" s="250"/>
      <c r="L32" s="250"/>
      <c r="M32" s="250"/>
      <c r="N32" s="250"/>
    </row>
    <row r="33" spans="1:14" x14ac:dyDescent="0.2">
      <c r="A33" s="250"/>
      <c r="B33" s="250"/>
      <c r="C33" s="250"/>
      <c r="D33" s="250"/>
      <c r="E33" s="250"/>
      <c r="F33" s="250"/>
      <c r="G33" s="250"/>
      <c r="H33" s="250"/>
      <c r="I33" s="250"/>
      <c r="J33" s="250"/>
      <c r="K33" s="250"/>
      <c r="L33" s="250"/>
      <c r="M33" s="250"/>
      <c r="N33" s="250"/>
    </row>
    <row r="34" spans="1:14" x14ac:dyDescent="0.2">
      <c r="A34" s="250"/>
      <c r="B34" s="250"/>
      <c r="C34" s="250"/>
      <c r="D34" s="250"/>
      <c r="E34" s="250"/>
      <c r="F34" s="250"/>
      <c r="G34" s="250"/>
      <c r="H34" s="250"/>
      <c r="I34" s="250"/>
      <c r="J34" s="250"/>
      <c r="K34" s="250"/>
      <c r="L34" s="250"/>
      <c r="M34" s="250"/>
      <c r="N34" s="250"/>
    </row>
    <row r="35" spans="1:14" x14ac:dyDescent="0.2">
      <c r="A35" s="250"/>
      <c r="B35" s="250"/>
      <c r="C35" s="250"/>
      <c r="D35" s="250"/>
      <c r="E35" s="250"/>
      <c r="F35" s="250"/>
      <c r="G35" s="250"/>
      <c r="H35" s="250"/>
      <c r="I35" s="250"/>
      <c r="J35" s="250"/>
      <c r="K35" s="250"/>
      <c r="L35" s="250"/>
      <c r="M35" s="250"/>
      <c r="N35" s="250"/>
    </row>
    <row r="36" spans="1:14" x14ac:dyDescent="0.2">
      <c r="A36" s="250"/>
      <c r="B36" s="250"/>
      <c r="C36" s="250"/>
      <c r="D36" s="250"/>
      <c r="E36" s="250"/>
      <c r="F36" s="250"/>
      <c r="G36" s="250"/>
      <c r="H36" s="250"/>
      <c r="I36" s="250"/>
      <c r="J36" s="250"/>
      <c r="K36" s="250"/>
      <c r="L36" s="250"/>
      <c r="M36" s="250"/>
      <c r="N36" s="250"/>
    </row>
    <row r="37" spans="1:14" x14ac:dyDescent="0.2">
      <c r="A37" s="250"/>
      <c r="B37" s="250"/>
      <c r="C37" s="250"/>
      <c r="D37" s="250"/>
      <c r="E37" s="250"/>
      <c r="F37" s="250"/>
      <c r="G37" s="250"/>
      <c r="H37" s="250"/>
      <c r="I37" s="250"/>
      <c r="J37" s="250"/>
      <c r="K37" s="250"/>
      <c r="L37" s="250"/>
      <c r="M37" s="250"/>
      <c r="N37" s="250"/>
    </row>
    <row r="38" spans="1:14" x14ac:dyDescent="0.2">
      <c r="A38" s="250"/>
      <c r="B38" s="250"/>
      <c r="C38" s="250"/>
      <c r="D38" s="250"/>
      <c r="E38" s="250"/>
      <c r="F38" s="250"/>
      <c r="G38" s="250"/>
      <c r="H38" s="250"/>
      <c r="I38" s="250"/>
      <c r="J38" s="250"/>
      <c r="K38" s="250"/>
      <c r="L38" s="250"/>
      <c r="M38" s="250"/>
      <c r="N38" s="250"/>
    </row>
    <row r="39" spans="1:14" x14ac:dyDescent="0.2">
      <c r="A39" s="250"/>
      <c r="B39" s="250"/>
      <c r="C39" s="250"/>
      <c r="D39" s="250"/>
      <c r="E39" s="250"/>
      <c r="F39" s="250"/>
      <c r="G39" s="250"/>
      <c r="H39" s="250"/>
      <c r="I39" s="250"/>
      <c r="J39" s="250"/>
      <c r="K39" s="250"/>
      <c r="L39" s="250"/>
      <c r="M39" s="250"/>
      <c r="N39" s="250"/>
    </row>
    <row r="40" spans="1:14" x14ac:dyDescent="0.2">
      <c r="A40" s="250"/>
      <c r="B40" s="250"/>
      <c r="C40" s="250"/>
      <c r="D40" s="250"/>
      <c r="E40" s="250"/>
      <c r="F40" s="250"/>
      <c r="G40" s="250"/>
      <c r="H40" s="250"/>
      <c r="I40" s="250"/>
      <c r="J40" s="250"/>
      <c r="K40" s="250"/>
      <c r="L40" s="250"/>
      <c r="M40" s="250"/>
      <c r="N40" s="250"/>
    </row>
    <row r="41" spans="1:14" x14ac:dyDescent="0.2">
      <c r="A41" s="250"/>
      <c r="B41" s="250"/>
      <c r="C41" s="250"/>
      <c r="D41" s="250"/>
      <c r="E41" s="250"/>
      <c r="F41" s="250"/>
      <c r="G41" s="250"/>
      <c r="H41" s="250"/>
      <c r="I41" s="250"/>
      <c r="J41" s="250"/>
      <c r="K41" s="250"/>
      <c r="L41" s="250"/>
      <c r="M41" s="250"/>
      <c r="N41" s="250"/>
    </row>
    <row r="42" spans="1:14" x14ac:dyDescent="0.2">
      <c r="A42" s="250"/>
      <c r="B42" s="250"/>
      <c r="C42" s="250"/>
      <c r="D42" s="250"/>
      <c r="E42" s="250"/>
      <c r="F42" s="250"/>
      <c r="G42" s="250"/>
      <c r="H42" s="250"/>
      <c r="I42" s="250"/>
      <c r="J42" s="250"/>
      <c r="K42" s="250"/>
      <c r="L42" s="250"/>
      <c r="M42" s="250"/>
      <c r="N42" s="250"/>
    </row>
    <row r="43" spans="1:14" x14ac:dyDescent="0.2">
      <c r="A43" s="250"/>
      <c r="B43" s="250"/>
      <c r="C43" s="250"/>
      <c r="D43" s="250"/>
      <c r="E43" s="250"/>
      <c r="F43" s="250"/>
      <c r="G43" s="250"/>
      <c r="H43" s="250"/>
      <c r="I43" s="250"/>
      <c r="J43" s="250"/>
      <c r="K43" s="250"/>
      <c r="L43" s="250"/>
      <c r="M43" s="250"/>
      <c r="N43" s="250"/>
    </row>
    <row r="44" spans="1:14" x14ac:dyDescent="0.2">
      <c r="A44" s="250"/>
      <c r="B44" s="250"/>
      <c r="C44" s="250"/>
      <c r="D44" s="250"/>
      <c r="E44" s="250"/>
      <c r="F44" s="250"/>
      <c r="G44" s="250"/>
      <c r="H44" s="250"/>
      <c r="I44" s="250"/>
      <c r="J44" s="250"/>
      <c r="K44" s="250"/>
      <c r="L44" s="250"/>
      <c r="M44" s="250"/>
      <c r="N44" s="250"/>
    </row>
    <row r="45" spans="1:14" x14ac:dyDescent="0.2">
      <c r="A45" s="250"/>
      <c r="B45" s="250"/>
      <c r="C45" s="250"/>
      <c r="D45" s="250"/>
      <c r="E45" s="250"/>
      <c r="F45" s="250"/>
      <c r="G45" s="250"/>
      <c r="H45" s="250"/>
      <c r="I45" s="250"/>
      <c r="J45" s="250"/>
      <c r="K45" s="250"/>
      <c r="L45" s="250"/>
      <c r="M45" s="250"/>
      <c r="N45" s="250"/>
    </row>
    <row r="46" spans="1:14" x14ac:dyDescent="0.2">
      <c r="A46" s="250"/>
      <c r="B46" s="250"/>
      <c r="C46" s="250"/>
      <c r="D46" s="250"/>
      <c r="E46" s="250"/>
      <c r="F46" s="250"/>
      <c r="G46" s="250"/>
      <c r="H46" s="250"/>
      <c r="I46" s="250"/>
      <c r="J46" s="250"/>
      <c r="K46" s="250"/>
      <c r="L46" s="250"/>
      <c r="M46" s="250"/>
      <c r="N46" s="250"/>
    </row>
    <row r="47" spans="1:14" x14ac:dyDescent="0.2">
      <c r="A47" s="250"/>
      <c r="B47" s="250"/>
      <c r="C47" s="250"/>
      <c r="D47" s="250"/>
      <c r="E47" s="250"/>
      <c r="F47" s="250"/>
      <c r="G47" s="250"/>
      <c r="H47" s="250"/>
      <c r="I47" s="250"/>
      <c r="J47" s="250"/>
      <c r="K47" s="250"/>
      <c r="L47" s="250"/>
      <c r="M47" s="250"/>
      <c r="N47" s="250"/>
    </row>
    <row r="48" spans="1:14" x14ac:dyDescent="0.2">
      <c r="A48" s="250"/>
      <c r="B48" s="250"/>
      <c r="C48" s="250"/>
      <c r="D48" s="250"/>
      <c r="E48" s="250"/>
      <c r="F48" s="250"/>
      <c r="G48" s="250"/>
      <c r="H48" s="250"/>
      <c r="I48" s="250"/>
      <c r="J48" s="250"/>
      <c r="K48" s="250"/>
      <c r="L48" s="250"/>
      <c r="M48" s="250"/>
      <c r="N48" s="250"/>
    </row>
    <row r="49" spans="1:14" x14ac:dyDescent="0.2">
      <c r="A49" s="250"/>
      <c r="B49" s="250"/>
      <c r="C49" s="250"/>
      <c r="D49" s="250"/>
      <c r="E49" s="250"/>
      <c r="F49" s="250"/>
      <c r="G49" s="250"/>
      <c r="H49" s="250"/>
      <c r="I49" s="250"/>
      <c r="J49" s="250"/>
      <c r="K49" s="250"/>
      <c r="L49" s="250"/>
      <c r="M49" s="250"/>
      <c r="N49" s="250"/>
    </row>
    <row r="50" spans="1:14" x14ac:dyDescent="0.2">
      <c r="A50" s="250"/>
      <c r="B50" s="250"/>
      <c r="C50" s="250"/>
      <c r="D50" s="250"/>
      <c r="E50" s="250"/>
      <c r="F50" s="250"/>
      <c r="G50" s="250"/>
      <c r="H50" s="250"/>
      <c r="I50" s="250"/>
      <c r="J50" s="250"/>
      <c r="K50" s="250"/>
      <c r="L50" s="250"/>
      <c r="M50" s="250"/>
      <c r="N50" s="250"/>
    </row>
    <row r="51" spans="1:14" x14ac:dyDescent="0.2">
      <c r="A51" s="250"/>
      <c r="B51" s="250"/>
      <c r="C51" s="250"/>
      <c r="D51" s="250"/>
      <c r="E51" s="250"/>
      <c r="F51" s="250"/>
      <c r="G51" s="250"/>
      <c r="H51" s="250"/>
      <c r="I51" s="250"/>
      <c r="J51" s="250"/>
      <c r="K51" s="250"/>
      <c r="L51" s="250"/>
      <c r="M51" s="250"/>
      <c r="N51" s="250"/>
    </row>
    <row r="52" spans="1:14" x14ac:dyDescent="0.2">
      <c r="A52" s="250"/>
      <c r="B52" s="250"/>
      <c r="C52" s="250"/>
      <c r="D52" s="250"/>
      <c r="E52" s="250"/>
      <c r="F52" s="250"/>
      <c r="G52" s="250"/>
      <c r="H52" s="250"/>
      <c r="I52" s="250"/>
      <c r="J52" s="250"/>
      <c r="K52" s="250"/>
      <c r="L52" s="250"/>
      <c r="M52" s="250"/>
      <c r="N52" s="250"/>
    </row>
    <row r="53" spans="1:14" x14ac:dyDescent="0.2">
      <c r="A53" s="250"/>
      <c r="B53" s="250"/>
      <c r="C53" s="250"/>
      <c r="D53" s="250"/>
      <c r="E53" s="250"/>
      <c r="F53" s="250"/>
      <c r="G53" s="250"/>
      <c r="H53" s="250"/>
      <c r="I53" s="250"/>
      <c r="J53" s="250"/>
      <c r="K53" s="250"/>
      <c r="L53" s="250"/>
      <c r="M53" s="250"/>
      <c r="N53" s="250"/>
    </row>
    <row r="54" spans="1:14" x14ac:dyDescent="0.2">
      <c r="A54" s="250"/>
      <c r="B54" s="250"/>
      <c r="C54" s="250"/>
      <c r="D54" s="250"/>
      <c r="E54" s="250"/>
      <c r="F54" s="250"/>
      <c r="G54" s="250"/>
      <c r="H54" s="250"/>
      <c r="I54" s="250"/>
      <c r="J54" s="250"/>
      <c r="K54" s="250"/>
      <c r="L54" s="250"/>
      <c r="M54" s="250"/>
      <c r="N54" s="250"/>
    </row>
    <row r="55" spans="1:14" x14ac:dyDescent="0.2">
      <c r="A55" s="250"/>
      <c r="B55" s="250"/>
      <c r="C55" s="250"/>
      <c r="D55" s="250"/>
      <c r="E55" s="250"/>
      <c r="F55" s="250"/>
      <c r="G55" s="250"/>
      <c r="H55" s="250"/>
      <c r="I55" s="250"/>
      <c r="J55" s="250"/>
      <c r="K55" s="250"/>
      <c r="L55" s="250"/>
      <c r="M55" s="250"/>
      <c r="N55" s="250"/>
    </row>
    <row r="56" spans="1:14" x14ac:dyDescent="0.2">
      <c r="A56" s="250"/>
      <c r="B56" s="250"/>
      <c r="C56" s="250"/>
      <c r="D56" s="250"/>
      <c r="E56" s="250"/>
      <c r="F56" s="250"/>
      <c r="G56" s="250"/>
      <c r="H56" s="250"/>
      <c r="I56" s="250"/>
      <c r="J56" s="250"/>
      <c r="K56" s="250"/>
      <c r="L56" s="250"/>
      <c r="M56" s="250"/>
      <c r="N56" s="250"/>
    </row>
    <row r="57" spans="1:14" x14ac:dyDescent="0.2">
      <c r="A57" s="250"/>
      <c r="B57" s="250"/>
      <c r="C57" s="250"/>
      <c r="D57" s="250"/>
      <c r="E57" s="250"/>
      <c r="F57" s="250"/>
      <c r="G57" s="250"/>
      <c r="H57" s="250"/>
      <c r="I57" s="250"/>
      <c r="J57" s="250"/>
      <c r="K57" s="250"/>
      <c r="L57" s="250"/>
      <c r="M57" s="250"/>
      <c r="N57" s="250"/>
    </row>
    <row r="58" spans="1:14" x14ac:dyDescent="0.2">
      <c r="A58" s="250"/>
      <c r="B58" s="250"/>
      <c r="C58" s="250"/>
      <c r="D58" s="250"/>
      <c r="E58" s="250"/>
      <c r="F58" s="250"/>
      <c r="G58" s="250"/>
      <c r="H58" s="250"/>
      <c r="I58" s="250"/>
      <c r="J58" s="250"/>
      <c r="K58" s="250"/>
      <c r="L58" s="250"/>
      <c r="M58" s="250"/>
      <c r="N58" s="250"/>
    </row>
    <row r="59" spans="1:14" x14ac:dyDescent="0.2">
      <c r="A59" s="250"/>
      <c r="B59" s="250"/>
      <c r="C59" s="250"/>
      <c r="D59" s="250"/>
      <c r="E59" s="250"/>
      <c r="F59" s="250"/>
      <c r="G59" s="250"/>
      <c r="H59" s="250"/>
      <c r="I59" s="250"/>
      <c r="J59" s="250"/>
      <c r="K59" s="250"/>
      <c r="L59" s="250"/>
      <c r="M59" s="250"/>
      <c r="N59" s="250"/>
    </row>
    <row r="60" spans="1:14" x14ac:dyDescent="0.2">
      <c r="A60" s="250"/>
      <c r="B60" s="250"/>
      <c r="C60" s="250"/>
      <c r="D60" s="250"/>
      <c r="E60" s="250"/>
      <c r="F60" s="250"/>
      <c r="G60" s="250"/>
      <c r="H60" s="250"/>
      <c r="I60" s="250"/>
      <c r="J60" s="250"/>
      <c r="K60" s="250"/>
      <c r="L60" s="250"/>
      <c r="M60" s="250"/>
      <c r="N60" s="250"/>
    </row>
    <row r="61" spans="1:14" x14ac:dyDescent="0.2">
      <c r="A61" s="250"/>
      <c r="B61" s="250"/>
      <c r="C61" s="250"/>
      <c r="D61" s="250"/>
      <c r="E61" s="250"/>
      <c r="F61" s="250"/>
      <c r="G61" s="250"/>
      <c r="H61" s="250"/>
      <c r="I61" s="250"/>
      <c r="J61" s="250"/>
      <c r="K61" s="250"/>
      <c r="L61" s="250"/>
      <c r="M61" s="250"/>
      <c r="N61" s="250"/>
    </row>
    <row r="62" spans="1:14" x14ac:dyDescent="0.2">
      <c r="A62" s="250"/>
      <c r="B62" s="250"/>
      <c r="C62" s="250"/>
      <c r="D62" s="250"/>
      <c r="E62" s="250"/>
      <c r="F62" s="250"/>
      <c r="G62" s="250"/>
      <c r="H62" s="250"/>
      <c r="I62" s="250"/>
      <c r="J62" s="250"/>
      <c r="K62" s="250"/>
      <c r="L62" s="250"/>
      <c r="M62" s="250"/>
      <c r="N62" s="250"/>
    </row>
    <row r="63" spans="1:14" x14ac:dyDescent="0.2">
      <c r="A63" s="250"/>
      <c r="B63" s="250"/>
      <c r="C63" s="250"/>
      <c r="D63" s="250"/>
      <c r="E63" s="250"/>
      <c r="F63" s="250"/>
      <c r="G63" s="250"/>
      <c r="H63" s="250"/>
      <c r="I63" s="250"/>
      <c r="J63" s="250"/>
      <c r="K63" s="250"/>
      <c r="L63" s="250"/>
      <c r="M63" s="250"/>
      <c r="N63" s="250"/>
    </row>
    <row r="64" spans="1:14" x14ac:dyDescent="0.2">
      <c r="A64" s="250"/>
      <c r="B64" s="250"/>
      <c r="C64" s="250"/>
      <c r="D64" s="250"/>
      <c r="E64" s="250"/>
      <c r="F64" s="250"/>
      <c r="G64" s="250"/>
      <c r="H64" s="250"/>
      <c r="I64" s="250"/>
      <c r="J64" s="250"/>
      <c r="K64" s="250"/>
      <c r="L64" s="250"/>
      <c r="M64" s="250"/>
      <c r="N64" s="250"/>
    </row>
    <row r="65" spans="1:14" x14ac:dyDescent="0.2">
      <c r="A65" s="250"/>
      <c r="B65" s="250"/>
      <c r="C65" s="250"/>
      <c r="D65" s="250"/>
      <c r="E65" s="250"/>
      <c r="F65" s="250"/>
      <c r="G65" s="250"/>
      <c r="H65" s="250"/>
      <c r="I65" s="250"/>
      <c r="J65" s="250"/>
      <c r="K65" s="250"/>
      <c r="L65" s="250"/>
      <c r="M65" s="250"/>
      <c r="N65" s="250"/>
    </row>
    <row r="66" spans="1:14" x14ac:dyDescent="0.2">
      <c r="A66" s="250"/>
      <c r="B66" s="250"/>
      <c r="C66" s="250"/>
      <c r="D66" s="250"/>
      <c r="E66" s="250"/>
      <c r="F66" s="250"/>
      <c r="G66" s="250"/>
      <c r="H66" s="250"/>
      <c r="I66" s="250"/>
      <c r="J66" s="250"/>
      <c r="K66" s="250"/>
      <c r="L66" s="250"/>
      <c r="M66" s="250"/>
      <c r="N66" s="250"/>
    </row>
    <row r="67" spans="1:14" x14ac:dyDescent="0.2">
      <c r="A67" s="250"/>
      <c r="B67" s="250"/>
      <c r="C67" s="250"/>
      <c r="D67" s="250"/>
      <c r="E67" s="250"/>
      <c r="F67" s="250"/>
      <c r="G67" s="250"/>
      <c r="H67" s="250"/>
      <c r="I67" s="250"/>
      <c r="J67" s="250"/>
      <c r="K67" s="250"/>
      <c r="L67" s="250"/>
      <c r="M67" s="250"/>
      <c r="N67" s="250"/>
    </row>
    <row r="68" spans="1:14" x14ac:dyDescent="0.2">
      <c r="A68" s="250"/>
      <c r="B68" s="250"/>
      <c r="C68" s="250"/>
      <c r="D68" s="250"/>
      <c r="E68" s="250"/>
      <c r="F68" s="250"/>
      <c r="G68" s="250"/>
      <c r="H68" s="250"/>
      <c r="I68" s="250"/>
      <c r="J68" s="250"/>
      <c r="K68" s="250"/>
      <c r="L68" s="250"/>
      <c r="M68" s="250"/>
      <c r="N68" s="250"/>
    </row>
    <row r="69" spans="1:14" x14ac:dyDescent="0.2">
      <c r="A69" s="250"/>
      <c r="B69" s="250"/>
      <c r="C69" s="250"/>
      <c r="D69" s="250"/>
      <c r="E69" s="250"/>
      <c r="F69" s="250"/>
      <c r="G69" s="250"/>
      <c r="H69" s="250"/>
      <c r="I69" s="250"/>
      <c r="J69" s="250"/>
      <c r="K69" s="250"/>
      <c r="L69" s="250"/>
      <c r="M69" s="250"/>
      <c r="N69" s="250"/>
    </row>
    <row r="70" spans="1:14" x14ac:dyDescent="0.2">
      <c r="A70" s="250"/>
      <c r="B70" s="250"/>
      <c r="C70" s="250"/>
      <c r="D70" s="250"/>
      <c r="E70" s="250"/>
      <c r="F70" s="250"/>
      <c r="G70" s="250"/>
      <c r="H70" s="250"/>
      <c r="I70" s="250"/>
      <c r="J70" s="250"/>
      <c r="K70" s="250"/>
      <c r="L70" s="250"/>
      <c r="M70" s="250"/>
      <c r="N70" s="250"/>
    </row>
    <row r="71" spans="1:14" x14ac:dyDescent="0.2">
      <c r="A71" s="250"/>
      <c r="B71" s="250"/>
      <c r="C71" s="250"/>
      <c r="D71" s="250"/>
      <c r="E71" s="250"/>
      <c r="F71" s="250"/>
      <c r="G71" s="250"/>
      <c r="H71" s="250"/>
      <c r="I71" s="250"/>
      <c r="J71" s="250"/>
      <c r="K71" s="250"/>
      <c r="L71" s="250"/>
      <c r="M71" s="250"/>
      <c r="N71" s="250"/>
    </row>
    <row r="72" spans="1:14" x14ac:dyDescent="0.2">
      <c r="A72" s="250"/>
      <c r="B72" s="250"/>
      <c r="C72" s="250"/>
      <c r="D72" s="250"/>
      <c r="E72" s="250"/>
      <c r="F72" s="250"/>
      <c r="G72" s="250"/>
      <c r="H72" s="250"/>
      <c r="I72" s="250"/>
      <c r="J72" s="250"/>
      <c r="K72" s="250"/>
      <c r="L72" s="250"/>
      <c r="M72" s="250"/>
      <c r="N72" s="250"/>
    </row>
    <row r="73" spans="1:14" x14ac:dyDescent="0.2">
      <c r="A73" s="250"/>
      <c r="B73" s="250"/>
      <c r="C73" s="250"/>
      <c r="D73" s="250"/>
      <c r="E73" s="250"/>
      <c r="F73" s="250"/>
      <c r="G73" s="250"/>
      <c r="H73" s="250"/>
      <c r="I73" s="250"/>
      <c r="J73" s="250"/>
      <c r="K73" s="250"/>
      <c r="L73" s="250"/>
      <c r="M73" s="250"/>
      <c r="N73" s="250"/>
    </row>
    <row r="74" spans="1:14" x14ac:dyDescent="0.2">
      <c r="A74" s="250"/>
      <c r="B74" s="250"/>
      <c r="C74" s="250"/>
      <c r="D74" s="250"/>
      <c r="E74" s="250"/>
      <c r="F74" s="250"/>
      <c r="G74" s="250"/>
      <c r="H74" s="250"/>
      <c r="I74" s="250"/>
      <c r="J74" s="250"/>
      <c r="K74" s="250"/>
      <c r="L74" s="250"/>
      <c r="M74" s="250"/>
      <c r="N74" s="250"/>
    </row>
    <row r="75" spans="1:14" x14ac:dyDescent="0.2">
      <c r="A75" s="250"/>
      <c r="B75" s="250"/>
      <c r="C75" s="250"/>
      <c r="D75" s="250"/>
      <c r="E75" s="250"/>
      <c r="F75" s="250"/>
      <c r="G75" s="250"/>
      <c r="H75" s="250"/>
      <c r="I75" s="250"/>
      <c r="J75" s="250"/>
      <c r="K75" s="250"/>
      <c r="L75" s="250"/>
      <c r="M75" s="250"/>
      <c r="N75" s="250"/>
    </row>
    <row r="76" spans="1:14" x14ac:dyDescent="0.2">
      <c r="A76" s="250"/>
      <c r="B76" s="250"/>
      <c r="C76" s="250"/>
      <c r="D76" s="250"/>
      <c r="E76" s="250"/>
      <c r="F76" s="250"/>
      <c r="G76" s="250"/>
      <c r="H76" s="250"/>
      <c r="I76" s="250"/>
      <c r="J76" s="250"/>
      <c r="K76" s="250"/>
      <c r="L76" s="250"/>
      <c r="M76" s="250"/>
      <c r="N76" s="250"/>
    </row>
    <row r="77" spans="1:14" x14ac:dyDescent="0.2">
      <c r="A77" s="250"/>
      <c r="B77" s="250"/>
      <c r="C77" s="250"/>
      <c r="D77" s="250"/>
      <c r="E77" s="250"/>
      <c r="F77" s="250"/>
      <c r="G77" s="250"/>
      <c r="H77" s="250"/>
      <c r="I77" s="250"/>
      <c r="J77" s="250"/>
      <c r="K77" s="250"/>
      <c r="L77" s="250"/>
      <c r="M77" s="250"/>
      <c r="N77" s="250"/>
    </row>
    <row r="78" spans="1:14" x14ac:dyDescent="0.2">
      <c r="A78" s="250"/>
      <c r="B78" s="250"/>
      <c r="C78" s="250"/>
      <c r="D78" s="250"/>
      <c r="E78" s="250"/>
      <c r="F78" s="250"/>
      <c r="G78" s="250"/>
      <c r="H78" s="250"/>
      <c r="I78" s="250"/>
      <c r="J78" s="250"/>
      <c r="K78" s="250"/>
      <c r="L78" s="250"/>
      <c r="M78" s="250"/>
      <c r="N78" s="250"/>
    </row>
    <row r="79" spans="1:14" x14ac:dyDescent="0.2">
      <c r="A79" s="250"/>
      <c r="B79" s="250"/>
      <c r="C79" s="250"/>
      <c r="D79" s="250"/>
      <c r="E79" s="250"/>
      <c r="F79" s="250"/>
      <c r="G79" s="250"/>
      <c r="H79" s="250"/>
      <c r="I79" s="250"/>
      <c r="J79" s="250"/>
      <c r="K79" s="250"/>
      <c r="L79" s="250"/>
      <c r="M79" s="250"/>
      <c r="N79" s="250"/>
    </row>
    <row r="80" spans="1:14" x14ac:dyDescent="0.2">
      <c r="A80" s="250"/>
      <c r="B80" s="250"/>
      <c r="C80" s="250"/>
      <c r="D80" s="250"/>
      <c r="E80" s="250"/>
      <c r="F80" s="250"/>
      <c r="G80" s="250"/>
      <c r="H80" s="250"/>
      <c r="I80" s="250"/>
      <c r="J80" s="250"/>
      <c r="K80" s="250"/>
      <c r="L80" s="250"/>
      <c r="M80" s="250"/>
      <c r="N80" s="250"/>
    </row>
    <row r="81" spans="1:14" x14ac:dyDescent="0.2">
      <c r="A81" s="250"/>
      <c r="B81" s="250"/>
      <c r="C81" s="250"/>
      <c r="D81" s="250"/>
      <c r="E81" s="250"/>
      <c r="F81" s="250"/>
      <c r="G81" s="250"/>
      <c r="H81" s="250"/>
      <c r="I81" s="250"/>
      <c r="J81" s="250"/>
      <c r="K81" s="250"/>
      <c r="L81" s="250"/>
      <c r="M81" s="250"/>
      <c r="N81" s="250"/>
    </row>
    <row r="82" spans="1:14" x14ac:dyDescent="0.2">
      <c r="A82" s="250"/>
      <c r="B82" s="250"/>
      <c r="C82" s="250"/>
      <c r="D82" s="250"/>
      <c r="E82" s="250"/>
      <c r="F82" s="250"/>
      <c r="G82" s="250"/>
      <c r="H82" s="250"/>
      <c r="I82" s="250"/>
      <c r="J82" s="250"/>
      <c r="K82" s="250"/>
      <c r="L82" s="250"/>
      <c r="M82" s="250"/>
      <c r="N82" s="250"/>
    </row>
    <row r="83" spans="1:14" x14ac:dyDescent="0.2">
      <c r="A83" s="250"/>
      <c r="B83" s="250"/>
      <c r="C83" s="250"/>
      <c r="D83" s="250"/>
      <c r="E83" s="250"/>
      <c r="F83" s="250"/>
      <c r="G83" s="250"/>
      <c r="H83" s="250"/>
      <c r="I83" s="250"/>
      <c r="J83" s="250"/>
      <c r="K83" s="250"/>
      <c r="L83" s="250"/>
      <c r="M83" s="250"/>
      <c r="N83" s="250"/>
    </row>
    <row r="84" spans="1:14" x14ac:dyDescent="0.2">
      <c r="A84" s="250"/>
      <c r="B84" s="250"/>
      <c r="C84" s="250"/>
      <c r="D84" s="250"/>
      <c r="E84" s="250"/>
      <c r="F84" s="250"/>
      <c r="G84" s="250"/>
      <c r="H84" s="250"/>
      <c r="I84" s="250"/>
      <c r="J84" s="250"/>
      <c r="K84" s="250"/>
      <c r="L84" s="250"/>
      <c r="M84" s="250"/>
      <c r="N84" s="250"/>
    </row>
    <row r="85" spans="1:14" x14ac:dyDescent="0.2">
      <c r="A85" s="250"/>
      <c r="B85" s="250"/>
      <c r="C85" s="250"/>
      <c r="D85" s="250"/>
      <c r="E85" s="250"/>
      <c r="F85" s="250"/>
      <c r="G85" s="250"/>
      <c r="H85" s="250"/>
      <c r="I85" s="250"/>
      <c r="J85" s="250"/>
      <c r="K85" s="250"/>
      <c r="L85" s="250"/>
      <c r="M85" s="250"/>
      <c r="N85" s="250"/>
    </row>
    <row r="86" spans="1:14" x14ac:dyDescent="0.2">
      <c r="A86" s="250"/>
      <c r="B86" s="250"/>
      <c r="C86" s="250"/>
      <c r="D86" s="250"/>
      <c r="E86" s="250"/>
      <c r="F86" s="250"/>
      <c r="G86" s="250"/>
      <c r="H86" s="250"/>
      <c r="I86" s="250"/>
      <c r="J86" s="250"/>
      <c r="K86" s="250"/>
      <c r="L86" s="250"/>
      <c r="M86" s="250"/>
      <c r="N86" s="250"/>
    </row>
    <row r="87" spans="1:14" x14ac:dyDescent="0.2">
      <c r="A87" s="250"/>
      <c r="B87" s="250"/>
      <c r="C87" s="250"/>
      <c r="D87" s="250"/>
      <c r="E87" s="250"/>
      <c r="F87" s="250"/>
      <c r="G87" s="250"/>
      <c r="H87" s="250"/>
      <c r="I87" s="250"/>
      <c r="J87" s="250"/>
      <c r="K87" s="250"/>
      <c r="L87" s="250"/>
      <c r="M87" s="250"/>
      <c r="N87" s="250"/>
    </row>
    <row r="88" spans="1:14" x14ac:dyDescent="0.2">
      <c r="A88" s="250"/>
      <c r="B88" s="250"/>
      <c r="C88" s="250"/>
      <c r="D88" s="250"/>
      <c r="E88" s="250"/>
      <c r="F88" s="250"/>
      <c r="G88" s="250"/>
      <c r="H88" s="250"/>
      <c r="I88" s="250"/>
      <c r="J88" s="250"/>
      <c r="K88" s="250"/>
      <c r="L88" s="250"/>
      <c r="M88" s="250"/>
      <c r="N88" s="250"/>
    </row>
    <row r="89" spans="1:14" x14ac:dyDescent="0.2">
      <c r="A89" s="250"/>
      <c r="B89" s="250"/>
      <c r="C89" s="250"/>
      <c r="D89" s="250"/>
      <c r="E89" s="250"/>
      <c r="F89" s="250"/>
      <c r="G89" s="250"/>
      <c r="H89" s="250"/>
      <c r="I89" s="250"/>
      <c r="J89" s="250"/>
      <c r="K89" s="250"/>
      <c r="L89" s="250"/>
      <c r="M89" s="250"/>
      <c r="N89" s="250"/>
    </row>
    <row r="90" spans="1:14" x14ac:dyDescent="0.2">
      <c r="A90" s="250"/>
      <c r="B90" s="250"/>
      <c r="C90" s="250"/>
      <c r="D90" s="250"/>
      <c r="E90" s="250"/>
      <c r="F90" s="250"/>
      <c r="G90" s="250"/>
      <c r="H90" s="250"/>
      <c r="I90" s="250"/>
      <c r="J90" s="250"/>
      <c r="K90" s="250"/>
      <c r="L90" s="250"/>
      <c r="M90" s="250"/>
      <c r="N90" s="250"/>
    </row>
    <row r="91" spans="1:14" x14ac:dyDescent="0.2">
      <c r="A91" s="250"/>
      <c r="B91" s="250"/>
      <c r="C91" s="250"/>
      <c r="D91" s="250"/>
      <c r="E91" s="250"/>
      <c r="F91" s="250"/>
      <c r="G91" s="250"/>
      <c r="H91" s="250"/>
      <c r="I91" s="250"/>
      <c r="J91" s="250"/>
      <c r="K91" s="250"/>
      <c r="L91" s="250"/>
      <c r="M91" s="250"/>
      <c r="N91" s="250"/>
    </row>
    <row r="92" spans="1:14" x14ac:dyDescent="0.2">
      <c r="A92" s="250"/>
      <c r="B92" s="250"/>
      <c r="C92" s="250"/>
      <c r="D92" s="250"/>
      <c r="E92" s="250"/>
      <c r="F92" s="250"/>
      <c r="G92" s="250"/>
      <c r="H92" s="250"/>
      <c r="I92" s="250"/>
      <c r="J92" s="250"/>
      <c r="K92" s="250"/>
      <c r="L92" s="250"/>
      <c r="M92" s="250"/>
      <c r="N92" s="250"/>
    </row>
    <row r="93" spans="1:14" x14ac:dyDescent="0.2">
      <c r="A93" s="250"/>
      <c r="B93" s="250"/>
      <c r="C93" s="250"/>
      <c r="D93" s="250"/>
      <c r="E93" s="250"/>
      <c r="F93" s="250"/>
      <c r="G93" s="250"/>
      <c r="H93" s="250"/>
      <c r="I93" s="250"/>
      <c r="J93" s="250"/>
      <c r="K93" s="250"/>
      <c r="L93" s="250"/>
      <c r="M93" s="250"/>
      <c r="N93" s="250"/>
    </row>
    <row r="94" spans="1:14" x14ac:dyDescent="0.2">
      <c r="A94" s="250"/>
      <c r="B94" s="250"/>
      <c r="C94" s="250"/>
      <c r="D94" s="250"/>
      <c r="E94" s="250"/>
      <c r="F94" s="250"/>
      <c r="G94" s="250"/>
      <c r="H94" s="250"/>
      <c r="I94" s="250"/>
      <c r="J94" s="250"/>
      <c r="K94" s="250"/>
      <c r="L94" s="250"/>
      <c r="M94" s="250"/>
      <c r="N94" s="250"/>
    </row>
    <row r="95" spans="1:14" x14ac:dyDescent="0.2">
      <c r="A95" s="250"/>
      <c r="B95" s="250"/>
      <c r="C95" s="250"/>
      <c r="D95" s="250"/>
      <c r="E95" s="250"/>
      <c r="F95" s="250"/>
      <c r="G95" s="250"/>
      <c r="H95" s="250"/>
      <c r="I95" s="250"/>
      <c r="J95" s="250"/>
      <c r="K95" s="250"/>
      <c r="L95" s="250"/>
      <c r="M95" s="250"/>
      <c r="N95" s="250"/>
    </row>
    <row r="96" spans="1:14" x14ac:dyDescent="0.2">
      <c r="A96" s="250"/>
      <c r="B96" s="250"/>
      <c r="C96" s="250"/>
      <c r="D96" s="250"/>
      <c r="E96" s="250"/>
      <c r="F96" s="250"/>
      <c r="G96" s="250"/>
      <c r="H96" s="250"/>
      <c r="I96" s="250"/>
      <c r="J96" s="250"/>
      <c r="K96" s="250"/>
      <c r="L96" s="250"/>
      <c r="M96" s="250"/>
      <c r="N96" s="250"/>
    </row>
    <row r="97" spans="1:14" x14ac:dyDescent="0.2">
      <c r="A97" s="250"/>
      <c r="B97" s="250"/>
      <c r="C97" s="250"/>
      <c r="D97" s="250"/>
      <c r="E97" s="250"/>
      <c r="F97" s="250"/>
      <c r="G97" s="250"/>
      <c r="H97" s="250"/>
      <c r="I97" s="250"/>
      <c r="J97" s="250"/>
      <c r="K97" s="250"/>
      <c r="L97" s="250"/>
      <c r="M97" s="250"/>
      <c r="N97" s="250"/>
    </row>
    <row r="98" spans="1:14" x14ac:dyDescent="0.2">
      <c r="A98" s="250"/>
      <c r="B98" s="250"/>
      <c r="C98" s="250"/>
      <c r="D98" s="250"/>
      <c r="E98" s="250"/>
      <c r="F98" s="250"/>
      <c r="G98" s="250"/>
      <c r="H98" s="250"/>
      <c r="I98" s="250"/>
      <c r="J98" s="250"/>
      <c r="K98" s="250"/>
      <c r="L98" s="250"/>
      <c r="M98" s="250"/>
      <c r="N98" s="250"/>
    </row>
    <row r="99" spans="1:14" x14ac:dyDescent="0.2">
      <c r="A99" s="250"/>
      <c r="B99" s="250"/>
      <c r="C99" s="250"/>
      <c r="D99" s="250"/>
      <c r="E99" s="250"/>
      <c r="F99" s="250"/>
      <c r="G99" s="250"/>
      <c r="H99" s="250"/>
      <c r="I99" s="250"/>
      <c r="J99" s="250"/>
      <c r="K99" s="250"/>
      <c r="L99" s="250"/>
      <c r="M99" s="250"/>
      <c r="N99" s="250"/>
    </row>
    <row r="100" spans="1:14" x14ac:dyDescent="0.2">
      <c r="A100" s="250"/>
      <c r="B100" s="250"/>
      <c r="C100" s="250"/>
      <c r="D100" s="250"/>
      <c r="E100" s="250"/>
      <c r="F100" s="250"/>
      <c r="G100" s="250"/>
      <c r="H100" s="250"/>
      <c r="I100" s="250"/>
      <c r="J100" s="250"/>
      <c r="K100" s="250"/>
      <c r="L100" s="250"/>
      <c r="M100" s="250"/>
      <c r="N100" s="250"/>
    </row>
    <row r="101" spans="1:14" x14ac:dyDescent="0.2">
      <c r="A101" s="250"/>
      <c r="B101" s="250"/>
      <c r="C101" s="250"/>
      <c r="D101" s="250"/>
      <c r="E101" s="250"/>
      <c r="F101" s="250"/>
      <c r="G101" s="250"/>
      <c r="H101" s="250"/>
      <c r="I101" s="250"/>
      <c r="J101" s="250"/>
      <c r="K101" s="250"/>
      <c r="L101" s="250"/>
      <c r="M101" s="250"/>
      <c r="N101" s="250"/>
    </row>
    <row r="102" spans="1:14" x14ac:dyDescent="0.2">
      <c r="A102" s="250"/>
      <c r="B102" s="250"/>
      <c r="C102" s="250"/>
      <c r="D102" s="250"/>
      <c r="E102" s="250"/>
      <c r="F102" s="250"/>
      <c r="G102" s="250"/>
      <c r="H102" s="250"/>
      <c r="I102" s="250"/>
      <c r="J102" s="250"/>
      <c r="K102" s="250"/>
      <c r="L102" s="250"/>
      <c r="M102" s="250"/>
      <c r="N102" s="250"/>
    </row>
    <row r="103" spans="1:14" x14ac:dyDescent="0.2">
      <c r="A103" s="250"/>
      <c r="B103" s="250"/>
      <c r="C103" s="250"/>
      <c r="D103" s="250"/>
      <c r="E103" s="250"/>
      <c r="F103" s="250"/>
      <c r="G103" s="250"/>
      <c r="H103" s="250"/>
      <c r="I103" s="250"/>
      <c r="J103" s="250"/>
      <c r="K103" s="250"/>
      <c r="L103" s="250"/>
      <c r="M103" s="250"/>
      <c r="N103" s="250"/>
    </row>
    <row r="104" spans="1:14" x14ac:dyDescent="0.2">
      <c r="A104" s="250"/>
      <c r="B104" s="250"/>
      <c r="C104" s="250"/>
      <c r="D104" s="250"/>
      <c r="E104" s="250"/>
      <c r="F104" s="250"/>
      <c r="G104" s="250"/>
      <c r="H104" s="250"/>
      <c r="I104" s="250"/>
      <c r="J104" s="250"/>
      <c r="K104" s="250"/>
      <c r="L104" s="250"/>
      <c r="M104" s="250"/>
      <c r="N104" s="250"/>
    </row>
    <row r="105" spans="1:14" x14ac:dyDescent="0.2">
      <c r="A105" s="250"/>
      <c r="B105" s="250"/>
      <c r="C105" s="250"/>
      <c r="D105" s="250"/>
      <c r="E105" s="250"/>
      <c r="F105" s="250"/>
      <c r="G105" s="250"/>
      <c r="H105" s="250"/>
      <c r="I105" s="250"/>
      <c r="J105" s="250"/>
      <c r="K105" s="250"/>
      <c r="L105" s="250"/>
      <c r="M105" s="250"/>
      <c r="N105" s="250"/>
    </row>
    <row r="106" spans="1:14" x14ac:dyDescent="0.2">
      <c r="A106" s="250"/>
      <c r="B106" s="250"/>
      <c r="C106" s="250"/>
      <c r="D106" s="250"/>
      <c r="E106" s="250"/>
      <c r="F106" s="250"/>
      <c r="G106" s="250"/>
      <c r="H106" s="250"/>
      <c r="I106" s="250"/>
      <c r="J106" s="250"/>
      <c r="K106" s="250"/>
      <c r="L106" s="250"/>
      <c r="M106" s="250"/>
      <c r="N106" s="250"/>
    </row>
    <row r="107" spans="1:14" x14ac:dyDescent="0.2">
      <c r="A107" s="250"/>
      <c r="B107" s="250"/>
      <c r="C107" s="250"/>
      <c r="D107" s="250"/>
      <c r="E107" s="250"/>
      <c r="F107" s="250"/>
      <c r="G107" s="250"/>
      <c r="H107" s="250"/>
      <c r="I107" s="250"/>
      <c r="J107" s="250"/>
      <c r="K107" s="250"/>
      <c r="L107" s="250"/>
      <c r="M107" s="250"/>
      <c r="N107" s="250"/>
    </row>
    <row r="108" spans="1:14" x14ac:dyDescent="0.2">
      <c r="A108" s="250"/>
      <c r="B108" s="250"/>
      <c r="C108" s="250"/>
      <c r="D108" s="250"/>
      <c r="E108" s="250"/>
      <c r="F108" s="250"/>
      <c r="G108" s="250"/>
      <c r="H108" s="250"/>
      <c r="I108" s="250"/>
      <c r="J108" s="250"/>
      <c r="K108" s="250"/>
      <c r="L108" s="250"/>
      <c r="M108" s="250"/>
      <c r="N108" s="250"/>
    </row>
    <row r="109" spans="1:14" x14ac:dyDescent="0.2">
      <c r="A109" s="250"/>
      <c r="B109" s="250"/>
      <c r="C109" s="250"/>
      <c r="D109" s="250"/>
      <c r="E109" s="250"/>
      <c r="F109" s="250"/>
      <c r="G109" s="250"/>
      <c r="H109" s="250"/>
      <c r="I109" s="250"/>
      <c r="J109" s="250"/>
      <c r="K109" s="250"/>
      <c r="L109" s="250"/>
      <c r="M109" s="250"/>
      <c r="N109" s="250"/>
    </row>
    <row r="110" spans="1:14" x14ac:dyDescent="0.2">
      <c r="A110" s="250"/>
      <c r="B110" s="250"/>
      <c r="C110" s="250"/>
      <c r="D110" s="250"/>
      <c r="E110" s="250"/>
      <c r="F110" s="250"/>
      <c r="G110" s="250"/>
      <c r="H110" s="250"/>
      <c r="I110" s="250"/>
      <c r="J110" s="250"/>
      <c r="K110" s="250"/>
      <c r="L110" s="250"/>
      <c r="M110" s="250"/>
      <c r="N110" s="250"/>
    </row>
    <row r="111" spans="1:14" x14ac:dyDescent="0.2">
      <c r="A111" s="250"/>
      <c r="B111" s="250"/>
      <c r="C111" s="250"/>
      <c r="D111" s="250"/>
      <c r="E111" s="250"/>
      <c r="F111" s="250"/>
      <c r="G111" s="250"/>
      <c r="H111" s="250"/>
      <c r="I111" s="250"/>
      <c r="J111" s="250"/>
      <c r="K111" s="250"/>
      <c r="L111" s="250"/>
      <c r="M111" s="250"/>
      <c r="N111" s="250"/>
    </row>
    <row r="112" spans="1:14" x14ac:dyDescent="0.2">
      <c r="A112" s="250"/>
      <c r="B112" s="250"/>
      <c r="C112" s="250"/>
      <c r="D112" s="250"/>
      <c r="E112" s="250"/>
      <c r="F112" s="250"/>
      <c r="G112" s="250"/>
      <c r="H112" s="250"/>
      <c r="I112" s="250"/>
      <c r="J112" s="250"/>
      <c r="K112" s="250"/>
      <c r="L112" s="250"/>
      <c r="M112" s="250"/>
      <c r="N112" s="250"/>
    </row>
    <row r="113" spans="1:14" x14ac:dyDescent="0.2">
      <c r="A113" s="250"/>
      <c r="B113" s="250"/>
      <c r="C113" s="250"/>
      <c r="D113" s="250"/>
      <c r="E113" s="250"/>
      <c r="F113" s="250"/>
      <c r="G113" s="250"/>
      <c r="H113" s="250"/>
      <c r="I113" s="250"/>
      <c r="J113" s="250"/>
      <c r="K113" s="250"/>
      <c r="L113" s="250"/>
      <c r="M113" s="250"/>
      <c r="N113" s="250"/>
    </row>
    <row r="114" spans="1:14" x14ac:dyDescent="0.2">
      <c r="A114" s="250"/>
      <c r="B114" s="250"/>
      <c r="C114" s="250"/>
      <c r="D114" s="250"/>
      <c r="E114" s="250"/>
      <c r="F114" s="250"/>
      <c r="G114" s="250"/>
      <c r="H114" s="250"/>
      <c r="I114" s="250"/>
      <c r="J114" s="250"/>
      <c r="K114" s="250"/>
      <c r="L114" s="250"/>
      <c r="M114" s="250"/>
      <c r="N114" s="250"/>
    </row>
    <row r="115" spans="1:14" x14ac:dyDescent="0.2">
      <c r="A115" s="250"/>
      <c r="B115" s="250"/>
      <c r="C115" s="250"/>
      <c r="D115" s="250"/>
      <c r="E115" s="250"/>
      <c r="F115" s="250"/>
      <c r="G115" s="250"/>
      <c r="H115" s="250"/>
      <c r="I115" s="250"/>
      <c r="J115" s="250"/>
      <c r="K115" s="250"/>
      <c r="L115" s="250"/>
      <c r="M115" s="250"/>
      <c r="N115" s="250"/>
    </row>
    <row r="116" spans="1:14" x14ac:dyDescent="0.2">
      <c r="A116" s="250"/>
      <c r="B116" s="250"/>
      <c r="C116" s="250"/>
      <c r="D116" s="250"/>
      <c r="E116" s="250"/>
      <c r="F116" s="250"/>
      <c r="G116" s="250"/>
      <c r="H116" s="250"/>
      <c r="I116" s="250"/>
      <c r="J116" s="250"/>
      <c r="K116" s="250"/>
      <c r="L116" s="250"/>
      <c r="M116" s="250"/>
      <c r="N116" s="250"/>
    </row>
    <row r="117" spans="1:14" x14ac:dyDescent="0.2">
      <c r="A117" s="250"/>
      <c r="B117" s="250"/>
      <c r="C117" s="250"/>
      <c r="D117" s="250"/>
      <c r="E117" s="250"/>
      <c r="F117" s="250"/>
      <c r="G117" s="250"/>
      <c r="H117" s="250"/>
      <c r="I117" s="250"/>
      <c r="J117" s="250"/>
      <c r="K117" s="250"/>
      <c r="L117" s="250"/>
      <c r="M117" s="250"/>
      <c r="N117" s="250"/>
    </row>
    <row r="118" spans="1:14" x14ac:dyDescent="0.2">
      <c r="A118" s="250"/>
      <c r="B118" s="250"/>
      <c r="C118" s="250"/>
      <c r="D118" s="250"/>
      <c r="E118" s="250"/>
      <c r="F118" s="250"/>
      <c r="G118" s="250"/>
      <c r="H118" s="250"/>
      <c r="I118" s="250"/>
      <c r="J118" s="250"/>
      <c r="K118" s="250"/>
      <c r="L118" s="250"/>
      <c r="M118" s="250"/>
      <c r="N118" s="250"/>
    </row>
    <row r="119" spans="1:14" x14ac:dyDescent="0.2">
      <c r="A119" s="250"/>
      <c r="B119" s="250"/>
      <c r="C119" s="250"/>
      <c r="D119" s="250"/>
      <c r="E119" s="250"/>
      <c r="F119" s="250"/>
      <c r="G119" s="250"/>
      <c r="H119" s="250"/>
      <c r="I119" s="250"/>
      <c r="J119" s="250"/>
      <c r="K119" s="250"/>
      <c r="L119" s="250"/>
      <c r="M119" s="250"/>
      <c r="N119" s="250"/>
    </row>
    <row r="120" spans="1:14" x14ac:dyDescent="0.2">
      <c r="A120" s="250"/>
      <c r="B120" s="250"/>
      <c r="C120" s="250"/>
      <c r="D120" s="250"/>
      <c r="E120" s="250"/>
      <c r="F120" s="250"/>
      <c r="G120" s="250"/>
      <c r="H120" s="250"/>
      <c r="I120" s="250"/>
      <c r="J120" s="250"/>
      <c r="K120" s="250"/>
      <c r="L120" s="250"/>
      <c r="M120" s="250"/>
      <c r="N120" s="250"/>
    </row>
    <row r="121" spans="1:14" x14ac:dyDescent="0.2">
      <c r="A121" s="250"/>
      <c r="B121" s="250"/>
      <c r="C121" s="250"/>
      <c r="D121" s="250"/>
      <c r="E121" s="250"/>
      <c r="F121" s="250"/>
      <c r="G121" s="250"/>
      <c r="H121" s="250"/>
      <c r="I121" s="250"/>
      <c r="J121" s="250"/>
      <c r="K121" s="250"/>
      <c r="L121" s="250"/>
      <c r="M121" s="250"/>
      <c r="N121" s="250"/>
    </row>
    <row r="122" spans="1:14" x14ac:dyDescent="0.2">
      <c r="A122" s="250"/>
      <c r="B122" s="250"/>
      <c r="C122" s="250"/>
      <c r="D122" s="250"/>
      <c r="E122" s="250"/>
      <c r="F122" s="250"/>
      <c r="G122" s="250"/>
      <c r="H122" s="250"/>
      <c r="I122" s="250"/>
      <c r="J122" s="250"/>
      <c r="K122" s="250"/>
      <c r="L122" s="250"/>
      <c r="M122" s="250"/>
      <c r="N122" s="250"/>
    </row>
    <row r="123" spans="1:14" x14ac:dyDescent="0.2">
      <c r="A123" s="250"/>
      <c r="B123" s="250"/>
      <c r="C123" s="250"/>
      <c r="D123" s="250"/>
      <c r="E123" s="250"/>
      <c r="F123" s="250"/>
      <c r="G123" s="250"/>
      <c r="H123" s="250"/>
      <c r="I123" s="250"/>
      <c r="J123" s="250"/>
      <c r="K123" s="250"/>
      <c r="L123" s="250"/>
      <c r="M123" s="250"/>
      <c r="N123" s="250"/>
    </row>
    <row r="124" spans="1:14" x14ac:dyDescent="0.2">
      <c r="A124" s="250"/>
      <c r="B124" s="250"/>
      <c r="C124" s="250"/>
      <c r="D124" s="250"/>
      <c r="E124" s="250"/>
      <c r="F124" s="250"/>
      <c r="G124" s="250"/>
      <c r="H124" s="250"/>
      <c r="I124" s="250"/>
      <c r="J124" s="250"/>
      <c r="K124" s="250"/>
      <c r="L124" s="250"/>
      <c r="M124" s="250"/>
      <c r="N124" s="250"/>
    </row>
    <row r="125" spans="1:14" x14ac:dyDescent="0.2">
      <c r="A125" s="250"/>
      <c r="B125" s="250"/>
      <c r="C125" s="250"/>
      <c r="D125" s="250"/>
      <c r="E125" s="250"/>
      <c r="F125" s="250"/>
      <c r="G125" s="250"/>
      <c r="H125" s="250"/>
      <c r="I125" s="250"/>
      <c r="J125" s="250"/>
      <c r="K125" s="250"/>
      <c r="L125" s="250"/>
      <c r="M125" s="250"/>
      <c r="N125" s="250"/>
    </row>
    <row r="126" spans="1:14" x14ac:dyDescent="0.2">
      <c r="A126" s="250"/>
      <c r="B126" s="250"/>
      <c r="C126" s="250"/>
      <c r="D126" s="250"/>
      <c r="E126" s="250"/>
      <c r="F126" s="250"/>
      <c r="G126" s="250"/>
      <c r="H126" s="250"/>
      <c r="I126" s="250"/>
      <c r="J126" s="250"/>
      <c r="K126" s="250"/>
      <c r="L126" s="250"/>
      <c r="M126" s="250"/>
      <c r="N126" s="250"/>
    </row>
    <row r="127" spans="1:14" x14ac:dyDescent="0.2">
      <c r="A127" s="250"/>
      <c r="B127" s="250"/>
      <c r="C127" s="250"/>
      <c r="D127" s="250"/>
      <c r="E127" s="250"/>
      <c r="F127" s="250"/>
      <c r="G127" s="250"/>
      <c r="H127" s="250"/>
      <c r="I127" s="250"/>
      <c r="J127" s="250"/>
      <c r="K127" s="250"/>
      <c r="L127" s="250"/>
      <c r="M127" s="250"/>
      <c r="N127" s="250"/>
    </row>
    <row r="128" spans="1:14" x14ac:dyDescent="0.2">
      <c r="A128" s="250"/>
      <c r="B128" s="250"/>
      <c r="C128" s="250"/>
      <c r="D128" s="250"/>
      <c r="E128" s="250"/>
      <c r="F128" s="250"/>
      <c r="G128" s="250"/>
      <c r="H128" s="250"/>
      <c r="I128" s="250"/>
      <c r="J128" s="250"/>
      <c r="K128" s="250"/>
      <c r="L128" s="250"/>
      <c r="M128" s="250"/>
      <c r="N128" s="250"/>
    </row>
    <row r="129" spans="1:14" x14ac:dyDescent="0.2">
      <c r="A129" s="250"/>
      <c r="B129" s="250"/>
      <c r="C129" s="250"/>
      <c r="D129" s="250"/>
      <c r="E129" s="250"/>
      <c r="F129" s="250"/>
      <c r="G129" s="250"/>
      <c r="H129" s="250"/>
      <c r="I129" s="250"/>
      <c r="J129" s="250"/>
      <c r="K129" s="250"/>
      <c r="L129" s="250"/>
      <c r="M129" s="250"/>
      <c r="N129" s="250"/>
    </row>
    <row r="130" spans="1:14" x14ac:dyDescent="0.2">
      <c r="A130" s="250"/>
      <c r="B130" s="250"/>
      <c r="C130" s="250"/>
      <c r="D130" s="250"/>
      <c r="E130" s="250"/>
      <c r="F130" s="250"/>
      <c r="G130" s="250"/>
      <c r="H130" s="250"/>
      <c r="I130" s="250"/>
      <c r="J130" s="250"/>
      <c r="K130" s="250"/>
      <c r="L130" s="250"/>
      <c r="M130" s="250"/>
      <c r="N130" s="250"/>
    </row>
    <row r="131" spans="1:14" x14ac:dyDescent="0.2">
      <c r="A131" s="250"/>
      <c r="B131" s="250"/>
      <c r="C131" s="250"/>
      <c r="D131" s="250"/>
      <c r="E131" s="250"/>
      <c r="F131" s="250"/>
      <c r="G131" s="250"/>
      <c r="H131" s="250"/>
      <c r="I131" s="250"/>
      <c r="J131" s="250"/>
      <c r="K131" s="250"/>
      <c r="L131" s="250"/>
      <c r="M131" s="250"/>
      <c r="N131" s="250"/>
    </row>
    <row r="132" spans="1:14" x14ac:dyDescent="0.2">
      <c r="A132" s="250"/>
      <c r="B132" s="250"/>
      <c r="C132" s="250"/>
      <c r="D132" s="250"/>
      <c r="E132" s="250"/>
      <c r="F132" s="250"/>
      <c r="G132" s="250"/>
      <c r="H132" s="250"/>
      <c r="I132" s="250"/>
      <c r="J132" s="250"/>
      <c r="K132" s="250"/>
      <c r="L132" s="250"/>
      <c r="M132" s="250"/>
      <c r="N132" s="250"/>
    </row>
    <row r="133" spans="1:14" x14ac:dyDescent="0.2">
      <c r="A133" s="250"/>
      <c r="B133" s="250"/>
      <c r="C133" s="250"/>
      <c r="D133" s="250"/>
      <c r="E133" s="250"/>
      <c r="F133" s="250"/>
      <c r="G133" s="250"/>
      <c r="H133" s="250"/>
      <c r="I133" s="250"/>
      <c r="J133" s="250"/>
      <c r="K133" s="250"/>
      <c r="L133" s="250"/>
      <c r="M133" s="250"/>
      <c r="N133" s="250"/>
    </row>
    <row r="134" spans="1:14" x14ac:dyDescent="0.2">
      <c r="A134" s="250"/>
      <c r="B134" s="250"/>
      <c r="C134" s="250"/>
      <c r="D134" s="250"/>
      <c r="E134" s="250"/>
      <c r="F134" s="250"/>
      <c r="G134" s="250"/>
      <c r="H134" s="250"/>
      <c r="I134" s="250"/>
      <c r="J134" s="250"/>
      <c r="K134" s="250"/>
      <c r="L134" s="250"/>
      <c r="M134" s="250"/>
      <c r="N134" s="250"/>
    </row>
    <row r="135" spans="1:14" x14ac:dyDescent="0.2">
      <c r="A135" s="250"/>
      <c r="B135" s="250"/>
      <c r="C135" s="250"/>
      <c r="D135" s="250"/>
      <c r="E135" s="250"/>
      <c r="F135" s="250"/>
      <c r="G135" s="250"/>
      <c r="H135" s="250"/>
      <c r="I135" s="250"/>
      <c r="J135" s="250"/>
      <c r="K135" s="250"/>
      <c r="L135" s="250"/>
      <c r="M135" s="250"/>
      <c r="N135" s="250"/>
    </row>
    <row r="136" spans="1:14" x14ac:dyDescent="0.2">
      <c r="A136" s="250"/>
      <c r="B136" s="250"/>
      <c r="C136" s="250"/>
      <c r="D136" s="250"/>
      <c r="E136" s="250"/>
      <c r="F136" s="250"/>
      <c r="G136" s="250"/>
      <c r="H136" s="250"/>
      <c r="I136" s="250"/>
      <c r="J136" s="250"/>
      <c r="K136" s="250"/>
      <c r="L136" s="250"/>
      <c r="M136" s="250"/>
      <c r="N136" s="250"/>
    </row>
    <row r="137" spans="1:14" x14ac:dyDescent="0.2">
      <c r="A137" s="250"/>
      <c r="B137" s="250"/>
      <c r="C137" s="250"/>
      <c r="D137" s="250"/>
      <c r="E137" s="250"/>
      <c r="F137" s="250"/>
      <c r="G137" s="250"/>
      <c r="H137" s="250"/>
      <c r="I137" s="250"/>
      <c r="J137" s="250"/>
      <c r="K137" s="250"/>
      <c r="L137" s="250"/>
      <c r="M137" s="250"/>
      <c r="N137" s="250"/>
    </row>
    <row r="138" spans="1:14" x14ac:dyDescent="0.2">
      <c r="A138" s="250"/>
      <c r="B138" s="250"/>
      <c r="C138" s="250"/>
      <c r="D138" s="250"/>
      <c r="E138" s="250"/>
      <c r="F138" s="250"/>
      <c r="G138" s="250"/>
      <c r="H138" s="250"/>
      <c r="I138" s="250"/>
      <c r="J138" s="250"/>
      <c r="K138" s="250"/>
      <c r="L138" s="250"/>
      <c r="M138" s="250"/>
      <c r="N138" s="250"/>
    </row>
    <row r="139" spans="1:14" x14ac:dyDescent="0.2">
      <c r="A139" s="250"/>
      <c r="B139" s="250"/>
      <c r="C139" s="250"/>
      <c r="D139" s="250"/>
      <c r="E139" s="250"/>
      <c r="F139" s="250"/>
      <c r="G139" s="250"/>
      <c r="H139" s="250"/>
      <c r="I139" s="250"/>
      <c r="J139" s="250"/>
      <c r="K139" s="250"/>
      <c r="L139" s="250"/>
      <c r="M139" s="250"/>
      <c r="N139" s="250"/>
    </row>
    <row r="140" spans="1:14" x14ac:dyDescent="0.2">
      <c r="A140" s="250"/>
      <c r="B140" s="250"/>
      <c r="C140" s="250"/>
      <c r="D140" s="250"/>
      <c r="E140" s="250"/>
      <c r="F140" s="250"/>
      <c r="G140" s="250"/>
      <c r="H140" s="250"/>
      <c r="I140" s="250"/>
      <c r="J140" s="250"/>
      <c r="K140" s="250"/>
      <c r="L140" s="250"/>
      <c r="M140" s="250"/>
      <c r="N140" s="250"/>
    </row>
    <row r="141" spans="1:14" x14ac:dyDescent="0.2">
      <c r="A141" s="250"/>
      <c r="B141" s="250"/>
      <c r="C141" s="250"/>
      <c r="D141" s="250"/>
      <c r="E141" s="250"/>
      <c r="F141" s="250"/>
      <c r="G141" s="250"/>
      <c r="H141" s="250"/>
      <c r="I141" s="250"/>
      <c r="J141" s="250"/>
      <c r="K141" s="250"/>
      <c r="L141" s="250"/>
      <c r="M141" s="250"/>
      <c r="N141" s="250"/>
    </row>
    <row r="142" spans="1:14" x14ac:dyDescent="0.2">
      <c r="A142" s="250"/>
      <c r="B142" s="250"/>
      <c r="C142" s="250"/>
      <c r="D142" s="250"/>
      <c r="E142" s="250"/>
      <c r="F142" s="250"/>
      <c r="G142" s="250"/>
      <c r="H142" s="250"/>
      <c r="I142" s="250"/>
      <c r="J142" s="250"/>
      <c r="K142" s="250"/>
      <c r="L142" s="250"/>
      <c r="M142" s="250"/>
      <c r="N142" s="250"/>
    </row>
    <row r="143" spans="1:14" x14ac:dyDescent="0.2">
      <c r="A143" s="250"/>
      <c r="B143" s="250"/>
      <c r="C143" s="250"/>
      <c r="D143" s="250"/>
      <c r="E143" s="250"/>
      <c r="F143" s="250"/>
      <c r="G143" s="250"/>
      <c r="H143" s="250"/>
      <c r="I143" s="250"/>
      <c r="J143" s="250"/>
      <c r="K143" s="250"/>
      <c r="L143" s="250"/>
      <c r="M143" s="250"/>
      <c r="N143" s="250"/>
    </row>
    <row r="144" spans="1:14" x14ac:dyDescent="0.2">
      <c r="A144" s="250"/>
      <c r="B144" s="250"/>
      <c r="C144" s="250"/>
      <c r="D144" s="250"/>
      <c r="E144" s="250"/>
      <c r="F144" s="250"/>
      <c r="G144" s="250"/>
      <c r="H144" s="250"/>
      <c r="I144" s="250"/>
      <c r="J144" s="250"/>
      <c r="K144" s="250"/>
      <c r="L144" s="250"/>
      <c r="M144" s="250"/>
      <c r="N144" s="250"/>
    </row>
    <row r="145" spans="1:14" x14ac:dyDescent="0.2">
      <c r="A145" s="250"/>
      <c r="B145" s="250"/>
      <c r="C145" s="250"/>
      <c r="D145" s="250"/>
      <c r="E145" s="250"/>
      <c r="F145" s="250"/>
      <c r="G145" s="250"/>
      <c r="H145" s="250"/>
      <c r="I145" s="250"/>
      <c r="J145" s="250"/>
      <c r="K145" s="250"/>
      <c r="L145" s="250"/>
      <c r="M145" s="250"/>
      <c r="N145" s="250"/>
    </row>
    <row r="146" spans="1:14" x14ac:dyDescent="0.2">
      <c r="A146" s="250"/>
      <c r="B146" s="250"/>
      <c r="C146" s="250"/>
      <c r="D146" s="250"/>
      <c r="E146" s="250"/>
      <c r="F146" s="250"/>
      <c r="G146" s="250"/>
      <c r="H146" s="250"/>
      <c r="I146" s="250"/>
      <c r="J146" s="250"/>
      <c r="K146" s="250"/>
      <c r="L146" s="250"/>
      <c r="M146" s="250"/>
      <c r="N146" s="250"/>
    </row>
    <row r="147" spans="1:14" x14ac:dyDescent="0.2">
      <c r="A147" s="250"/>
      <c r="B147" s="250"/>
      <c r="C147" s="250"/>
      <c r="D147" s="250"/>
      <c r="E147" s="250"/>
      <c r="F147" s="250"/>
      <c r="G147" s="250"/>
      <c r="H147" s="250"/>
      <c r="I147" s="250"/>
      <c r="J147" s="250"/>
      <c r="K147" s="250"/>
      <c r="L147" s="250"/>
      <c r="M147" s="250"/>
      <c r="N147" s="250"/>
    </row>
    <row r="148" spans="1:14" x14ac:dyDescent="0.2">
      <c r="A148" s="250"/>
      <c r="B148" s="250"/>
      <c r="C148" s="250"/>
      <c r="D148" s="250"/>
      <c r="E148" s="250"/>
      <c r="F148" s="250"/>
      <c r="G148" s="250"/>
      <c r="H148" s="250"/>
      <c r="I148" s="250"/>
      <c r="J148" s="250"/>
      <c r="K148" s="250"/>
      <c r="L148" s="250"/>
      <c r="M148" s="250"/>
      <c r="N148" s="250"/>
    </row>
    <row r="149" spans="1:14" x14ac:dyDescent="0.2">
      <c r="A149" s="250"/>
      <c r="B149" s="250"/>
      <c r="C149" s="250"/>
      <c r="D149" s="250"/>
      <c r="E149" s="250"/>
      <c r="F149" s="250"/>
      <c r="G149" s="250"/>
      <c r="H149" s="250"/>
      <c r="I149" s="250"/>
      <c r="J149" s="250"/>
      <c r="K149" s="250"/>
      <c r="L149" s="250"/>
      <c r="M149" s="250"/>
      <c r="N149" s="250"/>
    </row>
    <row r="150" spans="1:14" x14ac:dyDescent="0.2">
      <c r="A150" s="250"/>
      <c r="B150" s="250"/>
      <c r="C150" s="250"/>
      <c r="D150" s="250"/>
      <c r="E150" s="250"/>
      <c r="F150" s="250"/>
      <c r="G150" s="250"/>
      <c r="H150" s="250"/>
      <c r="I150" s="250"/>
      <c r="J150" s="250"/>
      <c r="K150" s="250"/>
      <c r="L150" s="250"/>
      <c r="M150" s="250"/>
      <c r="N150" s="250"/>
    </row>
    <row r="151" spans="1:14" x14ac:dyDescent="0.2">
      <c r="A151" s="250"/>
      <c r="B151" s="250"/>
      <c r="C151" s="250"/>
      <c r="D151" s="250"/>
      <c r="E151" s="250"/>
      <c r="F151" s="250"/>
      <c r="G151" s="250"/>
      <c r="H151" s="250"/>
      <c r="I151" s="250"/>
      <c r="J151" s="250"/>
      <c r="K151" s="250"/>
      <c r="L151" s="250"/>
      <c r="M151" s="250"/>
      <c r="N151" s="250"/>
    </row>
    <row r="152" spans="1:14" x14ac:dyDescent="0.2">
      <c r="A152" s="250"/>
      <c r="B152" s="250"/>
      <c r="C152" s="250"/>
      <c r="D152" s="250"/>
      <c r="E152" s="250"/>
      <c r="F152" s="250"/>
      <c r="G152" s="250"/>
      <c r="H152" s="250"/>
      <c r="I152" s="250"/>
      <c r="J152" s="250"/>
      <c r="K152" s="250"/>
      <c r="L152" s="250"/>
      <c r="M152" s="250"/>
      <c r="N152" s="250"/>
    </row>
    <row r="153" spans="1:14" x14ac:dyDescent="0.2">
      <c r="A153" s="250"/>
      <c r="B153" s="250"/>
      <c r="C153" s="250"/>
      <c r="D153" s="250"/>
      <c r="E153" s="250"/>
      <c r="F153" s="250"/>
      <c r="G153" s="250"/>
      <c r="H153" s="250"/>
      <c r="I153" s="250"/>
      <c r="J153" s="250"/>
      <c r="K153" s="250"/>
      <c r="L153" s="250"/>
      <c r="M153" s="250"/>
      <c r="N153" s="250"/>
    </row>
    <row r="154" spans="1:14" x14ac:dyDescent="0.2">
      <c r="A154" s="250"/>
      <c r="B154" s="250"/>
      <c r="C154" s="250"/>
      <c r="D154" s="250"/>
      <c r="E154" s="250"/>
      <c r="F154" s="250"/>
      <c r="G154" s="250"/>
      <c r="H154" s="250"/>
      <c r="I154" s="250"/>
      <c r="J154" s="250"/>
      <c r="K154" s="250"/>
      <c r="L154" s="250"/>
      <c r="M154" s="250"/>
      <c r="N154" s="250"/>
    </row>
    <row r="155" spans="1:14" x14ac:dyDescent="0.2">
      <c r="A155" s="250"/>
      <c r="B155" s="250"/>
      <c r="C155" s="250"/>
      <c r="D155" s="250"/>
      <c r="E155" s="250"/>
      <c r="F155" s="250"/>
      <c r="G155" s="250"/>
      <c r="H155" s="250"/>
      <c r="I155" s="250"/>
      <c r="J155" s="250"/>
      <c r="K155" s="250"/>
      <c r="L155" s="250"/>
      <c r="M155" s="250"/>
      <c r="N155" s="250"/>
    </row>
    <row r="156" spans="1:14" x14ac:dyDescent="0.2">
      <c r="A156" s="250"/>
      <c r="B156" s="250"/>
      <c r="C156" s="250"/>
      <c r="D156" s="250"/>
      <c r="E156" s="250"/>
      <c r="F156" s="250"/>
      <c r="G156" s="250"/>
      <c r="H156" s="250"/>
      <c r="I156" s="250"/>
      <c r="J156" s="250"/>
      <c r="K156" s="250"/>
      <c r="L156" s="250"/>
      <c r="M156" s="250"/>
      <c r="N156" s="250"/>
    </row>
    <row r="157" spans="1:14" x14ac:dyDescent="0.2">
      <c r="A157" s="250"/>
      <c r="B157" s="250"/>
      <c r="C157" s="250"/>
      <c r="D157" s="250"/>
      <c r="E157" s="250"/>
      <c r="F157" s="250"/>
      <c r="G157" s="250"/>
      <c r="H157" s="250"/>
      <c r="I157" s="250"/>
      <c r="J157" s="250"/>
      <c r="K157" s="250"/>
      <c r="L157" s="250"/>
      <c r="M157" s="250"/>
      <c r="N157" s="250"/>
    </row>
    <row r="158" spans="1:14" x14ac:dyDescent="0.2">
      <c r="A158" s="250"/>
      <c r="B158" s="250"/>
      <c r="C158" s="250"/>
      <c r="D158" s="250"/>
      <c r="E158" s="250"/>
      <c r="F158" s="250"/>
      <c r="G158" s="250"/>
      <c r="H158" s="250"/>
      <c r="I158" s="250"/>
      <c r="J158" s="250"/>
      <c r="K158" s="250"/>
      <c r="L158" s="250"/>
      <c r="M158" s="250"/>
      <c r="N158" s="250"/>
    </row>
    <row r="159" spans="1:14" x14ac:dyDescent="0.2">
      <c r="A159" s="250"/>
      <c r="B159" s="250"/>
      <c r="C159" s="250"/>
      <c r="D159" s="250"/>
      <c r="E159" s="250"/>
      <c r="F159" s="250"/>
      <c r="G159" s="250"/>
      <c r="H159" s="250"/>
      <c r="I159" s="250"/>
      <c r="J159" s="250"/>
      <c r="K159" s="250"/>
      <c r="L159" s="250"/>
      <c r="M159" s="250"/>
      <c r="N159" s="250"/>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130" priority="390"/>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EE70-3E65-46F5-8556-1ECF6B73FABA}">
  <sheetPr codeName="Sheet15">
    <tabColor rgb="FFFF3399"/>
  </sheetPr>
  <dimension ref="A1:N29"/>
  <sheetViews>
    <sheetView zoomScale="80" zoomScaleNormal="80" workbookViewId="0">
      <selection activeCell="D13" sqref="D13"/>
    </sheetView>
  </sheetViews>
  <sheetFormatPr defaultRowHeight="12.75" x14ac:dyDescent="0.2"/>
  <cols>
    <col min="1" max="1" width="46.28515625" bestFit="1" customWidth="1"/>
    <col min="2" max="2" width="7.5703125" bestFit="1" customWidth="1"/>
    <col min="3" max="3" width="14.140625" bestFit="1" customWidth="1"/>
    <col min="4" max="4" width="17.7109375" bestFit="1" customWidth="1"/>
    <col min="5" max="5" width="26" bestFit="1" customWidth="1"/>
    <col min="6" max="6" width="27.42578125" bestFit="1" customWidth="1"/>
    <col min="7" max="7" width="11.5703125" bestFit="1" customWidth="1"/>
    <col min="8" max="9" width="8.85546875" bestFit="1" customWidth="1"/>
    <col min="10" max="10" width="12.5703125" bestFit="1" customWidth="1"/>
    <col min="11" max="11" width="12.85546875" bestFit="1" customWidth="1"/>
    <col min="12" max="12" width="8.85546875" bestFit="1" customWidth="1"/>
    <col min="13" max="13" width="12.5703125" bestFit="1" customWidth="1"/>
    <col min="14" max="14" width="29.7109375" bestFit="1" customWidth="1"/>
    <col min="15" max="17" width="8.85546875" bestFit="1" customWidth="1"/>
    <col min="19" max="20" width="2.85546875" bestFit="1" customWidth="1"/>
  </cols>
  <sheetData>
    <row r="1" spans="1:14" s="119" customFormat="1" ht="22.5" customHeight="1" thickBot="1" x14ac:dyDescent="0.25">
      <c r="A1" s="115">
        <f>SUM(A2-1)</f>
        <v>18</v>
      </c>
      <c r="B1" s="981" t="s">
        <v>234</v>
      </c>
      <c r="C1" s="982"/>
      <c r="D1" s="116" t="s">
        <v>69</v>
      </c>
      <c r="E1" s="983" t="s">
        <v>271</v>
      </c>
      <c r="F1" s="984"/>
      <c r="G1" s="984"/>
      <c r="H1" s="984"/>
      <c r="I1" s="984"/>
      <c r="J1" s="984"/>
      <c r="K1" s="117" t="s">
        <v>70</v>
      </c>
      <c r="L1" s="985">
        <v>44248</v>
      </c>
      <c r="M1" s="986"/>
      <c r="N1" s="118" t="s">
        <v>235</v>
      </c>
    </row>
    <row r="2" spans="1:14" s="119" customFormat="1" ht="22.5" customHeight="1" thickBot="1" x14ac:dyDescent="0.25">
      <c r="A2" s="120">
        <f>COUNTA(_xlfn.UNIQUE(D6:D173))</f>
        <v>19</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212">
        <v>2</v>
      </c>
    </row>
    <row r="5" spans="1:14" s="119" customFormat="1" ht="15.75" thickBot="1" x14ac:dyDescent="0.25">
      <c r="A5" s="966"/>
      <c r="B5" s="969"/>
      <c r="C5" s="972"/>
      <c r="D5" s="974"/>
      <c r="E5" s="977" t="s">
        <v>77</v>
      </c>
      <c r="F5" s="978"/>
      <c r="G5" s="997"/>
      <c r="H5" s="999"/>
      <c r="I5" s="999"/>
      <c r="J5" s="999"/>
      <c r="K5" s="980"/>
      <c r="L5" s="993"/>
      <c r="M5" s="995"/>
      <c r="N5" s="123">
        <f>IF(N4=1,0,IF(N4=2,1,IF(N4=3,2,0)))</f>
        <v>1</v>
      </c>
    </row>
    <row r="6" spans="1:14" s="119" customFormat="1" ht="15" x14ac:dyDescent="0.2">
      <c r="A6" s="254" t="str">
        <f t="shared" ref="A6:A29" si="0">CONCATENATE(B6,C6,D6)</f>
        <v>PrepLolah DayEllenjay Nakye</v>
      </c>
      <c r="B6" s="255" t="s">
        <v>66</v>
      </c>
      <c r="C6" s="183" t="s">
        <v>246</v>
      </c>
      <c r="D6" s="183" t="s">
        <v>133</v>
      </c>
      <c r="E6" s="183"/>
      <c r="F6" s="183" t="s">
        <v>354</v>
      </c>
      <c r="G6" s="256">
        <v>0.63683999999999996</v>
      </c>
      <c r="H6" s="257"/>
      <c r="I6" s="257"/>
      <c r="J6" s="257"/>
      <c r="K6" s="257"/>
      <c r="L6" s="194">
        <v>1</v>
      </c>
      <c r="M6" s="258">
        <f>IF(L6=1,7,IF(L6=2,6,IF(L6=3,5,IF(L6=4,4,IF(L6=5,3,IF(L6=6,2,IF(L6&gt;=6,1,0)))))))</f>
        <v>7</v>
      </c>
      <c r="N6" s="185">
        <f>SUM(M6+$N$5)</f>
        <v>8</v>
      </c>
    </row>
    <row r="7" spans="1:14" s="119" customFormat="1" ht="15" x14ac:dyDescent="0.2">
      <c r="A7" s="259" t="str">
        <f t="shared" si="0"/>
        <v>PrepKasey BarrRiverwin Macduff</v>
      </c>
      <c r="B7" s="234" t="s">
        <v>66</v>
      </c>
      <c r="C7" s="180" t="s">
        <v>268</v>
      </c>
      <c r="D7" s="180" t="s">
        <v>355</v>
      </c>
      <c r="E7" s="180"/>
      <c r="F7" s="180" t="s">
        <v>454</v>
      </c>
      <c r="G7" s="252">
        <v>0.61053000000000002</v>
      </c>
      <c r="H7" s="235"/>
      <c r="I7" s="235"/>
      <c r="J7" s="235"/>
      <c r="K7" s="235"/>
      <c r="L7" s="181">
        <v>2</v>
      </c>
      <c r="M7" s="236">
        <f t="shared" ref="M7:M29" si="1">IF(L7=1,7,IF(L7=2,6,IF(L7=3,5,IF(L7=4,4,IF(L7=5,3,IF(L7=6,2,IF(L7&gt;=6,1,0)))))))</f>
        <v>6</v>
      </c>
      <c r="N7" s="211">
        <f t="shared" ref="N7:N29" si="2">SUM(M7+$N$5)</f>
        <v>7</v>
      </c>
    </row>
    <row r="8" spans="1:14" s="119" customFormat="1" ht="15" x14ac:dyDescent="0.2">
      <c r="A8" s="259" t="str">
        <f t="shared" si="0"/>
        <v>PrelimBronte HorsfallMy Promise</v>
      </c>
      <c r="B8" s="234" t="s">
        <v>50</v>
      </c>
      <c r="C8" s="180" t="s">
        <v>356</v>
      </c>
      <c r="D8" s="180" t="s">
        <v>357</v>
      </c>
      <c r="E8" s="180"/>
      <c r="F8" s="180" t="s">
        <v>354</v>
      </c>
      <c r="G8" s="252"/>
      <c r="H8" s="252">
        <v>0.66600000000000004</v>
      </c>
      <c r="I8" s="252"/>
      <c r="J8" s="252"/>
      <c r="K8" s="252"/>
      <c r="L8" s="181">
        <v>1</v>
      </c>
      <c r="M8" s="236">
        <f t="shared" si="1"/>
        <v>7</v>
      </c>
      <c r="N8" s="211">
        <f t="shared" si="2"/>
        <v>8</v>
      </c>
    </row>
    <row r="9" spans="1:14" s="119" customFormat="1" ht="15" x14ac:dyDescent="0.2">
      <c r="A9" s="259" t="str">
        <f t="shared" si="0"/>
        <v>PrelimBronte HorsfallWildwood Springtime</v>
      </c>
      <c r="B9" s="234" t="s">
        <v>50</v>
      </c>
      <c r="C9" s="180" t="s">
        <v>356</v>
      </c>
      <c r="D9" s="180" t="s">
        <v>358</v>
      </c>
      <c r="E9" s="180"/>
      <c r="F9" s="180" t="s">
        <v>354</v>
      </c>
      <c r="G9" s="252"/>
      <c r="H9" s="252">
        <v>0.66600000000000004</v>
      </c>
      <c r="I9" s="252"/>
      <c r="J9" s="252"/>
      <c r="K9" s="252"/>
      <c r="L9" s="181">
        <v>1</v>
      </c>
      <c r="M9" s="236">
        <f t="shared" si="1"/>
        <v>7</v>
      </c>
      <c r="N9" s="211">
        <f t="shared" si="2"/>
        <v>8</v>
      </c>
    </row>
    <row r="10" spans="1:14" s="119" customFormat="1" ht="15" x14ac:dyDescent="0.2">
      <c r="A10" s="259" t="str">
        <f t="shared" si="0"/>
        <v>PrelimBella BarrFawley Armani</v>
      </c>
      <c r="B10" s="234" t="s">
        <v>50</v>
      </c>
      <c r="C10" s="180" t="s">
        <v>142</v>
      </c>
      <c r="D10" s="180" t="s">
        <v>359</v>
      </c>
      <c r="E10" s="180"/>
      <c r="F10" s="180" t="s">
        <v>454</v>
      </c>
      <c r="G10" s="252"/>
      <c r="H10" s="252">
        <v>0.66200000000000003</v>
      </c>
      <c r="I10" s="128"/>
      <c r="J10" s="252"/>
      <c r="K10" s="252"/>
      <c r="L10" s="181">
        <v>1</v>
      </c>
      <c r="M10" s="236">
        <f t="shared" si="1"/>
        <v>7</v>
      </c>
      <c r="N10" s="211">
        <f t="shared" si="2"/>
        <v>8</v>
      </c>
    </row>
    <row r="11" spans="1:14" s="119" customFormat="1" ht="15" x14ac:dyDescent="0.2">
      <c r="A11" s="259" t="str">
        <f t="shared" si="0"/>
        <v>PrelimJorja WarehamTiaja Park Fearless</v>
      </c>
      <c r="B11" s="234" t="s">
        <v>50</v>
      </c>
      <c r="C11" s="180" t="s">
        <v>30</v>
      </c>
      <c r="D11" s="180" t="s">
        <v>155</v>
      </c>
      <c r="E11" s="180"/>
      <c r="F11" s="180" t="s">
        <v>441</v>
      </c>
      <c r="G11" s="252"/>
      <c r="H11" s="252">
        <v>0.64</v>
      </c>
      <c r="I11" s="128"/>
      <c r="J11" s="252"/>
      <c r="K11" s="252"/>
      <c r="L11" s="181">
        <v>2</v>
      </c>
      <c r="M11" s="236">
        <f t="shared" si="1"/>
        <v>6</v>
      </c>
      <c r="N11" s="211">
        <f t="shared" si="2"/>
        <v>7</v>
      </c>
    </row>
    <row r="12" spans="1:14" s="119" customFormat="1" ht="15" x14ac:dyDescent="0.2">
      <c r="A12" s="259" t="str">
        <f t="shared" si="0"/>
        <v>PrelimZali RyanBryalana Second Cloud</v>
      </c>
      <c r="B12" s="234" t="s">
        <v>50</v>
      </c>
      <c r="C12" s="180" t="s">
        <v>360</v>
      </c>
      <c r="D12" s="180" t="s">
        <v>361</v>
      </c>
      <c r="E12" s="180"/>
      <c r="F12" s="180" t="s">
        <v>354</v>
      </c>
      <c r="G12" s="252"/>
      <c r="H12" s="252">
        <v>0.60899999999999999</v>
      </c>
      <c r="I12" s="128"/>
      <c r="J12" s="252"/>
      <c r="K12" s="252"/>
      <c r="L12" s="181">
        <v>3</v>
      </c>
      <c r="M12" s="236">
        <f t="shared" si="1"/>
        <v>5</v>
      </c>
      <c r="N12" s="211">
        <f t="shared" si="2"/>
        <v>6</v>
      </c>
    </row>
    <row r="13" spans="1:14" s="119" customFormat="1" ht="15" x14ac:dyDescent="0.2">
      <c r="A13" s="259" t="str">
        <f t="shared" si="0"/>
        <v>PrelimJessica RidleyHoffmans Molly</v>
      </c>
      <c r="B13" s="234" t="s">
        <v>50</v>
      </c>
      <c r="C13" s="180" t="s">
        <v>21</v>
      </c>
      <c r="D13" s="180" t="s">
        <v>255</v>
      </c>
      <c r="E13" s="180"/>
      <c r="F13" s="180" t="s">
        <v>354</v>
      </c>
      <c r="G13" s="252"/>
      <c r="H13" s="252">
        <v>0.66900000000000004</v>
      </c>
      <c r="I13" s="252"/>
      <c r="J13" s="128"/>
      <c r="K13" s="252"/>
      <c r="L13" s="181">
        <v>1</v>
      </c>
      <c r="M13" s="236">
        <f t="shared" si="1"/>
        <v>7</v>
      </c>
      <c r="N13" s="211">
        <f t="shared" si="2"/>
        <v>8</v>
      </c>
    </row>
    <row r="14" spans="1:14" s="119" customFormat="1" ht="15" x14ac:dyDescent="0.2">
      <c r="A14" s="259" t="str">
        <f t="shared" si="0"/>
        <v>PrelimAbbie SenbergsHarmony Park Summa Rain</v>
      </c>
      <c r="B14" s="234" t="s">
        <v>50</v>
      </c>
      <c r="C14" s="180" t="s">
        <v>362</v>
      </c>
      <c r="D14" s="180" t="s">
        <v>363</v>
      </c>
      <c r="E14" s="180"/>
      <c r="F14" s="180" t="s">
        <v>354</v>
      </c>
      <c r="G14" s="252"/>
      <c r="H14" s="252">
        <v>0.69399999999999995</v>
      </c>
      <c r="I14" s="252"/>
      <c r="J14" s="252"/>
      <c r="K14" s="128"/>
      <c r="L14" s="181">
        <v>1</v>
      </c>
      <c r="M14" s="236">
        <f t="shared" si="1"/>
        <v>7</v>
      </c>
      <c r="N14" s="211">
        <f t="shared" si="2"/>
        <v>8</v>
      </c>
    </row>
    <row r="15" spans="1:14" s="119" customFormat="1" ht="15" x14ac:dyDescent="0.2">
      <c r="A15" s="259" t="str">
        <f t="shared" si="0"/>
        <v>PrelimTiarlie WarehamTiaja Park Dream</v>
      </c>
      <c r="B15" s="234" t="s">
        <v>50</v>
      </c>
      <c r="C15" s="180" t="s">
        <v>24</v>
      </c>
      <c r="D15" s="180" t="s">
        <v>25</v>
      </c>
      <c r="E15" s="180"/>
      <c r="F15" s="180" t="s">
        <v>441</v>
      </c>
      <c r="G15" s="252"/>
      <c r="H15" s="252">
        <v>0.66800000000000004</v>
      </c>
      <c r="I15" s="252"/>
      <c r="J15" s="252"/>
      <c r="K15" s="128"/>
      <c r="L15" s="181">
        <v>2</v>
      </c>
      <c r="M15" s="236">
        <f t="shared" si="1"/>
        <v>6</v>
      </c>
      <c r="N15" s="211">
        <f t="shared" si="2"/>
        <v>7</v>
      </c>
    </row>
    <row r="16" spans="1:14" s="119" customFormat="1" ht="15" x14ac:dyDescent="0.2">
      <c r="A16" s="259" t="str">
        <f t="shared" si="0"/>
        <v>PrelimZara FindlayPassiona</v>
      </c>
      <c r="B16" s="234" t="s">
        <v>50</v>
      </c>
      <c r="C16" s="180" t="s">
        <v>364</v>
      </c>
      <c r="D16" s="180" t="s">
        <v>365</v>
      </c>
      <c r="E16" s="180"/>
      <c r="F16" s="180" t="s">
        <v>366</v>
      </c>
      <c r="G16" s="252"/>
      <c r="H16" s="252">
        <v>0.56499999999999995</v>
      </c>
      <c r="I16" s="252"/>
      <c r="J16" s="252"/>
      <c r="K16" s="128"/>
      <c r="L16" s="181">
        <v>3</v>
      </c>
      <c r="M16" s="236">
        <f t="shared" si="1"/>
        <v>5</v>
      </c>
      <c r="N16" s="211">
        <f t="shared" si="2"/>
        <v>6</v>
      </c>
    </row>
    <row r="17" spans="1:14" s="119" customFormat="1" ht="15" x14ac:dyDescent="0.25">
      <c r="A17" s="259" t="str">
        <f t="shared" si="0"/>
        <v>NovHarriet ForrestOakover Too Much Chatter</v>
      </c>
      <c r="B17" s="234" t="s">
        <v>377</v>
      </c>
      <c r="C17" s="180" t="s">
        <v>113</v>
      </c>
      <c r="D17" s="180" t="s">
        <v>22</v>
      </c>
      <c r="E17" s="180"/>
      <c r="F17" s="253" t="s">
        <v>354</v>
      </c>
      <c r="G17" s="252"/>
      <c r="H17" s="252"/>
      <c r="I17" s="252">
        <v>0.66696</v>
      </c>
      <c r="J17" s="252"/>
      <c r="K17" s="252"/>
      <c r="L17" s="181">
        <v>1</v>
      </c>
      <c r="M17" s="236">
        <f t="shared" si="1"/>
        <v>7</v>
      </c>
      <c r="N17" s="211">
        <f t="shared" si="2"/>
        <v>8</v>
      </c>
    </row>
    <row r="18" spans="1:14" s="119" customFormat="1" ht="15" x14ac:dyDescent="0.2">
      <c r="A18" s="259" t="str">
        <f t="shared" si="0"/>
        <v>NovJorja WarehamNadalla Park I'm So Special</v>
      </c>
      <c r="B18" s="234" t="s">
        <v>377</v>
      </c>
      <c r="C18" s="249" t="s">
        <v>30</v>
      </c>
      <c r="D18" s="249" t="s">
        <v>367</v>
      </c>
      <c r="E18" s="180"/>
      <c r="F18" s="180" t="s">
        <v>441</v>
      </c>
      <c r="G18" s="252"/>
      <c r="H18" s="252"/>
      <c r="I18" s="252">
        <v>0.62588999999999995</v>
      </c>
      <c r="J18" s="252"/>
      <c r="K18" s="252"/>
      <c r="L18" s="181">
        <v>2</v>
      </c>
      <c r="M18" s="236">
        <f t="shared" si="1"/>
        <v>6</v>
      </c>
      <c r="N18" s="211">
        <f t="shared" si="2"/>
        <v>7</v>
      </c>
    </row>
    <row r="19" spans="1:14" s="119" customFormat="1" ht="15" x14ac:dyDescent="0.2">
      <c r="A19" s="259" t="str">
        <f t="shared" si="0"/>
        <v>NovKate WatkinsBandeeka Ffanci</v>
      </c>
      <c r="B19" s="234" t="s">
        <v>377</v>
      </c>
      <c r="C19" s="180" t="s">
        <v>368</v>
      </c>
      <c r="D19" s="180" t="s">
        <v>369</v>
      </c>
      <c r="E19" s="180"/>
      <c r="F19" s="180" t="s">
        <v>366</v>
      </c>
      <c r="G19" s="252"/>
      <c r="H19" s="252"/>
      <c r="I19" s="252">
        <v>0.62411000000000005</v>
      </c>
      <c r="J19" s="252"/>
      <c r="K19" s="252"/>
      <c r="L19" s="181">
        <v>3</v>
      </c>
      <c r="M19" s="236">
        <f t="shared" si="1"/>
        <v>5</v>
      </c>
      <c r="N19" s="211">
        <f t="shared" si="2"/>
        <v>6</v>
      </c>
    </row>
    <row r="20" spans="1:14" s="119" customFormat="1" ht="15" x14ac:dyDescent="0.2">
      <c r="A20" s="259" t="str">
        <f t="shared" si="0"/>
        <v>NovJessica RidleyCP Balmain</v>
      </c>
      <c r="B20" s="234" t="s">
        <v>377</v>
      </c>
      <c r="C20" s="180" t="s">
        <v>21</v>
      </c>
      <c r="D20" s="180" t="s">
        <v>370</v>
      </c>
      <c r="E20" s="180"/>
      <c r="F20" s="180" t="s">
        <v>354</v>
      </c>
      <c r="G20" s="252"/>
      <c r="H20" s="252"/>
      <c r="I20" s="252">
        <v>0.64732000000000001</v>
      </c>
      <c r="J20" s="252"/>
      <c r="K20" s="252"/>
      <c r="L20" s="181">
        <v>1</v>
      </c>
      <c r="M20" s="236">
        <f t="shared" si="1"/>
        <v>7</v>
      </c>
      <c r="N20" s="211">
        <f t="shared" si="2"/>
        <v>8</v>
      </c>
    </row>
    <row r="21" spans="1:14" s="119" customFormat="1" ht="15" x14ac:dyDescent="0.2">
      <c r="A21" s="259" t="str">
        <f t="shared" si="0"/>
        <v>NovKate EiszeleSanrose Prima Donna</v>
      </c>
      <c r="B21" s="234" t="s">
        <v>377</v>
      </c>
      <c r="C21" s="180" t="s">
        <v>371</v>
      </c>
      <c r="D21" s="180" t="s">
        <v>372</v>
      </c>
      <c r="E21" s="180"/>
      <c r="F21" s="180" t="s">
        <v>354</v>
      </c>
      <c r="G21" s="252"/>
      <c r="H21" s="252"/>
      <c r="I21" s="252">
        <v>0.67232000000000003</v>
      </c>
      <c r="J21" s="252"/>
      <c r="K21" s="252"/>
      <c r="L21" s="181">
        <v>1</v>
      </c>
      <c r="M21" s="236">
        <f t="shared" si="1"/>
        <v>7</v>
      </c>
      <c r="N21" s="211">
        <f t="shared" si="2"/>
        <v>8</v>
      </c>
    </row>
    <row r="22" spans="1:14" s="119" customFormat="1" ht="15" x14ac:dyDescent="0.2">
      <c r="A22" s="259" t="str">
        <f t="shared" si="0"/>
        <v>NovTiarlie WarehamTiaja Park Dream</v>
      </c>
      <c r="B22" s="234" t="s">
        <v>377</v>
      </c>
      <c r="C22" s="180" t="s">
        <v>24</v>
      </c>
      <c r="D22" s="180" t="s">
        <v>25</v>
      </c>
      <c r="E22" s="180"/>
      <c r="F22" s="180" t="s">
        <v>441</v>
      </c>
      <c r="G22" s="252"/>
      <c r="H22" s="252"/>
      <c r="I22" s="252">
        <v>0.66161000000000003</v>
      </c>
      <c r="J22" s="252"/>
      <c r="K22" s="252"/>
      <c r="L22" s="181">
        <v>2</v>
      </c>
      <c r="M22" s="236">
        <f t="shared" si="1"/>
        <v>6</v>
      </c>
      <c r="N22" s="211">
        <f t="shared" si="2"/>
        <v>7</v>
      </c>
    </row>
    <row r="23" spans="1:14" s="119" customFormat="1" ht="15" x14ac:dyDescent="0.2">
      <c r="A23" s="259" t="str">
        <f t="shared" si="0"/>
        <v>NovNeve JohnsonMillion Dollar Bills</v>
      </c>
      <c r="B23" s="234" t="s">
        <v>377</v>
      </c>
      <c r="C23" s="180" t="s">
        <v>373</v>
      </c>
      <c r="D23" s="180" t="s">
        <v>374</v>
      </c>
      <c r="E23" s="180"/>
      <c r="F23" s="180" t="s">
        <v>354</v>
      </c>
      <c r="G23" s="252"/>
      <c r="H23" s="252"/>
      <c r="I23" s="252">
        <v>0.64375000000000004</v>
      </c>
      <c r="J23" s="252"/>
      <c r="K23" s="252"/>
      <c r="L23" s="181">
        <v>3</v>
      </c>
      <c r="M23" s="236">
        <f t="shared" si="1"/>
        <v>5</v>
      </c>
      <c r="N23" s="211">
        <f t="shared" si="2"/>
        <v>6</v>
      </c>
    </row>
    <row r="24" spans="1:14" s="119" customFormat="1" ht="15" x14ac:dyDescent="0.2">
      <c r="A24" s="259" t="str">
        <f t="shared" si="0"/>
        <v>NovCaitlyn HoweTell Me Nothing</v>
      </c>
      <c r="B24" s="234" t="s">
        <v>377</v>
      </c>
      <c r="C24" s="180" t="s">
        <v>375</v>
      </c>
      <c r="D24" s="180" t="s">
        <v>376</v>
      </c>
      <c r="E24" s="180"/>
      <c r="F24" s="180" t="s">
        <v>441</v>
      </c>
      <c r="G24" s="252"/>
      <c r="H24" s="252"/>
      <c r="I24" s="252">
        <v>0.57945999999999998</v>
      </c>
      <c r="J24" s="252"/>
      <c r="K24" s="252"/>
      <c r="L24" s="181">
        <v>4</v>
      </c>
      <c r="M24" s="236">
        <f t="shared" si="1"/>
        <v>4</v>
      </c>
      <c r="N24" s="211">
        <f t="shared" si="2"/>
        <v>5</v>
      </c>
    </row>
    <row r="25" spans="1:14" ht="15" x14ac:dyDescent="0.2">
      <c r="A25" s="259" t="str">
        <f t="shared" si="0"/>
        <v>ElemHarriet ForrestOakover Too Much Chatter</v>
      </c>
      <c r="B25" s="234" t="s">
        <v>17</v>
      </c>
      <c r="C25" s="180" t="s">
        <v>113</v>
      </c>
      <c r="D25" s="180" t="s">
        <v>22</v>
      </c>
      <c r="E25" s="180"/>
      <c r="F25" s="180" t="s">
        <v>354</v>
      </c>
      <c r="G25" s="252"/>
      <c r="H25" s="252"/>
      <c r="I25" s="252"/>
      <c r="J25" s="252">
        <v>0.62568999999999997</v>
      </c>
      <c r="K25" s="252"/>
      <c r="L25" s="181">
        <v>1</v>
      </c>
      <c r="M25" s="236">
        <f t="shared" si="1"/>
        <v>7</v>
      </c>
      <c r="N25" s="211">
        <f t="shared" si="2"/>
        <v>8</v>
      </c>
    </row>
    <row r="26" spans="1:14" ht="15" x14ac:dyDescent="0.2">
      <c r="A26" s="259" t="str">
        <f t="shared" si="0"/>
        <v>ElemJessica RidleyCP Balmain</v>
      </c>
      <c r="B26" s="234" t="s">
        <v>17</v>
      </c>
      <c r="C26" s="180" t="s">
        <v>21</v>
      </c>
      <c r="D26" s="180" t="s">
        <v>370</v>
      </c>
      <c r="E26" s="180"/>
      <c r="F26" s="180" t="s">
        <v>354</v>
      </c>
      <c r="G26" s="252"/>
      <c r="H26" s="252"/>
      <c r="I26" s="252"/>
      <c r="J26" s="252">
        <v>0.60555999999999999</v>
      </c>
      <c r="K26" s="252"/>
      <c r="L26" s="181">
        <v>2</v>
      </c>
      <c r="M26" s="236">
        <f t="shared" si="1"/>
        <v>6</v>
      </c>
      <c r="N26" s="211">
        <f t="shared" si="2"/>
        <v>7</v>
      </c>
    </row>
    <row r="27" spans="1:14" ht="15" x14ac:dyDescent="0.2">
      <c r="A27" s="259" t="str">
        <f t="shared" si="0"/>
        <v>ElemJorja WarehamNadalla Park I'm So Special</v>
      </c>
      <c r="B27" s="234" t="s">
        <v>17</v>
      </c>
      <c r="C27" s="249" t="s">
        <v>30</v>
      </c>
      <c r="D27" s="249" t="s">
        <v>367</v>
      </c>
      <c r="E27" s="180"/>
      <c r="F27" s="180" t="s">
        <v>441</v>
      </c>
      <c r="G27" s="252"/>
      <c r="H27" s="252"/>
      <c r="I27" s="252"/>
      <c r="J27" s="252">
        <v>0.58403000000000005</v>
      </c>
      <c r="K27" s="252"/>
      <c r="L27" s="181">
        <v>3</v>
      </c>
      <c r="M27" s="236">
        <f t="shared" si="1"/>
        <v>5</v>
      </c>
      <c r="N27" s="211">
        <f t="shared" si="2"/>
        <v>6</v>
      </c>
    </row>
    <row r="28" spans="1:14" ht="15" x14ac:dyDescent="0.2">
      <c r="A28" s="259" t="str">
        <f t="shared" si="0"/>
        <v>ElemKate EiszeleSanrose Prima Donna</v>
      </c>
      <c r="B28" s="234" t="s">
        <v>17</v>
      </c>
      <c r="C28" s="180" t="s">
        <v>371</v>
      </c>
      <c r="D28" s="180" t="s">
        <v>372</v>
      </c>
      <c r="E28" s="180"/>
      <c r="F28" s="180" t="s">
        <v>354</v>
      </c>
      <c r="G28" s="252"/>
      <c r="H28" s="252"/>
      <c r="I28" s="252"/>
      <c r="J28" s="252">
        <v>0.62985999999999998</v>
      </c>
      <c r="K28" s="252"/>
      <c r="L28" s="181">
        <v>1</v>
      </c>
      <c r="M28" s="236">
        <f t="shared" si="1"/>
        <v>7</v>
      </c>
      <c r="N28" s="211">
        <f t="shared" si="2"/>
        <v>8</v>
      </c>
    </row>
    <row r="29" spans="1:14" ht="15.75" thickBot="1" x14ac:dyDescent="0.25">
      <c r="A29" s="260" t="str">
        <f t="shared" si="0"/>
        <v>ElemNeve JohnsonMillion Dollar Bills</v>
      </c>
      <c r="B29" s="261" t="s">
        <v>17</v>
      </c>
      <c r="C29" s="262" t="s">
        <v>373</v>
      </c>
      <c r="D29" s="262" t="s">
        <v>374</v>
      </c>
      <c r="E29" s="262"/>
      <c r="F29" s="262" t="s">
        <v>354</v>
      </c>
      <c r="G29" s="263"/>
      <c r="H29" s="263"/>
      <c r="I29" s="263"/>
      <c r="J29" s="263">
        <v>0.58611000000000002</v>
      </c>
      <c r="K29" s="263"/>
      <c r="L29" s="196">
        <v>2</v>
      </c>
      <c r="M29" s="264">
        <f t="shared" si="1"/>
        <v>6</v>
      </c>
      <c r="N29" s="265">
        <f t="shared" si="2"/>
        <v>7</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129" priority="6"/>
  </conditionalFormatting>
  <conditionalFormatting sqref="C1:D5">
    <cfRule type="duplicateValues" dxfId="128" priority="5"/>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A4F9E-8B07-4B78-857E-ABD4BBBEC774}">
  <sheetPr codeName="Sheet16">
    <tabColor rgb="FFFF3399"/>
  </sheetPr>
  <dimension ref="A1:N100"/>
  <sheetViews>
    <sheetView topLeftCell="A49" workbookViewId="0">
      <selection activeCell="F58" sqref="F58"/>
    </sheetView>
  </sheetViews>
  <sheetFormatPr defaultColWidth="10.28515625" defaultRowHeight="12.75" x14ac:dyDescent="0.2"/>
  <cols>
    <col min="1" max="1" width="52" style="119" bestFit="1" customWidth="1"/>
    <col min="2" max="2" width="7.5703125" style="14" bestFit="1" customWidth="1"/>
    <col min="3" max="3" width="17.7109375" style="119" bestFit="1" customWidth="1"/>
    <col min="4" max="4" width="26.5703125" style="154" bestFit="1" customWidth="1"/>
    <col min="5" max="5" width="9.5703125" style="14" bestFit="1" customWidth="1"/>
    <col min="6" max="6" width="14.85546875" style="119" bestFit="1" customWidth="1"/>
    <col min="7" max="7" width="6" style="14" bestFit="1" customWidth="1"/>
    <col min="8" max="8" width="7.42578125" style="14" bestFit="1" customWidth="1"/>
    <col min="9" max="9" width="8.140625" style="14" bestFit="1" customWidth="1"/>
    <col min="10" max="10" width="12.28515625" style="14" bestFit="1" customWidth="1"/>
    <col min="11" max="11" width="12.85546875" style="14" bestFit="1" customWidth="1"/>
    <col min="12" max="12" width="6.5703125" style="14" bestFit="1" customWidth="1"/>
    <col min="13" max="13" width="12.5703125" style="14" bestFit="1" customWidth="1"/>
    <col min="14" max="14" width="29.42578125" style="14" bestFit="1" customWidth="1"/>
    <col min="15" max="16384" width="10.28515625" style="119"/>
  </cols>
  <sheetData>
    <row r="1" spans="1:14" ht="22.5" customHeight="1" thickBot="1" x14ac:dyDescent="0.25">
      <c r="A1" s="115">
        <f>SUM(A2-1)</f>
        <v>40</v>
      </c>
      <c r="B1" s="981" t="s">
        <v>234</v>
      </c>
      <c r="C1" s="982"/>
      <c r="D1" s="116" t="s">
        <v>69</v>
      </c>
      <c r="E1" s="983" t="s">
        <v>508</v>
      </c>
      <c r="F1" s="984"/>
      <c r="G1" s="984"/>
      <c r="H1" s="984"/>
      <c r="I1" s="984"/>
      <c r="J1" s="984"/>
      <c r="K1" s="118" t="s">
        <v>70</v>
      </c>
      <c r="L1" s="1006" t="s">
        <v>509</v>
      </c>
      <c r="M1" s="986"/>
      <c r="N1" s="118" t="s">
        <v>235</v>
      </c>
    </row>
    <row r="2" spans="1:14" ht="22.5" customHeight="1" thickBot="1" x14ac:dyDescent="0.25">
      <c r="A2" s="120">
        <f>COUNTA(_xlfn.UNIQUE(D8:D200))</f>
        <v>41</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337" t="s">
        <v>241</v>
      </c>
    </row>
    <row r="4" spans="1:14" ht="15.75" thickBot="1" x14ac:dyDescent="0.25">
      <c r="A4" s="966"/>
      <c r="B4" s="968"/>
      <c r="C4" s="971"/>
      <c r="D4" s="974"/>
      <c r="E4" s="976"/>
      <c r="F4" s="988"/>
      <c r="G4" s="1010" t="s">
        <v>66</v>
      </c>
      <c r="H4" s="1012" t="s">
        <v>50</v>
      </c>
      <c r="I4" s="1012" t="s">
        <v>84</v>
      </c>
      <c r="J4" s="1012" t="s">
        <v>74</v>
      </c>
      <c r="K4" s="973" t="s">
        <v>75</v>
      </c>
      <c r="L4" s="993"/>
      <c r="M4" s="995"/>
      <c r="N4" s="124">
        <v>2</v>
      </c>
    </row>
    <row r="5" spans="1:14" ht="15.75" thickBot="1" x14ac:dyDescent="0.25">
      <c r="A5" s="1000"/>
      <c r="B5" s="1001"/>
      <c r="C5" s="1002"/>
      <c r="D5" s="1003"/>
      <c r="E5" s="1004" t="s">
        <v>77</v>
      </c>
      <c r="F5" s="1005"/>
      <c r="G5" s="1011"/>
      <c r="H5" s="1013"/>
      <c r="I5" s="1013"/>
      <c r="J5" s="1013"/>
      <c r="K5" s="1003"/>
      <c r="L5" s="1008"/>
      <c r="M5" s="1009"/>
      <c r="N5" s="338">
        <f>IF(N4=1,0,IF(N4=2,1,IF(N4=3,2,0)))</f>
        <v>1</v>
      </c>
    </row>
    <row r="6" spans="1:14" ht="14.25" x14ac:dyDescent="0.2">
      <c r="A6" s="348" t="str">
        <f t="shared" ref="A6:A8" si="0">CONCATENATE(B6,C6,D6)</f>
        <v xml:space="preserve">PrepExample Rider AExample Horse </v>
      </c>
      <c r="B6" s="349" t="s">
        <v>66</v>
      </c>
      <c r="C6" s="350" t="s">
        <v>510</v>
      </c>
      <c r="D6" s="351" t="s">
        <v>511</v>
      </c>
      <c r="E6" s="352">
        <v>6000000</v>
      </c>
      <c r="F6" s="353" t="s">
        <v>512</v>
      </c>
      <c r="G6" s="352">
        <v>60</v>
      </c>
      <c r="H6" s="349"/>
      <c r="I6" s="354"/>
      <c r="J6" s="355"/>
      <c r="K6" s="356"/>
      <c r="L6" s="357">
        <v>1</v>
      </c>
      <c r="M6" s="358">
        <f>IF(L6=1,7,IF(L6=2,6,IF(L6=3,5,IF(L6=4,4,IF(L6=5,3,IF(L6=6,2,IF(L6&gt;=6,1,0)))))))</f>
        <v>7</v>
      </c>
      <c r="N6" s="359">
        <f>SUM(M6+$N$5)</f>
        <v>8</v>
      </c>
    </row>
    <row r="7" spans="1:14" ht="14.25" x14ac:dyDescent="0.2">
      <c r="A7" s="126" t="str">
        <f t="shared" si="0"/>
        <v xml:space="preserve">PrelimExample RiderExample Horse </v>
      </c>
      <c r="B7" s="360" t="s">
        <v>50</v>
      </c>
      <c r="C7" s="361" t="s">
        <v>513</v>
      </c>
      <c r="D7" s="362" t="s">
        <v>511</v>
      </c>
      <c r="E7" s="363">
        <v>6000001</v>
      </c>
      <c r="F7" s="364" t="s">
        <v>512</v>
      </c>
      <c r="G7" s="363"/>
      <c r="H7" s="360">
        <v>45</v>
      </c>
      <c r="I7" s="365"/>
      <c r="J7" s="366"/>
      <c r="K7" s="367"/>
      <c r="L7" s="368">
        <v>3</v>
      </c>
      <c r="M7" s="369">
        <f>IF(L7=1,7,IF(L7=2,6,IF(L7=3,5,IF(L7=4,4,IF(L7=5,3,IF(L7=6,2,IF(L7&gt;=6,1,0)))))))</f>
        <v>5</v>
      </c>
      <c r="N7" s="370">
        <f>SUM(M7+$N$5)</f>
        <v>6</v>
      </c>
    </row>
    <row r="8" spans="1:14" ht="14.25" x14ac:dyDescent="0.2">
      <c r="A8" s="126" t="str">
        <f t="shared" si="0"/>
        <v/>
      </c>
      <c r="B8" s="127"/>
      <c r="C8" s="128"/>
      <c r="D8" s="129"/>
      <c r="E8" s="140"/>
      <c r="F8" s="131"/>
      <c r="G8" s="140"/>
      <c r="H8" s="127"/>
      <c r="I8" s="181"/>
      <c r="J8" s="210"/>
      <c r="K8" s="211"/>
      <c r="L8" s="137"/>
      <c r="M8" s="138">
        <f t="shared" ref="M8:M71" si="1">IF(L8=1,7,IF(L8=2,6,IF(L8=3,5,IF(L8=4,4,IF(L8=5,3,IF(L8=6,2,IF(L8&gt;=6,1,0)))))))</f>
        <v>0</v>
      </c>
      <c r="N8" s="139">
        <f>SUM(M8+$N$5)</f>
        <v>1</v>
      </c>
    </row>
    <row r="9" spans="1:14" ht="14.25" x14ac:dyDescent="0.2">
      <c r="A9" s="126" t="str">
        <f>CONCATENATE(B9,C9,D9)</f>
        <v>PrepKasey BarrRiverwin Mcduff</v>
      </c>
      <c r="B9" s="127" t="s">
        <v>66</v>
      </c>
      <c r="C9" s="128" t="s">
        <v>268</v>
      </c>
      <c r="D9" s="129" t="s">
        <v>269</v>
      </c>
      <c r="E9" s="140"/>
      <c r="F9" s="131" t="s">
        <v>514</v>
      </c>
      <c r="G9" s="140">
        <v>55</v>
      </c>
      <c r="H9" s="127"/>
      <c r="I9" s="181"/>
      <c r="J9" s="210"/>
      <c r="K9" s="211"/>
      <c r="L9" s="137">
        <v>1</v>
      </c>
      <c r="M9" s="138">
        <f t="shared" si="1"/>
        <v>7</v>
      </c>
      <c r="N9" s="139">
        <f t="shared" ref="N9:N66" si="2">SUM(M9+$N$5)</f>
        <v>8</v>
      </c>
    </row>
    <row r="10" spans="1:14" ht="14.25" x14ac:dyDescent="0.2">
      <c r="A10" s="126" t="str">
        <f t="shared" ref="A10:A73" si="3">CONCATENATE(B10,C10,D10)</f>
        <v/>
      </c>
      <c r="B10" s="127"/>
      <c r="C10" s="128" t="s">
        <v>83</v>
      </c>
      <c r="D10" s="129" t="s">
        <v>83</v>
      </c>
      <c r="E10" s="140"/>
      <c r="F10" s="131"/>
      <c r="G10" s="140"/>
      <c r="H10" s="127"/>
      <c r="I10" s="181"/>
      <c r="J10" s="210"/>
      <c r="K10" s="211"/>
      <c r="L10" s="137"/>
      <c r="M10" s="138"/>
      <c r="N10" s="139"/>
    </row>
    <row r="11" spans="1:14" ht="14.25" x14ac:dyDescent="0.2">
      <c r="A11" s="126" t="str">
        <f t="shared" si="3"/>
        <v>PrelimAmelia GordonAryline Bobby Sox</v>
      </c>
      <c r="B11" s="127" t="s">
        <v>50</v>
      </c>
      <c r="C11" s="128" t="s">
        <v>59</v>
      </c>
      <c r="D11" s="129" t="s">
        <v>60</v>
      </c>
      <c r="E11" s="140"/>
      <c r="F11" s="131" t="s">
        <v>515</v>
      </c>
      <c r="G11" s="140"/>
      <c r="H11" s="127">
        <v>65.8</v>
      </c>
      <c r="I11" s="181"/>
      <c r="J11" s="210"/>
      <c r="K11" s="211"/>
      <c r="L11" s="137">
        <v>1</v>
      </c>
      <c r="M11" s="138">
        <f t="shared" si="1"/>
        <v>7</v>
      </c>
      <c r="N11" s="139">
        <f t="shared" si="2"/>
        <v>8</v>
      </c>
    </row>
    <row r="12" spans="1:14" ht="14.25" x14ac:dyDescent="0.2">
      <c r="A12" s="126" t="str">
        <f t="shared" si="3"/>
        <v>PrelimRuby DouglasSecret Valley Rockstar</v>
      </c>
      <c r="B12" s="127" t="s">
        <v>50</v>
      </c>
      <c r="C12" s="128" t="s">
        <v>97</v>
      </c>
      <c r="D12" s="129" t="s">
        <v>98</v>
      </c>
      <c r="E12" s="140"/>
      <c r="F12" s="131"/>
      <c r="G12" s="140"/>
      <c r="H12" s="127">
        <v>64.599999999999994</v>
      </c>
      <c r="I12" s="181"/>
      <c r="J12" s="210"/>
      <c r="K12" s="211"/>
      <c r="L12" s="137">
        <v>2</v>
      </c>
      <c r="M12" s="138">
        <f t="shared" si="1"/>
        <v>6</v>
      </c>
      <c r="N12" s="139">
        <f t="shared" si="2"/>
        <v>7</v>
      </c>
    </row>
    <row r="13" spans="1:14" ht="14.25" x14ac:dyDescent="0.2">
      <c r="A13" s="126" t="str">
        <f t="shared" si="3"/>
        <v>PrelimRuby MacdonaldRobbie</v>
      </c>
      <c r="B13" s="127" t="s">
        <v>50</v>
      </c>
      <c r="C13" s="128" t="s">
        <v>558</v>
      </c>
      <c r="D13" s="129" t="s">
        <v>516</v>
      </c>
      <c r="E13" s="140"/>
      <c r="F13" s="131" t="s">
        <v>517</v>
      </c>
      <c r="G13" s="140"/>
      <c r="H13" s="127">
        <v>63.4</v>
      </c>
      <c r="I13" s="181"/>
      <c r="J13" s="210"/>
      <c r="K13" s="211"/>
      <c r="L13" s="137">
        <v>3</v>
      </c>
      <c r="M13" s="138">
        <f t="shared" si="1"/>
        <v>5</v>
      </c>
      <c r="N13" s="139">
        <f t="shared" si="2"/>
        <v>6</v>
      </c>
    </row>
    <row r="14" spans="1:14" ht="14.25" x14ac:dyDescent="0.2">
      <c r="A14" s="126" t="str">
        <f t="shared" si="3"/>
        <v>PrelimMia MacdonaldJudaroo Water Lilly</v>
      </c>
      <c r="B14" s="127" t="s">
        <v>50</v>
      </c>
      <c r="C14" s="128" t="s">
        <v>559</v>
      </c>
      <c r="D14" s="129" t="s">
        <v>518</v>
      </c>
      <c r="E14" s="140"/>
      <c r="F14" s="131" t="s">
        <v>517</v>
      </c>
      <c r="G14" s="140"/>
      <c r="H14" s="127">
        <v>60.6</v>
      </c>
      <c r="I14" s="181"/>
      <c r="J14" s="210"/>
      <c r="K14" s="211"/>
      <c r="L14" s="137">
        <v>4</v>
      </c>
      <c r="M14" s="138">
        <f t="shared" si="1"/>
        <v>4</v>
      </c>
      <c r="N14" s="139">
        <f t="shared" si="2"/>
        <v>5</v>
      </c>
    </row>
    <row r="15" spans="1:14" ht="14.25" x14ac:dyDescent="0.2">
      <c r="A15" s="126" t="str">
        <f t="shared" si="3"/>
        <v/>
      </c>
      <c r="B15" s="127"/>
      <c r="C15" s="128" t="s">
        <v>83</v>
      </c>
      <c r="D15" s="129" t="s">
        <v>83</v>
      </c>
      <c r="E15" s="140"/>
      <c r="F15" s="131"/>
      <c r="G15" s="140"/>
      <c r="H15" s="127"/>
      <c r="I15" s="181"/>
      <c r="J15" s="210"/>
      <c r="K15" s="211"/>
      <c r="L15" s="137"/>
      <c r="M15" s="138"/>
      <c r="N15" s="139"/>
    </row>
    <row r="16" spans="1:14" ht="14.25" x14ac:dyDescent="0.2">
      <c r="A16" s="126" t="str">
        <f t="shared" si="3"/>
        <v>PrelimCharli HolmesHoosier</v>
      </c>
      <c r="B16" s="127" t="s">
        <v>50</v>
      </c>
      <c r="C16" s="128" t="s">
        <v>519</v>
      </c>
      <c r="D16" s="129" t="s">
        <v>520</v>
      </c>
      <c r="E16" s="140">
        <v>6021848</v>
      </c>
      <c r="F16" s="131" t="s">
        <v>514</v>
      </c>
      <c r="G16" s="140"/>
      <c r="H16" s="127">
        <v>71.599999999999994</v>
      </c>
      <c r="I16" s="181"/>
      <c r="J16" s="210"/>
      <c r="K16" s="211"/>
      <c r="L16" s="137">
        <v>1</v>
      </c>
      <c r="M16" s="138">
        <f t="shared" si="1"/>
        <v>7</v>
      </c>
      <c r="N16" s="139">
        <f t="shared" si="2"/>
        <v>8</v>
      </c>
    </row>
    <row r="17" spans="1:14" ht="14.25" x14ac:dyDescent="0.2">
      <c r="A17" s="126" t="str">
        <f t="shared" si="3"/>
        <v>PrelimEmma TomlinsonLil Buzz</v>
      </c>
      <c r="B17" s="127" t="s">
        <v>50</v>
      </c>
      <c r="C17" s="128" t="s">
        <v>521</v>
      </c>
      <c r="D17" s="129" t="s">
        <v>167</v>
      </c>
      <c r="E17" s="140"/>
      <c r="F17" s="131" t="s">
        <v>514</v>
      </c>
      <c r="G17" s="140"/>
      <c r="H17" s="127">
        <v>68.2</v>
      </c>
      <c r="I17" s="181"/>
      <c r="J17" s="210"/>
      <c r="K17" s="211"/>
      <c r="L17" s="137">
        <v>2</v>
      </c>
      <c r="M17" s="138">
        <f t="shared" si="1"/>
        <v>6</v>
      </c>
      <c r="N17" s="139">
        <f t="shared" si="2"/>
        <v>7</v>
      </c>
    </row>
    <row r="18" spans="1:14" ht="14.25" x14ac:dyDescent="0.2">
      <c r="A18" s="126" t="str">
        <f t="shared" si="3"/>
        <v>PrelimBella BarrKelladee Final Legacy</v>
      </c>
      <c r="B18" s="127" t="s">
        <v>50</v>
      </c>
      <c r="C18" s="128" t="s">
        <v>142</v>
      </c>
      <c r="D18" s="129" t="s">
        <v>522</v>
      </c>
      <c r="E18" s="140"/>
      <c r="F18" s="131" t="s">
        <v>514</v>
      </c>
      <c r="G18" s="140"/>
      <c r="H18" s="127">
        <v>67.2</v>
      </c>
      <c r="I18" s="181"/>
      <c r="J18" s="210"/>
      <c r="K18" s="211"/>
      <c r="L18" s="137">
        <v>3</v>
      </c>
      <c r="M18" s="138">
        <f t="shared" si="1"/>
        <v>5</v>
      </c>
      <c r="N18" s="139">
        <f t="shared" si="2"/>
        <v>6</v>
      </c>
    </row>
    <row r="19" spans="1:14" ht="14.25" x14ac:dyDescent="0.2">
      <c r="A19" s="126" t="str">
        <f t="shared" si="3"/>
        <v>PrelimMia DicandiloGordon Park Waltz</v>
      </c>
      <c r="B19" s="127" t="s">
        <v>50</v>
      </c>
      <c r="C19" s="128" t="s">
        <v>156</v>
      </c>
      <c r="D19" s="129" t="s">
        <v>53</v>
      </c>
      <c r="E19" s="140"/>
      <c r="F19" s="131" t="s">
        <v>515</v>
      </c>
      <c r="G19" s="140"/>
      <c r="H19" s="127">
        <v>66.599999999999994</v>
      </c>
      <c r="I19" s="181"/>
      <c r="J19" s="210"/>
      <c r="K19" s="211"/>
      <c r="L19" s="137">
        <v>4</v>
      </c>
      <c r="M19" s="138">
        <f t="shared" si="1"/>
        <v>4</v>
      </c>
      <c r="N19" s="139">
        <f t="shared" si="2"/>
        <v>5</v>
      </c>
    </row>
    <row r="20" spans="1:14" ht="14.25" x14ac:dyDescent="0.2">
      <c r="A20" s="126" t="str">
        <f t="shared" si="3"/>
        <v>PrelimMya DorricottKystelle Park Tequila Sunrise</v>
      </c>
      <c r="B20" s="127" t="s">
        <v>50</v>
      </c>
      <c r="C20" s="128" t="s">
        <v>523</v>
      </c>
      <c r="D20" s="129" t="s">
        <v>560</v>
      </c>
      <c r="E20" s="140"/>
      <c r="F20" s="131" t="s">
        <v>145</v>
      </c>
      <c r="G20" s="140"/>
      <c r="H20" s="127">
        <v>62.2</v>
      </c>
      <c r="I20" s="181"/>
      <c r="J20" s="210"/>
      <c r="K20" s="211"/>
      <c r="L20" s="137">
        <v>5</v>
      </c>
      <c r="M20" s="138">
        <f t="shared" si="1"/>
        <v>3</v>
      </c>
      <c r="N20" s="139">
        <f t="shared" si="2"/>
        <v>4</v>
      </c>
    </row>
    <row r="21" spans="1:14" ht="14.25" x14ac:dyDescent="0.2">
      <c r="A21" s="126" t="str">
        <f t="shared" si="3"/>
        <v>PrelimEmmi KnealeJames Bond</v>
      </c>
      <c r="B21" s="127" t="s">
        <v>50</v>
      </c>
      <c r="C21" s="128" t="s">
        <v>58</v>
      </c>
      <c r="D21" s="129" t="s">
        <v>524</v>
      </c>
      <c r="E21" s="140"/>
      <c r="F21" s="131" t="s">
        <v>515</v>
      </c>
      <c r="G21" s="140"/>
      <c r="H21" s="127">
        <v>62</v>
      </c>
      <c r="I21" s="181"/>
      <c r="J21" s="210"/>
      <c r="K21" s="211"/>
      <c r="L21" s="137">
        <v>6</v>
      </c>
      <c r="M21" s="138">
        <f t="shared" si="1"/>
        <v>2</v>
      </c>
      <c r="N21" s="139">
        <f t="shared" si="2"/>
        <v>3</v>
      </c>
    </row>
    <row r="22" spans="1:14" ht="14.25" x14ac:dyDescent="0.2">
      <c r="A22" s="126" t="str">
        <f t="shared" si="3"/>
        <v>PrelimKaliani MuirMelayne Rossana</v>
      </c>
      <c r="B22" s="127" t="s">
        <v>50</v>
      </c>
      <c r="C22" s="128" t="s">
        <v>525</v>
      </c>
      <c r="D22" s="129" t="s">
        <v>526</v>
      </c>
      <c r="E22" s="140"/>
      <c r="F22" s="131" t="s">
        <v>514</v>
      </c>
      <c r="G22" s="140"/>
      <c r="H22" s="127">
        <v>61</v>
      </c>
      <c r="I22" s="181"/>
      <c r="J22" s="210"/>
      <c r="K22" s="211"/>
      <c r="L22" s="137">
        <v>7</v>
      </c>
      <c r="M22" s="138">
        <f t="shared" si="1"/>
        <v>1</v>
      </c>
      <c r="N22" s="139">
        <f t="shared" si="2"/>
        <v>2</v>
      </c>
    </row>
    <row r="23" spans="1:14" ht="14.25" x14ac:dyDescent="0.2">
      <c r="A23" s="126" t="str">
        <f t="shared" si="3"/>
        <v>PrelimAlexis WylliePangari Silver Dawn</v>
      </c>
      <c r="B23" s="127" t="s">
        <v>50</v>
      </c>
      <c r="C23" s="128" t="s">
        <v>35</v>
      </c>
      <c r="D23" s="129" t="s">
        <v>36</v>
      </c>
      <c r="E23" s="140"/>
      <c r="F23" s="131" t="s">
        <v>514</v>
      </c>
      <c r="G23" s="140"/>
      <c r="H23" s="127">
        <v>61</v>
      </c>
      <c r="I23" s="181"/>
      <c r="J23" s="210"/>
      <c r="K23" s="211"/>
      <c r="L23" s="137">
        <v>8</v>
      </c>
      <c r="M23" s="138">
        <f t="shared" si="1"/>
        <v>1</v>
      </c>
      <c r="N23" s="139">
        <f t="shared" si="2"/>
        <v>2</v>
      </c>
    </row>
    <row r="24" spans="1:14" ht="14.25" x14ac:dyDescent="0.2">
      <c r="A24" s="126" t="str">
        <f t="shared" si="3"/>
        <v/>
      </c>
      <c r="B24" s="127"/>
      <c r="C24" s="128" t="s">
        <v>83</v>
      </c>
      <c r="D24" s="129" t="s">
        <v>83</v>
      </c>
      <c r="E24" s="140"/>
      <c r="F24" s="131"/>
      <c r="G24" s="140"/>
      <c r="H24" s="127"/>
      <c r="I24" s="181"/>
      <c r="J24" s="210"/>
      <c r="K24" s="211"/>
      <c r="L24" s="137"/>
      <c r="M24" s="138"/>
      <c r="N24" s="139"/>
    </row>
    <row r="25" spans="1:14" ht="14.25" x14ac:dyDescent="0.2">
      <c r="A25" s="126" t="str">
        <f t="shared" si="3"/>
        <v>PrelimAmy LockhartCatmando</v>
      </c>
      <c r="B25" s="127" t="s">
        <v>50</v>
      </c>
      <c r="C25" s="128" t="s">
        <v>527</v>
      </c>
      <c r="D25" s="129" t="s">
        <v>528</v>
      </c>
      <c r="E25" s="140"/>
      <c r="F25" s="131" t="s">
        <v>145</v>
      </c>
      <c r="G25" s="140"/>
      <c r="H25" s="127">
        <v>69.599999999999994</v>
      </c>
      <c r="I25" s="181"/>
      <c r="J25" s="210"/>
      <c r="K25" s="211"/>
      <c r="L25" s="137">
        <v>1</v>
      </c>
      <c r="M25" s="138">
        <f t="shared" si="1"/>
        <v>7</v>
      </c>
      <c r="N25" s="139">
        <f t="shared" si="2"/>
        <v>8</v>
      </c>
    </row>
    <row r="26" spans="1:14" ht="14.25" x14ac:dyDescent="0.2">
      <c r="A26" s="126" t="str">
        <f t="shared" si="3"/>
        <v>PrelimJaime BellNew Horizons</v>
      </c>
      <c r="B26" s="127" t="s">
        <v>50</v>
      </c>
      <c r="C26" s="128" t="s">
        <v>529</v>
      </c>
      <c r="D26" s="129" t="s">
        <v>530</v>
      </c>
      <c r="E26" s="140"/>
      <c r="F26" s="131"/>
      <c r="G26" s="140"/>
      <c r="H26" s="127">
        <v>66.2</v>
      </c>
      <c r="I26" s="181"/>
      <c r="J26" s="210"/>
      <c r="K26" s="211"/>
      <c r="L26" s="137">
        <v>2</v>
      </c>
      <c r="M26" s="138">
        <f t="shared" si="1"/>
        <v>6</v>
      </c>
      <c r="N26" s="139">
        <f t="shared" si="2"/>
        <v>7</v>
      </c>
    </row>
    <row r="27" spans="1:14" ht="14.25" x14ac:dyDescent="0.2">
      <c r="A27" s="126" t="str">
        <f t="shared" si="3"/>
        <v>PrelimMilly MathewsRowen Pixie</v>
      </c>
      <c r="B27" s="127" t="s">
        <v>50</v>
      </c>
      <c r="C27" s="128" t="s">
        <v>531</v>
      </c>
      <c r="D27" s="129" t="s">
        <v>532</v>
      </c>
      <c r="E27" s="140"/>
      <c r="F27" s="131" t="s">
        <v>514</v>
      </c>
      <c r="G27" s="140"/>
      <c r="H27" s="127">
        <v>64.599999999999994</v>
      </c>
      <c r="I27" s="181"/>
      <c r="J27" s="210"/>
      <c r="K27" s="211"/>
      <c r="L27" s="137">
        <v>3</v>
      </c>
      <c r="M27" s="138">
        <f t="shared" si="1"/>
        <v>5</v>
      </c>
      <c r="N27" s="139">
        <f t="shared" si="2"/>
        <v>6</v>
      </c>
    </row>
    <row r="28" spans="1:14" ht="14.25" x14ac:dyDescent="0.2">
      <c r="A28" s="126" t="str">
        <f t="shared" si="3"/>
        <v>PrelimSummer SherlockFanta</v>
      </c>
      <c r="B28" s="127" t="s">
        <v>50</v>
      </c>
      <c r="C28" s="128" t="s">
        <v>48</v>
      </c>
      <c r="D28" s="129" t="s">
        <v>143</v>
      </c>
      <c r="E28" s="140"/>
      <c r="F28" s="131" t="s">
        <v>517</v>
      </c>
      <c r="G28" s="140"/>
      <c r="H28" s="127">
        <v>63.4</v>
      </c>
      <c r="I28" s="181"/>
      <c r="J28" s="210"/>
      <c r="K28" s="211"/>
      <c r="L28" s="137">
        <v>4</v>
      </c>
      <c r="M28" s="138">
        <f>IF(L29=1,7,IF(L29=2,6,IF(L29=3,5,IF(L29=4,4,IF(L29=5,3,IF(L29=6,2,IF(L29&gt;=6,1,0)))))))</f>
        <v>3</v>
      </c>
      <c r="N28" s="139">
        <f t="shared" si="2"/>
        <v>4</v>
      </c>
    </row>
    <row r="29" spans="1:14" ht="14.25" x14ac:dyDescent="0.2">
      <c r="A29" s="126" t="str">
        <f t="shared" si="3"/>
        <v>PrelimHolly BrimblecombLeipold Classic</v>
      </c>
      <c r="B29" s="127" t="s">
        <v>50</v>
      </c>
      <c r="C29" s="128" t="s">
        <v>533</v>
      </c>
      <c r="D29" s="129" t="s">
        <v>534</v>
      </c>
      <c r="E29" s="140"/>
      <c r="F29" s="131"/>
      <c r="G29" s="140"/>
      <c r="H29" s="127">
        <v>62.8</v>
      </c>
      <c r="I29" s="181"/>
      <c r="J29" s="210"/>
      <c r="K29" s="211"/>
      <c r="L29" s="137">
        <v>5</v>
      </c>
      <c r="M29" s="138">
        <f t="shared" ref="M29:M37" si="4">IF(L30=1,7,IF(L30=2,6,IF(L30=3,5,IF(L30=4,4,IF(L30=5,3,IF(L30=6,2,IF(L30&gt;=6,1,0)))))))</f>
        <v>0</v>
      </c>
      <c r="N29" s="139">
        <f t="shared" si="2"/>
        <v>1</v>
      </c>
    </row>
    <row r="30" spans="1:14" ht="14.25" x14ac:dyDescent="0.2">
      <c r="A30" s="126" t="str">
        <f t="shared" si="3"/>
        <v/>
      </c>
      <c r="B30" s="127"/>
      <c r="C30" s="128" t="s">
        <v>83</v>
      </c>
      <c r="D30" s="129" t="s">
        <v>83</v>
      </c>
      <c r="E30" s="140"/>
      <c r="F30" s="131"/>
      <c r="G30" s="140"/>
      <c r="H30" s="127"/>
      <c r="I30" s="181"/>
      <c r="J30" s="210"/>
      <c r="K30" s="211"/>
      <c r="L30" s="137"/>
      <c r="M30" s="138"/>
      <c r="N30" s="139"/>
    </row>
    <row r="31" spans="1:14" ht="14.25" x14ac:dyDescent="0.2">
      <c r="A31" s="126" t="str">
        <f t="shared" si="3"/>
        <v>NovAmelia GordonAryline Bobby Sox</v>
      </c>
      <c r="B31" s="156" t="s">
        <v>377</v>
      </c>
      <c r="C31" s="128" t="s">
        <v>59</v>
      </c>
      <c r="D31" s="129" t="s">
        <v>60</v>
      </c>
      <c r="E31" s="140"/>
      <c r="F31" s="131" t="s">
        <v>515</v>
      </c>
      <c r="G31" s="140"/>
      <c r="H31" s="127"/>
      <c r="I31" s="181">
        <v>67.680000000000007</v>
      </c>
      <c r="J31" s="210"/>
      <c r="K31" s="211"/>
      <c r="L31" s="137">
        <v>1</v>
      </c>
      <c r="M31" s="138">
        <f t="shared" si="4"/>
        <v>6</v>
      </c>
      <c r="N31" s="139">
        <f t="shared" si="2"/>
        <v>7</v>
      </c>
    </row>
    <row r="32" spans="1:14" ht="14.25" x14ac:dyDescent="0.2">
      <c r="A32" s="126" t="str">
        <f t="shared" si="3"/>
        <v>NovBella BarrKelladee Final Legacy</v>
      </c>
      <c r="B32" s="156" t="s">
        <v>377</v>
      </c>
      <c r="C32" s="128" t="s">
        <v>142</v>
      </c>
      <c r="D32" s="129" t="s">
        <v>522</v>
      </c>
      <c r="E32" s="140"/>
      <c r="F32" s="131" t="s">
        <v>514</v>
      </c>
      <c r="G32" s="140"/>
      <c r="H32" s="127"/>
      <c r="I32" s="181">
        <v>67.599999999999994</v>
      </c>
      <c r="J32" s="210"/>
      <c r="K32" s="211"/>
      <c r="L32" s="137">
        <v>2</v>
      </c>
      <c r="M32" s="138">
        <f t="shared" si="4"/>
        <v>5</v>
      </c>
      <c r="N32" s="139">
        <f t="shared" si="2"/>
        <v>6</v>
      </c>
    </row>
    <row r="33" spans="1:14" ht="14.25" x14ac:dyDescent="0.2">
      <c r="A33" s="126" t="str">
        <f t="shared" si="3"/>
        <v>NovEmma TomlinsonLil Buzz</v>
      </c>
      <c r="B33" s="156" t="s">
        <v>377</v>
      </c>
      <c r="C33" s="128" t="s">
        <v>521</v>
      </c>
      <c r="D33" s="129" t="s">
        <v>167</v>
      </c>
      <c r="E33" s="140"/>
      <c r="F33" s="131" t="s">
        <v>514</v>
      </c>
      <c r="G33" s="140"/>
      <c r="H33" s="127"/>
      <c r="I33" s="181">
        <v>64.8</v>
      </c>
      <c r="J33" s="210"/>
      <c r="K33" s="211"/>
      <c r="L33" s="137">
        <v>3</v>
      </c>
      <c r="M33" s="138">
        <f t="shared" si="4"/>
        <v>4</v>
      </c>
      <c r="N33" s="139">
        <f t="shared" si="2"/>
        <v>5</v>
      </c>
    </row>
    <row r="34" spans="1:14" ht="14.25" x14ac:dyDescent="0.2">
      <c r="A34" s="126" t="str">
        <f t="shared" si="3"/>
        <v>NovMia DicandiloGordon Park Waltz</v>
      </c>
      <c r="B34" s="156" t="s">
        <v>377</v>
      </c>
      <c r="C34" s="128" t="s">
        <v>156</v>
      </c>
      <c r="D34" s="129" t="s">
        <v>53</v>
      </c>
      <c r="E34" s="140"/>
      <c r="F34" s="131" t="s">
        <v>515</v>
      </c>
      <c r="G34" s="140"/>
      <c r="H34" s="127"/>
      <c r="I34" s="181">
        <v>63.7</v>
      </c>
      <c r="J34" s="210"/>
      <c r="K34" s="211"/>
      <c r="L34" s="137">
        <v>4</v>
      </c>
      <c r="M34" s="138">
        <f t="shared" si="4"/>
        <v>3</v>
      </c>
      <c r="N34" s="139">
        <f t="shared" si="2"/>
        <v>4</v>
      </c>
    </row>
    <row r="35" spans="1:14" ht="14.25" x14ac:dyDescent="0.2">
      <c r="A35" s="126" t="str">
        <f t="shared" si="3"/>
        <v>NovAlexis WylliePangari Silver Dawn</v>
      </c>
      <c r="B35" s="156" t="s">
        <v>377</v>
      </c>
      <c r="C35" s="128" t="s">
        <v>35</v>
      </c>
      <c r="D35" s="129" t="s">
        <v>36</v>
      </c>
      <c r="E35" s="140"/>
      <c r="F35" s="131" t="s">
        <v>514</v>
      </c>
      <c r="G35" s="140"/>
      <c r="H35" s="127"/>
      <c r="I35" s="181">
        <v>56.4</v>
      </c>
      <c r="J35" s="210"/>
      <c r="K35" s="211"/>
      <c r="L35" s="137">
        <v>5</v>
      </c>
      <c r="M35" s="138">
        <f t="shared" si="4"/>
        <v>0</v>
      </c>
      <c r="N35" s="139">
        <f t="shared" si="2"/>
        <v>1</v>
      </c>
    </row>
    <row r="36" spans="1:14" ht="14.25" x14ac:dyDescent="0.2">
      <c r="A36" s="126" t="str">
        <f t="shared" si="3"/>
        <v/>
      </c>
      <c r="B36" s="127"/>
      <c r="C36" s="128" t="s">
        <v>83</v>
      </c>
      <c r="D36" s="129" t="s">
        <v>83</v>
      </c>
      <c r="E36" s="140"/>
      <c r="F36" s="131"/>
      <c r="G36" s="140"/>
      <c r="H36" s="127"/>
      <c r="I36" s="181"/>
      <c r="J36" s="210"/>
      <c r="K36" s="211"/>
      <c r="L36" s="137"/>
      <c r="M36" s="138"/>
      <c r="N36" s="139"/>
    </row>
    <row r="37" spans="1:14" ht="14.25" x14ac:dyDescent="0.2">
      <c r="A37" s="126" t="str">
        <f t="shared" si="3"/>
        <v>NovMia SeinorChelleason Gold Emblem</v>
      </c>
      <c r="B37" s="156" t="s">
        <v>377</v>
      </c>
      <c r="C37" s="128" t="s">
        <v>535</v>
      </c>
      <c r="D37" s="129" t="s">
        <v>561</v>
      </c>
      <c r="E37" s="140"/>
      <c r="F37" s="131" t="s">
        <v>515</v>
      </c>
      <c r="G37" s="140"/>
      <c r="H37" s="127"/>
      <c r="I37" s="181">
        <v>75.099999999999994</v>
      </c>
      <c r="J37" s="210"/>
      <c r="K37" s="211"/>
      <c r="L37" s="137">
        <v>1</v>
      </c>
      <c r="M37" s="138">
        <f t="shared" si="4"/>
        <v>6</v>
      </c>
      <c r="N37" s="139">
        <f t="shared" si="2"/>
        <v>7</v>
      </c>
    </row>
    <row r="38" spans="1:14" ht="14.25" x14ac:dyDescent="0.2">
      <c r="A38" s="126" t="str">
        <f t="shared" si="3"/>
        <v>NovOlivia HawkinsBilden Park Coachella</v>
      </c>
      <c r="B38" s="156" t="s">
        <v>377</v>
      </c>
      <c r="C38" s="128" t="s">
        <v>20</v>
      </c>
      <c r="D38" s="129" t="s">
        <v>301</v>
      </c>
      <c r="E38" s="140"/>
      <c r="F38" s="131" t="s">
        <v>514</v>
      </c>
      <c r="G38" s="140"/>
      <c r="H38" s="127"/>
      <c r="I38" s="181">
        <v>73.2</v>
      </c>
      <c r="J38" s="210"/>
      <c r="K38" s="211"/>
      <c r="L38" s="137">
        <v>2</v>
      </c>
      <c r="M38" s="138">
        <f t="shared" si="1"/>
        <v>6</v>
      </c>
      <c r="N38" s="139">
        <f t="shared" si="2"/>
        <v>7</v>
      </c>
    </row>
    <row r="39" spans="1:14" ht="14.25" x14ac:dyDescent="0.2">
      <c r="A39" s="126" t="str">
        <f t="shared" si="3"/>
        <v>NovKeira OlsenTamblyn Park Shine</v>
      </c>
      <c r="B39" s="156" t="s">
        <v>377</v>
      </c>
      <c r="C39" s="128" t="s">
        <v>536</v>
      </c>
      <c r="D39" s="129" t="s">
        <v>537</v>
      </c>
      <c r="E39" s="140"/>
      <c r="F39" s="131" t="s">
        <v>514</v>
      </c>
      <c r="G39" s="140"/>
      <c r="H39" s="127"/>
      <c r="I39" s="181">
        <v>71.400000000000006</v>
      </c>
      <c r="J39" s="210"/>
      <c r="K39" s="211"/>
      <c r="L39" s="137">
        <v>3</v>
      </c>
      <c r="M39" s="138">
        <f t="shared" si="1"/>
        <v>5</v>
      </c>
      <c r="N39" s="139">
        <f t="shared" si="2"/>
        <v>6</v>
      </c>
    </row>
    <row r="40" spans="1:14" ht="14.25" x14ac:dyDescent="0.2">
      <c r="A40" s="126" t="str">
        <f t="shared" si="3"/>
        <v>NovMilly MathewsRowen Pixie</v>
      </c>
      <c r="B40" s="156" t="s">
        <v>377</v>
      </c>
      <c r="C40" s="128" t="s">
        <v>531</v>
      </c>
      <c r="D40" s="129" t="s">
        <v>532</v>
      </c>
      <c r="E40" s="140"/>
      <c r="F40" s="131" t="s">
        <v>514</v>
      </c>
      <c r="G40" s="140"/>
      <c r="H40" s="127"/>
      <c r="I40" s="181">
        <v>67.14</v>
      </c>
      <c r="J40" s="210"/>
      <c r="K40" s="211"/>
      <c r="L40" s="137">
        <v>4</v>
      </c>
      <c r="M40" s="138">
        <f t="shared" si="1"/>
        <v>4</v>
      </c>
      <c r="N40" s="139">
        <f t="shared" si="2"/>
        <v>5</v>
      </c>
    </row>
    <row r="41" spans="1:14" ht="14.25" x14ac:dyDescent="0.2">
      <c r="A41" s="126" t="str">
        <f t="shared" si="3"/>
        <v>NovRebecca SimpsonKasac Park Global Warrior</v>
      </c>
      <c r="B41" s="156" t="s">
        <v>377</v>
      </c>
      <c r="C41" s="128" t="s">
        <v>85</v>
      </c>
      <c r="D41" s="129" t="s">
        <v>86</v>
      </c>
      <c r="E41" s="140"/>
      <c r="F41" s="131" t="s">
        <v>517</v>
      </c>
      <c r="G41" s="140"/>
      <c r="H41" s="127"/>
      <c r="I41" s="181">
        <v>63.9</v>
      </c>
      <c r="J41" s="210"/>
      <c r="K41" s="211"/>
      <c r="L41" s="137">
        <v>5</v>
      </c>
      <c r="M41" s="138">
        <f t="shared" si="1"/>
        <v>3</v>
      </c>
      <c r="N41" s="139">
        <f t="shared" si="2"/>
        <v>4</v>
      </c>
    </row>
    <row r="42" spans="1:14" ht="14.25" x14ac:dyDescent="0.2">
      <c r="A42" s="126" t="str">
        <f t="shared" si="3"/>
        <v/>
      </c>
      <c r="B42" s="127"/>
      <c r="C42" s="128" t="s">
        <v>83</v>
      </c>
      <c r="D42" s="129" t="s">
        <v>83</v>
      </c>
      <c r="E42" s="140"/>
      <c r="F42" s="131"/>
      <c r="G42" s="140"/>
      <c r="H42" s="127"/>
      <c r="I42" s="181"/>
      <c r="J42" s="210"/>
      <c r="K42" s="211"/>
      <c r="L42" s="137"/>
      <c r="M42" s="138"/>
      <c r="N42" s="139"/>
    </row>
    <row r="43" spans="1:14" ht="14.25" x14ac:dyDescent="0.2">
      <c r="A43" s="126" t="str">
        <f t="shared" si="3"/>
        <v>NovGeorgia VaughanForgotten Fanta-See</v>
      </c>
      <c r="B43" s="156" t="s">
        <v>377</v>
      </c>
      <c r="C43" s="128" t="s">
        <v>495</v>
      </c>
      <c r="D43" s="158" t="s">
        <v>496</v>
      </c>
      <c r="E43" s="140"/>
      <c r="F43" s="131" t="s">
        <v>517</v>
      </c>
      <c r="G43" s="140"/>
      <c r="H43" s="127"/>
      <c r="I43" s="181">
        <v>78.5</v>
      </c>
      <c r="J43" s="210"/>
      <c r="K43" s="211"/>
      <c r="L43" s="137">
        <v>1</v>
      </c>
      <c r="M43" s="138">
        <f t="shared" si="1"/>
        <v>7</v>
      </c>
      <c r="N43" s="139">
        <f t="shared" si="2"/>
        <v>8</v>
      </c>
    </row>
    <row r="44" spans="1:14" ht="14.25" x14ac:dyDescent="0.2">
      <c r="A44" s="126" t="str">
        <f t="shared" si="3"/>
        <v>NovCharvelle MillerKendall Park Odin</v>
      </c>
      <c r="B44" s="156" t="s">
        <v>377</v>
      </c>
      <c r="C44" s="128" t="s">
        <v>347</v>
      </c>
      <c r="D44" s="129" t="s">
        <v>348</v>
      </c>
      <c r="E44" s="140"/>
      <c r="F44" s="131"/>
      <c r="G44" s="140"/>
      <c r="H44" s="127"/>
      <c r="I44" s="181">
        <v>73</v>
      </c>
      <c r="J44" s="210"/>
      <c r="K44" s="211"/>
      <c r="L44" s="137">
        <v>2</v>
      </c>
      <c r="M44" s="138">
        <f t="shared" si="1"/>
        <v>6</v>
      </c>
      <c r="N44" s="139">
        <f t="shared" si="2"/>
        <v>7</v>
      </c>
    </row>
    <row r="45" spans="1:14" ht="14.25" x14ac:dyDescent="0.2">
      <c r="A45" s="126" t="str">
        <f t="shared" si="3"/>
        <v>NovAmy-Louise RossHalcyon</v>
      </c>
      <c r="B45" s="156" t="s">
        <v>377</v>
      </c>
      <c r="C45" s="128" t="s">
        <v>488</v>
      </c>
      <c r="D45" s="129" t="s">
        <v>489</v>
      </c>
      <c r="E45" s="140"/>
      <c r="F45" s="131"/>
      <c r="G45" s="140"/>
      <c r="H45" s="127"/>
      <c r="I45" s="181">
        <v>67.3</v>
      </c>
      <c r="J45" s="210"/>
      <c r="K45" s="211"/>
      <c r="L45" s="137">
        <v>3</v>
      </c>
      <c r="M45" s="138">
        <f t="shared" si="1"/>
        <v>5</v>
      </c>
      <c r="N45" s="139">
        <f t="shared" si="2"/>
        <v>6</v>
      </c>
    </row>
    <row r="46" spans="1:14" ht="14.25" x14ac:dyDescent="0.2">
      <c r="A46" s="126" t="str">
        <f t="shared" si="3"/>
        <v/>
      </c>
      <c r="B46" s="127"/>
      <c r="C46" s="128" t="s">
        <v>83</v>
      </c>
      <c r="D46" s="129" t="s">
        <v>83</v>
      </c>
      <c r="E46" s="140"/>
      <c r="F46" s="131"/>
      <c r="G46" s="140"/>
      <c r="H46" s="127"/>
      <c r="I46" s="181"/>
      <c r="J46" s="210"/>
      <c r="K46" s="211"/>
      <c r="L46" s="137"/>
      <c r="M46" s="138">
        <f t="shared" si="1"/>
        <v>0</v>
      </c>
      <c r="N46" s="139">
        <f t="shared" si="2"/>
        <v>1</v>
      </c>
    </row>
    <row r="47" spans="1:14" ht="14.25" x14ac:dyDescent="0.2">
      <c r="A47" s="126" t="str">
        <f t="shared" si="3"/>
        <v>ElemChloe GeeBarz Open</v>
      </c>
      <c r="B47" s="127" t="s">
        <v>17</v>
      </c>
      <c r="C47" s="128" t="s">
        <v>19</v>
      </c>
      <c r="D47" s="129" t="s">
        <v>103</v>
      </c>
      <c r="E47" s="140"/>
      <c r="F47" s="131" t="s">
        <v>515</v>
      </c>
      <c r="G47" s="140"/>
      <c r="H47" s="127"/>
      <c r="I47" s="181"/>
      <c r="J47" s="210">
        <v>66.3</v>
      </c>
      <c r="K47" s="211"/>
      <c r="L47" s="137">
        <v>1</v>
      </c>
      <c r="M47" s="138">
        <f t="shared" si="1"/>
        <v>7</v>
      </c>
      <c r="N47" s="139">
        <f t="shared" si="2"/>
        <v>8</v>
      </c>
    </row>
    <row r="48" spans="1:14" ht="14.25" x14ac:dyDescent="0.2">
      <c r="A48" s="126" t="str">
        <f t="shared" si="3"/>
        <v/>
      </c>
      <c r="B48" s="127"/>
      <c r="C48" s="128" t="s">
        <v>83</v>
      </c>
      <c r="D48" s="129" t="s">
        <v>83</v>
      </c>
      <c r="E48" s="140"/>
      <c r="F48" s="131"/>
      <c r="G48" s="140"/>
      <c r="H48" s="127"/>
      <c r="I48" s="181"/>
      <c r="J48" s="210"/>
      <c r="K48" s="211"/>
      <c r="L48" s="137"/>
      <c r="M48" s="138"/>
      <c r="N48" s="139"/>
    </row>
    <row r="49" spans="1:14" ht="14.25" x14ac:dyDescent="0.2">
      <c r="A49" s="126" t="str">
        <f t="shared" si="3"/>
        <v>ElemGeorgia VaughanForgotten Fanta-See</v>
      </c>
      <c r="B49" s="127" t="s">
        <v>17</v>
      </c>
      <c r="C49" s="128" t="s">
        <v>495</v>
      </c>
      <c r="D49" s="158" t="s">
        <v>496</v>
      </c>
      <c r="E49" s="140"/>
      <c r="F49" s="131" t="s">
        <v>517</v>
      </c>
      <c r="G49" s="140"/>
      <c r="H49" s="127"/>
      <c r="I49" s="181"/>
      <c r="J49" s="210">
        <v>67.36</v>
      </c>
      <c r="K49" s="211"/>
      <c r="L49" s="137">
        <v>1</v>
      </c>
      <c r="M49" s="138">
        <f t="shared" si="1"/>
        <v>7</v>
      </c>
      <c r="N49" s="139">
        <f t="shared" si="2"/>
        <v>8</v>
      </c>
    </row>
    <row r="50" spans="1:14" ht="14.25" x14ac:dyDescent="0.2">
      <c r="A50" s="126" t="str">
        <f t="shared" si="3"/>
        <v>ElemNicola LichenachtNewhope Sparks Fly</v>
      </c>
      <c r="B50" s="127" t="s">
        <v>17</v>
      </c>
      <c r="C50" s="128" t="s">
        <v>539</v>
      </c>
      <c r="D50" s="129" t="s">
        <v>540</v>
      </c>
      <c r="E50" s="140"/>
      <c r="F50" s="131" t="s">
        <v>515</v>
      </c>
      <c r="G50" s="140"/>
      <c r="H50" s="127"/>
      <c r="I50" s="181"/>
      <c r="J50" s="210">
        <v>66.2</v>
      </c>
      <c r="K50" s="211"/>
      <c r="L50" s="137">
        <v>2</v>
      </c>
      <c r="M50" s="138">
        <f t="shared" si="1"/>
        <v>6</v>
      </c>
      <c r="N50" s="139">
        <f t="shared" si="2"/>
        <v>7</v>
      </c>
    </row>
    <row r="51" spans="1:14" ht="14.25" x14ac:dyDescent="0.2">
      <c r="A51" s="126" t="str">
        <f t="shared" si="3"/>
        <v>ElemAnthea SargisonKardarra Kaldarra</v>
      </c>
      <c r="B51" s="127" t="s">
        <v>17</v>
      </c>
      <c r="C51" s="128" t="s">
        <v>501</v>
      </c>
      <c r="D51" s="129" t="s">
        <v>502</v>
      </c>
      <c r="E51" s="140"/>
      <c r="F51" s="131" t="s">
        <v>490</v>
      </c>
      <c r="G51" s="140"/>
      <c r="H51" s="127"/>
      <c r="I51" s="181"/>
      <c r="J51" s="210">
        <v>65.900000000000006</v>
      </c>
      <c r="K51" s="211"/>
      <c r="L51" s="137">
        <v>3</v>
      </c>
      <c r="M51" s="138">
        <f t="shared" si="1"/>
        <v>5</v>
      </c>
      <c r="N51" s="139">
        <f t="shared" si="2"/>
        <v>6</v>
      </c>
    </row>
    <row r="52" spans="1:14" ht="14.25" x14ac:dyDescent="0.2">
      <c r="A52" s="126" t="str">
        <f t="shared" si="3"/>
        <v>ElemCharvelle MillerKendell Park Odin</v>
      </c>
      <c r="B52" s="127" t="s">
        <v>17</v>
      </c>
      <c r="C52" s="128" t="s">
        <v>347</v>
      </c>
      <c r="D52" s="129" t="s">
        <v>538</v>
      </c>
      <c r="E52" s="140"/>
      <c r="F52" s="131"/>
      <c r="G52" s="140"/>
      <c r="H52" s="127"/>
      <c r="I52" s="181"/>
      <c r="J52" s="210">
        <v>64.7</v>
      </c>
      <c r="K52" s="211"/>
      <c r="L52" s="137">
        <v>4</v>
      </c>
      <c r="M52" s="138">
        <f t="shared" si="1"/>
        <v>4</v>
      </c>
      <c r="N52" s="139">
        <f t="shared" si="2"/>
        <v>5</v>
      </c>
    </row>
    <row r="53" spans="1:14" ht="14.25" x14ac:dyDescent="0.2">
      <c r="A53" s="126" t="str">
        <f t="shared" si="3"/>
        <v>ElemAmy-Louise RossHalcyon</v>
      </c>
      <c r="B53" s="127" t="s">
        <v>17</v>
      </c>
      <c r="C53" s="128" t="s">
        <v>488</v>
      </c>
      <c r="D53" s="129" t="s">
        <v>489</v>
      </c>
      <c r="E53" s="140"/>
      <c r="F53" s="131"/>
      <c r="G53" s="140"/>
      <c r="H53" s="127"/>
      <c r="I53" s="181"/>
      <c r="J53" s="210">
        <v>61.1</v>
      </c>
      <c r="K53" s="211"/>
      <c r="L53" s="137">
        <v>5</v>
      </c>
      <c r="M53" s="138">
        <f t="shared" si="1"/>
        <v>3</v>
      </c>
      <c r="N53" s="139">
        <f t="shared" si="2"/>
        <v>4</v>
      </c>
    </row>
    <row r="54" spans="1:14" ht="14.25" x14ac:dyDescent="0.2">
      <c r="A54" s="126" t="str">
        <f t="shared" si="3"/>
        <v/>
      </c>
      <c r="B54" s="127"/>
      <c r="C54" s="128" t="s">
        <v>83</v>
      </c>
      <c r="D54" s="129" t="s">
        <v>83</v>
      </c>
      <c r="E54" s="140"/>
      <c r="F54" s="131"/>
      <c r="G54" s="140"/>
      <c r="H54" s="127"/>
      <c r="I54" s="181"/>
      <c r="J54" s="210"/>
      <c r="K54" s="211"/>
      <c r="L54" s="137"/>
      <c r="M54" s="138"/>
      <c r="N54" s="139"/>
    </row>
    <row r="55" spans="1:14" ht="14.25" x14ac:dyDescent="0.2">
      <c r="A55" s="126" t="str">
        <f t="shared" si="3"/>
        <v>AffJamie-Lee SherlockShilow</v>
      </c>
      <c r="B55" s="127" t="s">
        <v>353</v>
      </c>
      <c r="C55" s="128" t="s">
        <v>541</v>
      </c>
      <c r="D55" s="129" t="s">
        <v>542</v>
      </c>
      <c r="E55" s="140"/>
      <c r="F55" s="131"/>
      <c r="G55" s="140">
        <v>62.63</v>
      </c>
      <c r="H55" s="127"/>
      <c r="I55" s="181"/>
      <c r="J55" s="210"/>
      <c r="K55" s="211"/>
      <c r="L55" s="137">
        <v>1</v>
      </c>
      <c r="M55" s="138">
        <f t="shared" si="1"/>
        <v>7</v>
      </c>
      <c r="N55" s="139">
        <f t="shared" si="2"/>
        <v>8</v>
      </c>
    </row>
    <row r="56" spans="1:14" ht="14.25" x14ac:dyDescent="0.2">
      <c r="A56" s="126" t="str">
        <f t="shared" si="3"/>
        <v/>
      </c>
      <c r="B56" s="127"/>
      <c r="C56" s="128" t="s">
        <v>83</v>
      </c>
      <c r="D56" s="129" t="s">
        <v>83</v>
      </c>
      <c r="E56" s="140"/>
      <c r="F56" s="131"/>
      <c r="G56" s="140"/>
      <c r="H56" s="127"/>
      <c r="I56" s="181"/>
      <c r="J56" s="210"/>
      <c r="K56" s="211"/>
      <c r="L56" s="137"/>
      <c r="M56" s="138"/>
      <c r="N56" s="139"/>
    </row>
    <row r="57" spans="1:14" ht="14.25" x14ac:dyDescent="0.2">
      <c r="A57" s="126" t="str">
        <f t="shared" si="3"/>
        <v>AffBernadette HilesAnzac Spirit</v>
      </c>
      <c r="B57" s="127" t="s">
        <v>353</v>
      </c>
      <c r="C57" s="128" t="s">
        <v>543</v>
      </c>
      <c r="D57" s="129" t="s">
        <v>544</v>
      </c>
      <c r="E57" s="140"/>
      <c r="F57" s="131"/>
      <c r="G57" s="140"/>
      <c r="H57" s="127">
        <v>65.2</v>
      </c>
      <c r="I57" s="181"/>
      <c r="J57" s="210"/>
      <c r="K57" s="211"/>
      <c r="L57" s="137">
        <v>1</v>
      </c>
      <c r="M57" s="138">
        <f t="shared" si="1"/>
        <v>7</v>
      </c>
      <c r="N57" s="139">
        <f t="shared" si="2"/>
        <v>8</v>
      </c>
    </row>
    <row r="58" spans="1:14" ht="14.25" x14ac:dyDescent="0.2">
      <c r="A58" s="126" t="str">
        <f t="shared" si="3"/>
        <v>AffLisa Del'AgostinoLittle Miss Tilly</v>
      </c>
      <c r="B58" s="127" t="s">
        <v>353</v>
      </c>
      <c r="C58" s="128" t="s">
        <v>545</v>
      </c>
      <c r="D58" s="129" t="s">
        <v>546</v>
      </c>
      <c r="E58" s="140"/>
      <c r="F58" s="131"/>
      <c r="G58" s="140"/>
      <c r="H58" s="127">
        <v>64.8</v>
      </c>
      <c r="I58" s="181"/>
      <c r="J58" s="210"/>
      <c r="K58" s="211"/>
      <c r="L58" s="137">
        <v>2</v>
      </c>
      <c r="M58" s="138">
        <f t="shared" si="1"/>
        <v>6</v>
      </c>
      <c r="N58" s="139">
        <f t="shared" si="2"/>
        <v>7</v>
      </c>
    </row>
    <row r="59" spans="1:14" ht="14.25" x14ac:dyDescent="0.2">
      <c r="A59" s="126" t="str">
        <f t="shared" si="3"/>
        <v>AffJenni TielemanCurrie Park Kippen</v>
      </c>
      <c r="B59" s="127" t="s">
        <v>353</v>
      </c>
      <c r="C59" s="128" t="s">
        <v>547</v>
      </c>
      <c r="D59" s="129" t="s">
        <v>548</v>
      </c>
      <c r="E59" s="140"/>
      <c r="F59" s="131"/>
      <c r="G59" s="140"/>
      <c r="H59" s="127">
        <v>63.2</v>
      </c>
      <c r="I59" s="181"/>
      <c r="J59" s="210"/>
      <c r="K59" s="211"/>
      <c r="L59" s="137">
        <v>3</v>
      </c>
      <c r="M59" s="138">
        <f t="shared" si="1"/>
        <v>5</v>
      </c>
      <c r="N59" s="139">
        <f t="shared" si="2"/>
        <v>6</v>
      </c>
    </row>
    <row r="60" spans="1:14" ht="14.25" x14ac:dyDescent="0.2">
      <c r="A60" s="126" t="str">
        <f t="shared" si="3"/>
        <v>AffNyha CliftonNo Pussy Footin</v>
      </c>
      <c r="B60" s="127" t="s">
        <v>353</v>
      </c>
      <c r="C60" s="128" t="s">
        <v>549</v>
      </c>
      <c r="D60" s="129" t="s">
        <v>550</v>
      </c>
      <c r="E60" s="140"/>
      <c r="F60" s="131"/>
      <c r="G60" s="140"/>
      <c r="H60" s="127">
        <v>62.8</v>
      </c>
      <c r="I60" s="181"/>
      <c r="J60" s="210"/>
      <c r="K60" s="211"/>
      <c r="L60" s="137">
        <v>4</v>
      </c>
      <c r="M60" s="138">
        <f t="shared" si="1"/>
        <v>4</v>
      </c>
      <c r="N60" s="139">
        <f t="shared" si="2"/>
        <v>5</v>
      </c>
    </row>
    <row r="61" spans="1:14" ht="14.25" x14ac:dyDescent="0.2">
      <c r="A61" s="126" t="str">
        <f t="shared" si="3"/>
        <v>AffTeagan JohnsonNanga Downs Blue</v>
      </c>
      <c r="B61" s="127" t="s">
        <v>353</v>
      </c>
      <c r="C61" s="128" t="s">
        <v>551</v>
      </c>
      <c r="D61" s="129" t="s">
        <v>552</v>
      </c>
      <c r="E61" s="140"/>
      <c r="F61" s="131"/>
      <c r="G61" s="140"/>
      <c r="H61" s="127">
        <v>61.2</v>
      </c>
      <c r="I61" s="181"/>
      <c r="J61" s="210"/>
      <c r="K61" s="211"/>
      <c r="L61" s="137">
        <v>5</v>
      </c>
      <c r="M61" s="138">
        <f t="shared" si="1"/>
        <v>3</v>
      </c>
      <c r="N61" s="139">
        <f t="shared" si="2"/>
        <v>4</v>
      </c>
    </row>
    <row r="62" spans="1:14" ht="14.25" x14ac:dyDescent="0.2">
      <c r="A62" s="126" t="str">
        <f t="shared" si="3"/>
        <v>AffGeorgia LowryTicket To Ride</v>
      </c>
      <c r="B62" s="127" t="s">
        <v>353</v>
      </c>
      <c r="C62" s="128" t="s">
        <v>553</v>
      </c>
      <c r="D62" s="129" t="s">
        <v>562</v>
      </c>
      <c r="E62" s="140"/>
      <c r="F62" s="131"/>
      <c r="G62" s="140"/>
      <c r="H62" s="127">
        <v>57.6</v>
      </c>
      <c r="I62" s="181"/>
      <c r="J62" s="210"/>
      <c r="K62" s="211"/>
      <c r="L62" s="137">
        <v>6</v>
      </c>
      <c r="M62" s="138">
        <f t="shared" si="1"/>
        <v>2</v>
      </c>
      <c r="N62" s="139">
        <f t="shared" si="2"/>
        <v>3</v>
      </c>
    </row>
    <row r="63" spans="1:14" ht="14.25" x14ac:dyDescent="0.2">
      <c r="A63" s="126" t="str">
        <f t="shared" si="3"/>
        <v>AffNyha CliftonMarglyn Midnight Magic</v>
      </c>
      <c r="B63" s="127" t="s">
        <v>353</v>
      </c>
      <c r="C63" s="128" t="s">
        <v>549</v>
      </c>
      <c r="D63" s="129" t="s">
        <v>554</v>
      </c>
      <c r="E63" s="140"/>
      <c r="F63" s="131"/>
      <c r="G63" s="140"/>
      <c r="H63" s="127">
        <v>55.8</v>
      </c>
      <c r="I63" s="181"/>
      <c r="J63" s="210"/>
      <c r="K63" s="211"/>
      <c r="L63" s="137">
        <v>7</v>
      </c>
      <c r="M63" s="138">
        <f t="shared" si="1"/>
        <v>1</v>
      </c>
      <c r="N63" s="139">
        <f t="shared" si="2"/>
        <v>2</v>
      </c>
    </row>
    <row r="64" spans="1:14" ht="14.25" x14ac:dyDescent="0.2">
      <c r="A64" s="126" t="str">
        <f t="shared" si="3"/>
        <v>AffGeorgia LowryTrapalanda Downs Peter Pan</v>
      </c>
      <c r="B64" s="127" t="s">
        <v>353</v>
      </c>
      <c r="C64" s="128" t="s">
        <v>553</v>
      </c>
      <c r="D64" s="129" t="s">
        <v>555</v>
      </c>
      <c r="E64" s="140"/>
      <c r="F64" s="131"/>
      <c r="G64" s="140"/>
      <c r="H64" s="127">
        <v>54</v>
      </c>
      <c r="I64" s="181"/>
      <c r="J64" s="210"/>
      <c r="K64" s="211"/>
      <c r="L64" s="137">
        <v>8</v>
      </c>
      <c r="M64" s="138">
        <f t="shared" si="1"/>
        <v>1</v>
      </c>
      <c r="N64" s="139">
        <f t="shared" si="2"/>
        <v>2</v>
      </c>
    </row>
    <row r="65" spans="1:14" ht="14.25" x14ac:dyDescent="0.2">
      <c r="A65" s="126" t="str">
        <f t="shared" si="3"/>
        <v/>
      </c>
      <c r="B65" s="127"/>
      <c r="C65" s="128" t="s">
        <v>83</v>
      </c>
      <c r="D65" s="129" t="s">
        <v>83</v>
      </c>
      <c r="E65" s="140"/>
      <c r="F65" s="131"/>
      <c r="G65" s="140"/>
      <c r="H65" s="127"/>
      <c r="I65" s="181"/>
      <c r="J65" s="210"/>
      <c r="K65" s="211"/>
      <c r="L65" s="137"/>
      <c r="M65" s="138"/>
      <c r="N65" s="139"/>
    </row>
    <row r="66" spans="1:14" ht="14.25" x14ac:dyDescent="0.2">
      <c r="A66" s="126" t="str">
        <f t="shared" si="3"/>
        <v>AffTeagan JohnsonOldfield Heidi Whites</v>
      </c>
      <c r="B66" s="127" t="s">
        <v>353</v>
      </c>
      <c r="C66" s="128" t="s">
        <v>551</v>
      </c>
      <c r="D66" s="129" t="s">
        <v>556</v>
      </c>
      <c r="E66" s="140"/>
      <c r="F66" s="131"/>
      <c r="G66" s="140"/>
      <c r="H66" s="127"/>
      <c r="I66" s="181">
        <v>71.400000000000006</v>
      </c>
      <c r="J66" s="210"/>
      <c r="K66" s="211"/>
      <c r="L66" s="137">
        <v>1</v>
      </c>
      <c r="M66" s="138">
        <f t="shared" si="1"/>
        <v>7</v>
      </c>
      <c r="N66" s="139">
        <f t="shared" si="2"/>
        <v>8</v>
      </c>
    </row>
    <row r="67" spans="1:14" ht="14.25" x14ac:dyDescent="0.2">
      <c r="A67" s="126" t="str">
        <f t="shared" si="3"/>
        <v/>
      </c>
      <c r="B67" s="127"/>
      <c r="C67" s="128" t="s">
        <v>83</v>
      </c>
      <c r="D67" s="129" t="s">
        <v>83</v>
      </c>
      <c r="E67" s="140"/>
      <c r="F67" s="131"/>
      <c r="G67" s="140"/>
      <c r="H67" s="127"/>
      <c r="I67" s="181"/>
      <c r="J67" s="210"/>
      <c r="K67" s="211"/>
      <c r="L67" s="137"/>
      <c r="M67" s="138">
        <f t="shared" si="1"/>
        <v>0</v>
      </c>
      <c r="N67" s="139"/>
    </row>
    <row r="68" spans="1:14" ht="14.25" x14ac:dyDescent="0.2">
      <c r="A68" s="126" t="str">
        <f t="shared" si="3"/>
        <v/>
      </c>
      <c r="B68" s="127"/>
      <c r="C68" s="128" t="s">
        <v>83</v>
      </c>
      <c r="D68" s="129" t="s">
        <v>83</v>
      </c>
      <c r="E68" s="140"/>
      <c r="F68" s="131"/>
      <c r="G68" s="140"/>
      <c r="H68" s="127"/>
      <c r="I68" s="181"/>
      <c r="J68" s="210"/>
      <c r="K68" s="211"/>
      <c r="L68" s="137"/>
      <c r="M68" s="138">
        <f t="shared" si="1"/>
        <v>0</v>
      </c>
      <c r="N68" s="139"/>
    </row>
    <row r="69" spans="1:14" ht="14.25" x14ac:dyDescent="0.2">
      <c r="A69" s="126" t="str">
        <f t="shared" si="3"/>
        <v/>
      </c>
      <c r="B69" s="127"/>
      <c r="C69" s="128" t="s">
        <v>83</v>
      </c>
      <c r="D69" s="129" t="s">
        <v>83</v>
      </c>
      <c r="E69" s="140"/>
      <c r="F69" s="131"/>
      <c r="G69" s="140"/>
      <c r="H69" s="127"/>
      <c r="I69" s="181"/>
      <c r="J69" s="210"/>
      <c r="K69" s="211"/>
      <c r="L69" s="137"/>
      <c r="M69" s="138">
        <f t="shared" si="1"/>
        <v>0</v>
      </c>
      <c r="N69" s="139"/>
    </row>
    <row r="70" spans="1:14" ht="14.25" x14ac:dyDescent="0.2">
      <c r="A70" s="126" t="str">
        <f t="shared" si="3"/>
        <v/>
      </c>
      <c r="B70" s="127"/>
      <c r="C70" s="128" t="s">
        <v>83</v>
      </c>
      <c r="D70" s="129" t="s">
        <v>83</v>
      </c>
      <c r="E70" s="140"/>
      <c r="F70" s="131"/>
      <c r="G70" s="140"/>
      <c r="H70" s="127"/>
      <c r="I70" s="181"/>
      <c r="J70" s="210"/>
      <c r="K70" s="211"/>
      <c r="L70" s="137"/>
      <c r="M70" s="138">
        <f t="shared" si="1"/>
        <v>0</v>
      </c>
      <c r="N70" s="139"/>
    </row>
    <row r="71" spans="1:14" ht="14.25" x14ac:dyDescent="0.2">
      <c r="A71" s="126" t="str">
        <f t="shared" si="3"/>
        <v/>
      </c>
      <c r="B71" s="127"/>
      <c r="C71" s="128" t="s">
        <v>83</v>
      </c>
      <c r="D71" s="129" t="s">
        <v>83</v>
      </c>
      <c r="E71" s="140"/>
      <c r="F71" s="131"/>
      <c r="G71" s="140"/>
      <c r="H71" s="127"/>
      <c r="I71" s="181"/>
      <c r="J71" s="210"/>
      <c r="K71" s="211"/>
      <c r="L71" s="137"/>
      <c r="M71" s="138">
        <f t="shared" si="1"/>
        <v>0</v>
      </c>
      <c r="N71" s="139"/>
    </row>
    <row r="72" spans="1:14" ht="14.25" x14ac:dyDescent="0.2">
      <c r="A72" s="126" t="str">
        <f t="shared" si="3"/>
        <v/>
      </c>
      <c r="B72" s="127"/>
      <c r="C72" s="128" t="s">
        <v>83</v>
      </c>
      <c r="D72" s="129" t="s">
        <v>83</v>
      </c>
      <c r="E72" s="140"/>
      <c r="F72" s="131"/>
      <c r="G72" s="140"/>
      <c r="H72" s="127"/>
      <c r="I72" s="181"/>
      <c r="J72" s="210"/>
      <c r="K72" s="211"/>
      <c r="L72" s="137"/>
      <c r="M72" s="138">
        <f t="shared" ref="M72:M100" si="5">IF(L72=1,7,IF(L72=2,6,IF(L72=3,5,IF(L72=4,4,IF(L72=5,3,IF(L72=6,2,IF(L72&gt;=6,1,0)))))))</f>
        <v>0</v>
      </c>
      <c r="N72" s="139"/>
    </row>
    <row r="73" spans="1:14" ht="14.25" x14ac:dyDescent="0.2">
      <c r="A73" s="126" t="str">
        <f t="shared" si="3"/>
        <v/>
      </c>
      <c r="B73" s="127"/>
      <c r="C73" s="128" t="s">
        <v>83</v>
      </c>
      <c r="D73" s="129" t="s">
        <v>83</v>
      </c>
      <c r="E73" s="140"/>
      <c r="F73" s="131"/>
      <c r="G73" s="140"/>
      <c r="H73" s="127"/>
      <c r="I73" s="181"/>
      <c r="J73" s="210"/>
      <c r="K73" s="211"/>
      <c r="L73" s="137"/>
      <c r="M73" s="138">
        <f t="shared" si="5"/>
        <v>0</v>
      </c>
      <c r="N73" s="139"/>
    </row>
    <row r="74" spans="1:14" ht="14.25" x14ac:dyDescent="0.2">
      <c r="A74" s="126" t="str">
        <f t="shared" ref="A74:A100" si="6">CONCATENATE(B74,C74,D74)</f>
        <v/>
      </c>
      <c r="B74" s="127"/>
      <c r="C74" s="128" t="s">
        <v>83</v>
      </c>
      <c r="D74" s="129" t="s">
        <v>83</v>
      </c>
      <c r="E74" s="140"/>
      <c r="F74" s="131"/>
      <c r="G74" s="140"/>
      <c r="H74" s="127"/>
      <c r="I74" s="181"/>
      <c r="J74" s="210"/>
      <c r="K74" s="211"/>
      <c r="L74" s="137"/>
      <c r="M74" s="138">
        <f t="shared" si="5"/>
        <v>0</v>
      </c>
      <c r="N74" s="139"/>
    </row>
    <row r="75" spans="1:14" ht="14.25" x14ac:dyDescent="0.2">
      <c r="A75" s="126" t="str">
        <f t="shared" si="6"/>
        <v/>
      </c>
      <c r="B75" s="127"/>
      <c r="C75" s="128" t="s">
        <v>83</v>
      </c>
      <c r="D75" s="129" t="s">
        <v>83</v>
      </c>
      <c r="E75" s="140"/>
      <c r="F75" s="131"/>
      <c r="G75" s="140"/>
      <c r="H75" s="127"/>
      <c r="I75" s="181"/>
      <c r="J75" s="210"/>
      <c r="K75" s="211"/>
      <c r="L75" s="137"/>
      <c r="M75" s="138">
        <f t="shared" si="5"/>
        <v>0</v>
      </c>
      <c r="N75" s="139"/>
    </row>
    <row r="76" spans="1:14" ht="14.25" x14ac:dyDescent="0.2">
      <c r="A76" s="126" t="str">
        <f t="shared" si="6"/>
        <v/>
      </c>
      <c r="B76" s="127"/>
      <c r="C76" s="128" t="s">
        <v>83</v>
      </c>
      <c r="D76" s="129" t="s">
        <v>83</v>
      </c>
      <c r="E76" s="140"/>
      <c r="F76" s="131"/>
      <c r="G76" s="140"/>
      <c r="H76" s="127"/>
      <c r="I76" s="181"/>
      <c r="J76" s="210"/>
      <c r="K76" s="211"/>
      <c r="L76" s="137"/>
      <c r="M76" s="138">
        <f t="shared" si="5"/>
        <v>0</v>
      </c>
      <c r="N76" s="139"/>
    </row>
    <row r="77" spans="1:14" ht="14.25" x14ac:dyDescent="0.2">
      <c r="A77" s="126" t="str">
        <f t="shared" si="6"/>
        <v/>
      </c>
      <c r="B77" s="127"/>
      <c r="C77" s="128" t="s">
        <v>83</v>
      </c>
      <c r="D77" s="129" t="s">
        <v>83</v>
      </c>
      <c r="E77" s="140"/>
      <c r="F77" s="131"/>
      <c r="G77" s="140"/>
      <c r="H77" s="127"/>
      <c r="I77" s="181"/>
      <c r="J77" s="210"/>
      <c r="K77" s="211"/>
      <c r="L77" s="137"/>
      <c r="M77" s="138">
        <f t="shared" si="5"/>
        <v>0</v>
      </c>
      <c r="N77" s="139"/>
    </row>
    <row r="78" spans="1:14" ht="14.25" x14ac:dyDescent="0.2">
      <c r="A78" s="126" t="str">
        <f t="shared" si="6"/>
        <v/>
      </c>
      <c r="B78" s="127"/>
      <c r="C78" s="128" t="s">
        <v>83</v>
      </c>
      <c r="D78" s="129" t="s">
        <v>83</v>
      </c>
      <c r="E78" s="140"/>
      <c r="F78" s="131"/>
      <c r="G78" s="140"/>
      <c r="H78" s="127"/>
      <c r="I78" s="181"/>
      <c r="J78" s="210"/>
      <c r="K78" s="211"/>
      <c r="L78" s="137"/>
      <c r="M78" s="138">
        <f t="shared" si="5"/>
        <v>0</v>
      </c>
      <c r="N78" s="139"/>
    </row>
    <row r="79" spans="1:14" ht="14.25" x14ac:dyDescent="0.2">
      <c r="A79" s="126" t="str">
        <f t="shared" si="6"/>
        <v/>
      </c>
      <c r="B79" s="127"/>
      <c r="C79" s="128" t="s">
        <v>83</v>
      </c>
      <c r="D79" s="129" t="s">
        <v>83</v>
      </c>
      <c r="E79" s="140"/>
      <c r="F79" s="131"/>
      <c r="G79" s="140"/>
      <c r="H79" s="127"/>
      <c r="I79" s="181"/>
      <c r="J79" s="210"/>
      <c r="K79" s="211"/>
      <c r="L79" s="137"/>
      <c r="M79" s="138">
        <f t="shared" si="5"/>
        <v>0</v>
      </c>
      <c r="N79" s="139"/>
    </row>
    <row r="80" spans="1:14" ht="14.25" x14ac:dyDescent="0.2">
      <c r="A80" s="126" t="str">
        <f t="shared" si="6"/>
        <v/>
      </c>
      <c r="B80" s="127"/>
      <c r="C80" s="128" t="s">
        <v>83</v>
      </c>
      <c r="D80" s="129" t="s">
        <v>83</v>
      </c>
      <c r="E80" s="140"/>
      <c r="F80" s="131"/>
      <c r="G80" s="140"/>
      <c r="H80" s="127"/>
      <c r="I80" s="181"/>
      <c r="J80" s="210"/>
      <c r="K80" s="211"/>
      <c r="L80" s="137"/>
      <c r="M80" s="138">
        <f t="shared" si="5"/>
        <v>0</v>
      </c>
      <c r="N80" s="139"/>
    </row>
    <row r="81" spans="1:14" ht="14.25" x14ac:dyDescent="0.2">
      <c r="A81" s="126" t="str">
        <f t="shared" si="6"/>
        <v/>
      </c>
      <c r="B81" s="127"/>
      <c r="C81" s="128" t="s">
        <v>83</v>
      </c>
      <c r="D81" s="129" t="s">
        <v>83</v>
      </c>
      <c r="E81" s="140"/>
      <c r="F81" s="131"/>
      <c r="G81" s="140"/>
      <c r="H81" s="127"/>
      <c r="I81" s="181"/>
      <c r="J81" s="210"/>
      <c r="K81" s="211"/>
      <c r="L81" s="137"/>
      <c r="M81" s="138">
        <f t="shared" si="5"/>
        <v>0</v>
      </c>
      <c r="N81" s="139"/>
    </row>
    <row r="82" spans="1:14" ht="14.25" x14ac:dyDescent="0.2">
      <c r="A82" s="126" t="str">
        <f t="shared" si="6"/>
        <v/>
      </c>
      <c r="B82" s="127"/>
      <c r="C82" s="128" t="s">
        <v>83</v>
      </c>
      <c r="D82" s="129" t="s">
        <v>83</v>
      </c>
      <c r="E82" s="140"/>
      <c r="F82" s="131"/>
      <c r="G82" s="140"/>
      <c r="H82" s="127"/>
      <c r="I82" s="181"/>
      <c r="J82" s="210"/>
      <c r="K82" s="211"/>
      <c r="L82" s="137"/>
      <c r="M82" s="138">
        <f t="shared" si="5"/>
        <v>0</v>
      </c>
      <c r="N82" s="139"/>
    </row>
    <row r="83" spans="1:14" ht="14.25" x14ac:dyDescent="0.2">
      <c r="A83" s="126" t="str">
        <f t="shared" si="6"/>
        <v/>
      </c>
      <c r="B83" s="127"/>
      <c r="C83" s="128" t="s">
        <v>83</v>
      </c>
      <c r="D83" s="129" t="s">
        <v>83</v>
      </c>
      <c r="E83" s="140"/>
      <c r="F83" s="131"/>
      <c r="G83" s="140"/>
      <c r="H83" s="127"/>
      <c r="I83" s="181"/>
      <c r="J83" s="210"/>
      <c r="K83" s="211"/>
      <c r="L83" s="137"/>
      <c r="M83" s="138">
        <f t="shared" si="5"/>
        <v>0</v>
      </c>
      <c r="N83" s="139"/>
    </row>
    <row r="84" spans="1:14" ht="14.25" x14ac:dyDescent="0.2">
      <c r="A84" s="126" t="str">
        <f t="shared" si="6"/>
        <v/>
      </c>
      <c r="B84" s="127"/>
      <c r="C84" s="128" t="s">
        <v>83</v>
      </c>
      <c r="D84" s="129" t="s">
        <v>83</v>
      </c>
      <c r="E84" s="140"/>
      <c r="F84" s="131"/>
      <c r="G84" s="140"/>
      <c r="H84" s="127"/>
      <c r="I84" s="181"/>
      <c r="J84" s="210"/>
      <c r="K84" s="211"/>
      <c r="L84" s="137"/>
      <c r="M84" s="138">
        <f t="shared" si="5"/>
        <v>0</v>
      </c>
      <c r="N84" s="139"/>
    </row>
    <row r="85" spans="1:14" ht="14.25" x14ac:dyDescent="0.2">
      <c r="A85" s="126" t="str">
        <f t="shared" si="6"/>
        <v/>
      </c>
      <c r="B85" s="127"/>
      <c r="C85" s="128" t="s">
        <v>83</v>
      </c>
      <c r="D85" s="129" t="s">
        <v>83</v>
      </c>
      <c r="E85" s="140"/>
      <c r="F85" s="131"/>
      <c r="G85" s="140"/>
      <c r="H85" s="127"/>
      <c r="I85" s="181"/>
      <c r="J85" s="210"/>
      <c r="K85" s="211"/>
      <c r="L85" s="137"/>
      <c r="M85" s="138">
        <f t="shared" si="5"/>
        <v>0</v>
      </c>
      <c r="N85" s="139"/>
    </row>
    <row r="86" spans="1:14" ht="14.25" x14ac:dyDescent="0.2">
      <c r="A86" s="126" t="str">
        <f t="shared" si="6"/>
        <v/>
      </c>
      <c r="B86" s="127"/>
      <c r="C86" s="128" t="s">
        <v>83</v>
      </c>
      <c r="D86" s="129" t="s">
        <v>83</v>
      </c>
      <c r="E86" s="140"/>
      <c r="F86" s="131"/>
      <c r="G86" s="140"/>
      <c r="H86" s="127"/>
      <c r="I86" s="181"/>
      <c r="J86" s="210"/>
      <c r="K86" s="211"/>
      <c r="L86" s="137"/>
      <c r="M86" s="138">
        <f t="shared" si="5"/>
        <v>0</v>
      </c>
      <c r="N86" s="139"/>
    </row>
    <row r="87" spans="1:14" ht="14.25" x14ac:dyDescent="0.2">
      <c r="A87" s="126" t="str">
        <f t="shared" si="6"/>
        <v/>
      </c>
      <c r="B87" s="127"/>
      <c r="C87" s="128" t="s">
        <v>83</v>
      </c>
      <c r="D87" s="129" t="s">
        <v>83</v>
      </c>
      <c r="E87" s="140"/>
      <c r="F87" s="131"/>
      <c r="G87" s="140"/>
      <c r="H87" s="127"/>
      <c r="I87" s="181"/>
      <c r="J87" s="210"/>
      <c r="K87" s="211"/>
      <c r="L87" s="137"/>
      <c r="M87" s="138">
        <f t="shared" si="5"/>
        <v>0</v>
      </c>
      <c r="N87" s="139"/>
    </row>
    <row r="88" spans="1:14" ht="14.25" x14ac:dyDescent="0.2">
      <c r="A88" s="126" t="str">
        <f t="shared" si="6"/>
        <v/>
      </c>
      <c r="B88" s="127"/>
      <c r="C88" s="128" t="s">
        <v>83</v>
      </c>
      <c r="D88" s="129" t="s">
        <v>83</v>
      </c>
      <c r="E88" s="140"/>
      <c r="F88" s="131"/>
      <c r="G88" s="140"/>
      <c r="H88" s="127"/>
      <c r="I88" s="181"/>
      <c r="J88" s="210"/>
      <c r="K88" s="211"/>
      <c r="L88" s="137"/>
      <c r="M88" s="138">
        <f t="shared" si="5"/>
        <v>0</v>
      </c>
      <c r="N88" s="139"/>
    </row>
    <row r="89" spans="1:14" ht="14.25" x14ac:dyDescent="0.2">
      <c r="A89" s="126" t="str">
        <f t="shared" si="6"/>
        <v/>
      </c>
      <c r="B89" s="127"/>
      <c r="C89" s="128" t="s">
        <v>83</v>
      </c>
      <c r="D89" s="129" t="s">
        <v>83</v>
      </c>
      <c r="E89" s="140"/>
      <c r="F89" s="131"/>
      <c r="G89" s="140"/>
      <c r="H89" s="127"/>
      <c r="I89" s="181"/>
      <c r="J89" s="210"/>
      <c r="K89" s="211"/>
      <c r="L89" s="137"/>
      <c r="M89" s="138">
        <f t="shared" si="5"/>
        <v>0</v>
      </c>
      <c r="N89" s="139"/>
    </row>
    <row r="90" spans="1:14" ht="14.25" x14ac:dyDescent="0.2">
      <c r="A90" s="126" t="str">
        <f t="shared" si="6"/>
        <v/>
      </c>
      <c r="B90" s="127"/>
      <c r="C90" s="128" t="s">
        <v>83</v>
      </c>
      <c r="D90" s="129" t="s">
        <v>83</v>
      </c>
      <c r="E90" s="140"/>
      <c r="F90" s="131"/>
      <c r="G90" s="140"/>
      <c r="H90" s="127"/>
      <c r="I90" s="181"/>
      <c r="J90" s="210"/>
      <c r="K90" s="211"/>
      <c r="L90" s="137"/>
      <c r="M90" s="138">
        <f t="shared" si="5"/>
        <v>0</v>
      </c>
      <c r="N90" s="139"/>
    </row>
    <row r="91" spans="1:14" ht="14.25" x14ac:dyDescent="0.2">
      <c r="A91" s="126" t="str">
        <f t="shared" si="6"/>
        <v/>
      </c>
      <c r="B91" s="127"/>
      <c r="C91" s="128" t="s">
        <v>83</v>
      </c>
      <c r="D91" s="129" t="s">
        <v>83</v>
      </c>
      <c r="E91" s="140"/>
      <c r="F91" s="131"/>
      <c r="G91" s="140"/>
      <c r="H91" s="127"/>
      <c r="I91" s="181"/>
      <c r="J91" s="210"/>
      <c r="K91" s="211"/>
      <c r="L91" s="137"/>
      <c r="M91" s="138">
        <f t="shared" si="5"/>
        <v>0</v>
      </c>
      <c r="N91" s="139"/>
    </row>
    <row r="92" spans="1:14" ht="14.25" x14ac:dyDescent="0.2">
      <c r="A92" s="126" t="str">
        <f t="shared" si="6"/>
        <v/>
      </c>
      <c r="B92" s="127"/>
      <c r="C92" s="128" t="s">
        <v>83</v>
      </c>
      <c r="D92" s="129" t="s">
        <v>83</v>
      </c>
      <c r="E92" s="140"/>
      <c r="F92" s="131"/>
      <c r="G92" s="140"/>
      <c r="H92" s="127"/>
      <c r="I92" s="181"/>
      <c r="J92" s="210"/>
      <c r="K92" s="211"/>
      <c r="L92" s="137"/>
      <c r="M92" s="138">
        <f t="shared" si="5"/>
        <v>0</v>
      </c>
      <c r="N92" s="139"/>
    </row>
    <row r="93" spans="1:14" ht="14.25" x14ac:dyDescent="0.2">
      <c r="A93" s="126" t="str">
        <f t="shared" si="6"/>
        <v/>
      </c>
      <c r="B93" s="127"/>
      <c r="C93" s="128" t="s">
        <v>83</v>
      </c>
      <c r="D93" s="129" t="s">
        <v>83</v>
      </c>
      <c r="E93" s="140"/>
      <c r="F93" s="131"/>
      <c r="G93" s="140"/>
      <c r="H93" s="127"/>
      <c r="I93" s="181"/>
      <c r="J93" s="210"/>
      <c r="K93" s="211"/>
      <c r="L93" s="137"/>
      <c r="M93" s="138">
        <f t="shared" si="5"/>
        <v>0</v>
      </c>
      <c r="N93" s="139"/>
    </row>
    <row r="94" spans="1:14" ht="14.25" x14ac:dyDescent="0.2">
      <c r="A94" s="126" t="str">
        <f t="shared" si="6"/>
        <v/>
      </c>
      <c r="B94" s="127"/>
      <c r="C94" s="128" t="s">
        <v>83</v>
      </c>
      <c r="D94" s="129" t="s">
        <v>83</v>
      </c>
      <c r="E94" s="140"/>
      <c r="F94" s="131"/>
      <c r="G94" s="140"/>
      <c r="H94" s="127"/>
      <c r="I94" s="181"/>
      <c r="J94" s="210"/>
      <c r="K94" s="211"/>
      <c r="L94" s="137"/>
      <c r="M94" s="138">
        <f t="shared" si="5"/>
        <v>0</v>
      </c>
      <c r="N94" s="139"/>
    </row>
    <row r="95" spans="1:14" ht="14.25" x14ac:dyDescent="0.2">
      <c r="A95" s="126" t="str">
        <f t="shared" si="6"/>
        <v/>
      </c>
      <c r="B95" s="127"/>
      <c r="C95" s="128" t="s">
        <v>83</v>
      </c>
      <c r="D95" s="129" t="s">
        <v>83</v>
      </c>
      <c r="E95" s="140"/>
      <c r="F95" s="131"/>
      <c r="G95" s="140"/>
      <c r="H95" s="127"/>
      <c r="I95" s="181"/>
      <c r="J95" s="210"/>
      <c r="K95" s="211"/>
      <c r="L95" s="137"/>
      <c r="M95" s="138">
        <f t="shared" si="5"/>
        <v>0</v>
      </c>
      <c r="N95" s="139"/>
    </row>
    <row r="96" spans="1:14" ht="14.25" x14ac:dyDescent="0.2">
      <c r="A96" s="126" t="str">
        <f t="shared" si="6"/>
        <v/>
      </c>
      <c r="B96" s="127"/>
      <c r="C96" s="128" t="s">
        <v>83</v>
      </c>
      <c r="D96" s="129" t="s">
        <v>83</v>
      </c>
      <c r="E96" s="140"/>
      <c r="F96" s="131"/>
      <c r="G96" s="140"/>
      <c r="H96" s="127"/>
      <c r="I96" s="181"/>
      <c r="J96" s="210"/>
      <c r="K96" s="211"/>
      <c r="L96" s="137"/>
      <c r="M96" s="138">
        <f t="shared" si="5"/>
        <v>0</v>
      </c>
      <c r="N96" s="139"/>
    </row>
    <row r="97" spans="1:14" ht="14.25" x14ac:dyDescent="0.2">
      <c r="A97" s="126" t="str">
        <f t="shared" si="6"/>
        <v/>
      </c>
      <c r="B97" s="127"/>
      <c r="C97" s="128" t="s">
        <v>83</v>
      </c>
      <c r="D97" s="129" t="s">
        <v>83</v>
      </c>
      <c r="E97" s="140"/>
      <c r="F97" s="131"/>
      <c r="G97" s="140"/>
      <c r="H97" s="127"/>
      <c r="I97" s="181"/>
      <c r="J97" s="210"/>
      <c r="K97" s="211"/>
      <c r="L97" s="137"/>
      <c r="M97" s="138">
        <f t="shared" si="5"/>
        <v>0</v>
      </c>
      <c r="N97" s="139"/>
    </row>
    <row r="98" spans="1:14" ht="14.25" x14ac:dyDescent="0.2">
      <c r="A98" s="126" t="str">
        <f t="shared" si="6"/>
        <v/>
      </c>
      <c r="B98" s="127"/>
      <c r="C98" s="128" t="s">
        <v>83</v>
      </c>
      <c r="D98" s="129" t="s">
        <v>83</v>
      </c>
      <c r="E98" s="140"/>
      <c r="F98" s="131"/>
      <c r="G98" s="140"/>
      <c r="H98" s="127"/>
      <c r="I98" s="181"/>
      <c r="J98" s="210"/>
      <c r="K98" s="211"/>
      <c r="L98" s="137"/>
      <c r="M98" s="138">
        <f t="shared" si="5"/>
        <v>0</v>
      </c>
      <c r="N98" s="139"/>
    </row>
    <row r="99" spans="1:14" ht="14.25" x14ac:dyDescent="0.2">
      <c r="A99" s="126" t="str">
        <f t="shared" si="6"/>
        <v/>
      </c>
      <c r="B99" s="127"/>
      <c r="C99" s="128" t="s">
        <v>83</v>
      </c>
      <c r="D99" s="129" t="s">
        <v>83</v>
      </c>
      <c r="E99" s="140"/>
      <c r="F99" s="131"/>
      <c r="G99" s="140"/>
      <c r="H99" s="127"/>
      <c r="I99" s="181"/>
      <c r="J99" s="210"/>
      <c r="K99" s="211"/>
      <c r="L99" s="137"/>
      <c r="M99" s="138">
        <f t="shared" si="5"/>
        <v>0</v>
      </c>
      <c r="N99" s="139"/>
    </row>
    <row r="100" spans="1:14" ht="15" thickBot="1" x14ac:dyDescent="0.25">
      <c r="A100" s="126" t="str">
        <f t="shared" si="6"/>
        <v/>
      </c>
      <c r="B100" s="141"/>
      <c r="C100" s="142" t="s">
        <v>83</v>
      </c>
      <c r="D100" s="143" t="s">
        <v>83</v>
      </c>
      <c r="E100" s="144"/>
      <c r="F100" s="145"/>
      <c r="G100" s="144"/>
      <c r="H100" s="141"/>
      <c r="I100" s="196"/>
      <c r="J100" s="371"/>
      <c r="K100" s="265"/>
      <c r="L100" s="151"/>
      <c r="M100" s="152">
        <f t="shared" si="5"/>
        <v>0</v>
      </c>
      <c r="N100" s="139"/>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27:D87">
    <cfRule type="duplicateValues" dxfId="127" priority="1"/>
  </conditionalFormatting>
  <conditionalFormatting sqref="C6:D26">
    <cfRule type="duplicateValues" dxfId="126" priority="398"/>
  </conditionalFormatting>
  <conditionalFormatting sqref="C1:D5">
    <cfRule type="duplicateValues" dxfId="125" priority="400"/>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8EC1-BC34-47E2-B0EF-B152B3312960}">
  <sheetPr codeName="Sheet17">
    <tabColor rgb="FFFF3399"/>
  </sheetPr>
  <dimension ref="A1:N61"/>
  <sheetViews>
    <sheetView topLeftCell="A7" zoomScale="90" zoomScaleNormal="90" workbookViewId="0">
      <selection activeCell="D36" sqref="D36"/>
    </sheetView>
  </sheetViews>
  <sheetFormatPr defaultRowHeight="12.75" x14ac:dyDescent="0.2"/>
  <cols>
    <col min="1" max="1" width="48.5703125" style="119" bestFit="1" customWidth="1"/>
    <col min="2" max="2" width="7.5703125" style="14" bestFit="1" customWidth="1"/>
    <col min="3" max="3" width="17.85546875" style="119" bestFit="1" customWidth="1"/>
    <col min="4" max="4" width="25" style="154" bestFit="1" customWidth="1"/>
    <col min="5" max="5" width="9" style="14" bestFit="1" customWidth="1"/>
    <col min="6" max="6" width="13.140625" style="119" bestFit="1" customWidth="1"/>
    <col min="7" max="7" width="7.140625" style="155" bestFit="1" customWidth="1"/>
    <col min="8" max="8" width="7.42578125" style="155" bestFit="1" customWidth="1"/>
    <col min="9" max="9" width="8.140625" style="155" bestFit="1" customWidth="1"/>
    <col min="10" max="10" width="12.28515625" style="155" bestFit="1" customWidth="1"/>
    <col min="11" max="11" width="12.85546875" style="155" bestFit="1" customWidth="1"/>
    <col min="12" max="12" width="6.5703125" style="14" bestFit="1" customWidth="1"/>
    <col min="13" max="13" width="12.5703125" style="14" bestFit="1" customWidth="1"/>
    <col min="14" max="14" width="29.42578125" style="14" bestFit="1" customWidth="1"/>
    <col min="15" max="16384" width="9.140625" style="119"/>
  </cols>
  <sheetData>
    <row r="1" spans="1:14" ht="22.5" customHeight="1" thickBot="1" x14ac:dyDescent="0.25">
      <c r="A1" s="115">
        <f>SUM(A2-1)</f>
        <v>20</v>
      </c>
      <c r="B1" s="981" t="s">
        <v>234</v>
      </c>
      <c r="C1" s="982"/>
      <c r="D1" s="116" t="s">
        <v>69</v>
      </c>
      <c r="E1" s="983" t="s">
        <v>271</v>
      </c>
      <c r="F1" s="984"/>
      <c r="G1" s="984"/>
      <c r="H1" s="984"/>
      <c r="I1" s="984"/>
      <c r="J1" s="984"/>
      <c r="K1" s="117" t="s">
        <v>70</v>
      </c>
      <c r="L1" s="985">
        <v>44248</v>
      </c>
      <c r="M1" s="986"/>
      <c r="N1" s="118" t="s">
        <v>235</v>
      </c>
    </row>
    <row r="2" spans="1:14" ht="22.5" customHeight="1" thickBot="1" x14ac:dyDescent="0.25">
      <c r="A2" s="120">
        <f>COUNTA(_xlfn.UNIQUE(D6:D36))</f>
        <v>21</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ht="15.75" thickBot="1" x14ac:dyDescent="0.25">
      <c r="A4" s="966"/>
      <c r="B4" s="968"/>
      <c r="C4" s="971"/>
      <c r="D4" s="974"/>
      <c r="E4" s="976"/>
      <c r="F4" s="988"/>
      <c r="G4" s="996" t="s">
        <v>66</v>
      </c>
      <c r="H4" s="998" t="s">
        <v>50</v>
      </c>
      <c r="I4" s="998" t="s">
        <v>84</v>
      </c>
      <c r="J4" s="998" t="s">
        <v>74</v>
      </c>
      <c r="K4" s="979" t="s">
        <v>75</v>
      </c>
      <c r="L4" s="993"/>
      <c r="M4" s="995"/>
      <c r="N4" s="212">
        <v>2</v>
      </c>
    </row>
    <row r="5" spans="1:14" ht="15.75" thickBot="1" x14ac:dyDescent="0.25">
      <c r="A5" s="1000"/>
      <c r="B5" s="1001"/>
      <c r="C5" s="1002"/>
      <c r="D5" s="1003"/>
      <c r="E5" s="1004" t="s">
        <v>77</v>
      </c>
      <c r="F5" s="1005"/>
      <c r="G5" s="1015"/>
      <c r="H5" s="1016"/>
      <c r="I5" s="1016"/>
      <c r="J5" s="1016"/>
      <c r="K5" s="1014"/>
      <c r="L5" s="1008"/>
      <c r="M5" s="1009"/>
      <c r="N5" s="125">
        <f>IF(N4=1,0,IF(N4=2,1,IF(N4=3,2,0)))</f>
        <v>1</v>
      </c>
    </row>
    <row r="6" spans="1:14" ht="14.25" x14ac:dyDescent="0.2">
      <c r="A6" s="126" t="str">
        <f t="shared" ref="A6:A39" si="0">CONCATENATE(B6,C6,D6)</f>
        <v>PrepAerin HoyneLangtree Domino</v>
      </c>
      <c r="B6" s="156" t="s">
        <v>66</v>
      </c>
      <c r="C6" s="157" t="s">
        <v>242</v>
      </c>
      <c r="D6" s="158" t="s">
        <v>270</v>
      </c>
      <c r="E6" s="130">
        <v>6028241</v>
      </c>
      <c r="F6" s="131" t="s">
        <v>440</v>
      </c>
      <c r="G6" s="132">
        <v>67.5</v>
      </c>
      <c r="H6" s="133"/>
      <c r="I6" s="134"/>
      <c r="J6" s="135"/>
      <c r="K6" s="136"/>
      <c r="L6" s="137">
        <v>1</v>
      </c>
      <c r="M6" s="138">
        <f t="shared" ref="M6:M39" si="1">IF(L6=1,7,IF(L6=2,6,IF(L6=3,5,IF(L6=4,4,IF(L6=5,3,IF(L6=6,2,IF(L6&gt;=6,1,0)))))))</f>
        <v>7</v>
      </c>
      <c r="N6" s="139">
        <f>SUM(M6+$N$5)</f>
        <v>8</v>
      </c>
    </row>
    <row r="7" spans="1:14" ht="14.25" x14ac:dyDescent="0.2">
      <c r="A7" s="126" t="str">
        <f t="shared" si="0"/>
        <v>PrelimKeirah DolanLeedale Alice in Wonderland</v>
      </c>
      <c r="B7" s="127" t="s">
        <v>50</v>
      </c>
      <c r="C7" s="128" t="s">
        <v>139</v>
      </c>
      <c r="D7" s="129" t="s">
        <v>243</v>
      </c>
      <c r="E7" s="130">
        <v>6022766</v>
      </c>
      <c r="F7" s="131" t="s">
        <v>440</v>
      </c>
      <c r="G7" s="132"/>
      <c r="H7" s="133">
        <v>68.8</v>
      </c>
      <c r="I7" s="134"/>
      <c r="J7" s="135"/>
      <c r="K7" s="136"/>
      <c r="L7" s="137">
        <v>1</v>
      </c>
      <c r="M7" s="138">
        <f t="shared" si="1"/>
        <v>7</v>
      </c>
      <c r="N7" s="139">
        <f t="shared" ref="N7:N39" si="2">SUM(M7+$N$5)</f>
        <v>8</v>
      </c>
    </row>
    <row r="8" spans="1:14" ht="14.25" x14ac:dyDescent="0.2">
      <c r="A8" s="126" t="str">
        <f t="shared" si="0"/>
        <v>PrelimHolly GreeningJudaroo Toledo</v>
      </c>
      <c r="B8" s="127" t="s">
        <v>50</v>
      </c>
      <c r="C8" s="128" t="s">
        <v>110</v>
      </c>
      <c r="D8" s="129" t="s">
        <v>111</v>
      </c>
      <c r="E8" s="130">
        <v>6027074</v>
      </c>
      <c r="F8" s="131" t="s">
        <v>272</v>
      </c>
      <c r="G8" s="132"/>
      <c r="H8" s="133">
        <v>68.400000000000006</v>
      </c>
      <c r="I8" s="134"/>
      <c r="J8" s="135"/>
      <c r="K8" s="136"/>
      <c r="L8" s="137">
        <v>2</v>
      </c>
      <c r="M8" s="138">
        <f t="shared" si="1"/>
        <v>6</v>
      </c>
      <c r="N8" s="139">
        <f>SUM(M8+$N$5)</f>
        <v>7</v>
      </c>
    </row>
    <row r="9" spans="1:14" ht="14.25" x14ac:dyDescent="0.2">
      <c r="A9" s="126" t="str">
        <f t="shared" si="0"/>
        <v>PrelimAerin HoyneLangtree Domino</v>
      </c>
      <c r="B9" s="156" t="s">
        <v>50</v>
      </c>
      <c r="C9" s="157" t="s">
        <v>242</v>
      </c>
      <c r="D9" s="158" t="s">
        <v>270</v>
      </c>
      <c r="E9" s="130">
        <v>6028241</v>
      </c>
      <c r="F9" s="131" t="s">
        <v>440</v>
      </c>
      <c r="G9" s="132"/>
      <c r="H9" s="133">
        <v>67.2</v>
      </c>
      <c r="I9" s="134"/>
      <c r="J9" s="135"/>
      <c r="K9" s="136"/>
      <c r="L9" s="137">
        <v>3</v>
      </c>
      <c r="M9" s="138">
        <f t="shared" si="1"/>
        <v>5</v>
      </c>
      <c r="N9" s="139">
        <f t="shared" si="2"/>
        <v>6</v>
      </c>
    </row>
    <row r="10" spans="1:14" ht="14.25" x14ac:dyDescent="0.2">
      <c r="A10" s="126" t="str">
        <f t="shared" si="0"/>
        <v>PrelimMilla VukelicEarlswood Fairy Gold</v>
      </c>
      <c r="B10" s="127" t="s">
        <v>50</v>
      </c>
      <c r="C10" s="128" t="s">
        <v>244</v>
      </c>
      <c r="D10" s="129" t="s">
        <v>245</v>
      </c>
      <c r="E10" s="130">
        <v>6020024</v>
      </c>
      <c r="F10" s="131" t="s">
        <v>438</v>
      </c>
      <c r="G10" s="132"/>
      <c r="H10" s="133">
        <v>67.2</v>
      </c>
      <c r="I10" s="134"/>
      <c r="J10" s="135"/>
      <c r="K10" s="136"/>
      <c r="L10" s="137">
        <v>4</v>
      </c>
      <c r="M10" s="138">
        <f t="shared" si="1"/>
        <v>4</v>
      </c>
      <c r="N10" s="139">
        <f t="shared" si="2"/>
        <v>5</v>
      </c>
    </row>
    <row r="11" spans="1:14" ht="14.25" x14ac:dyDescent="0.2">
      <c r="A11" s="126" t="str">
        <f t="shared" si="0"/>
        <v>PrelimLolah DayEllenjay Nakye</v>
      </c>
      <c r="B11" s="127" t="s">
        <v>50</v>
      </c>
      <c r="C11" s="128" t="s">
        <v>246</v>
      </c>
      <c r="D11" s="129" t="s">
        <v>133</v>
      </c>
      <c r="E11" s="130">
        <v>6027111</v>
      </c>
      <c r="F11" s="131" t="s">
        <v>272</v>
      </c>
      <c r="G11" s="132"/>
      <c r="H11" s="133">
        <v>64.599999999999994</v>
      </c>
      <c r="I11" s="134"/>
      <c r="J11" s="135"/>
      <c r="K11" s="136"/>
      <c r="L11" s="137">
        <v>5</v>
      </c>
      <c r="M11" s="138">
        <f t="shared" si="1"/>
        <v>3</v>
      </c>
      <c r="N11" s="139">
        <f t="shared" si="2"/>
        <v>4</v>
      </c>
    </row>
    <row r="12" spans="1:14" ht="14.25" x14ac:dyDescent="0.2">
      <c r="A12" s="126" t="str">
        <f t="shared" si="0"/>
        <v>PrelimJorja WarehamTiaja Park Fearless</v>
      </c>
      <c r="B12" s="127" t="s">
        <v>50</v>
      </c>
      <c r="C12" s="128" t="s">
        <v>30</v>
      </c>
      <c r="D12" s="129" t="s">
        <v>155</v>
      </c>
      <c r="E12" s="130">
        <v>6005901</v>
      </c>
      <c r="F12" s="131" t="s">
        <v>440</v>
      </c>
      <c r="G12" s="132"/>
      <c r="H12" s="133">
        <v>66.099999999999994</v>
      </c>
      <c r="I12" s="134"/>
      <c r="J12" s="135"/>
      <c r="K12" s="136"/>
      <c r="L12" s="137">
        <v>1</v>
      </c>
      <c r="M12" s="138">
        <f t="shared" si="1"/>
        <v>7</v>
      </c>
      <c r="N12" s="139">
        <f t="shared" si="2"/>
        <v>8</v>
      </c>
    </row>
    <row r="13" spans="1:14" ht="14.25" x14ac:dyDescent="0.2">
      <c r="A13" s="126" t="str">
        <f t="shared" si="0"/>
        <v>PrelimIsla BoltonBrookevalley Myrddin</v>
      </c>
      <c r="B13" s="127" t="s">
        <v>50</v>
      </c>
      <c r="C13" s="128" t="s">
        <v>172</v>
      </c>
      <c r="D13" s="129" t="s">
        <v>247</v>
      </c>
      <c r="E13" s="130">
        <v>6020706</v>
      </c>
      <c r="F13" s="131" t="s">
        <v>272</v>
      </c>
      <c r="G13" s="132"/>
      <c r="H13" s="133">
        <v>64.7</v>
      </c>
      <c r="I13" s="134"/>
      <c r="J13" s="135"/>
      <c r="K13" s="136"/>
      <c r="L13" s="137">
        <v>2</v>
      </c>
      <c r="M13" s="138">
        <f t="shared" si="1"/>
        <v>6</v>
      </c>
      <c r="N13" s="139">
        <f t="shared" si="2"/>
        <v>7</v>
      </c>
    </row>
    <row r="14" spans="1:14" ht="14.25" x14ac:dyDescent="0.2">
      <c r="A14" s="126" t="str">
        <f t="shared" si="0"/>
        <v>PrelimTea GrootBevanlee Havana</v>
      </c>
      <c r="B14" s="127" t="s">
        <v>50</v>
      </c>
      <c r="C14" s="157" t="s">
        <v>248</v>
      </c>
      <c r="D14" s="129" t="s">
        <v>249</v>
      </c>
      <c r="E14" s="130">
        <v>6026057</v>
      </c>
      <c r="F14" s="131" t="s">
        <v>250</v>
      </c>
      <c r="G14" s="132"/>
      <c r="H14" s="133">
        <v>62.1</v>
      </c>
      <c r="I14" s="134"/>
      <c r="J14" s="135"/>
      <c r="K14" s="136"/>
      <c r="L14" s="137">
        <v>3</v>
      </c>
      <c r="M14" s="138">
        <f t="shared" si="1"/>
        <v>5</v>
      </c>
      <c r="N14" s="139">
        <f t="shared" si="2"/>
        <v>6</v>
      </c>
    </row>
    <row r="15" spans="1:14" ht="14.25" x14ac:dyDescent="0.2">
      <c r="A15" s="126" t="str">
        <f t="shared" si="0"/>
        <v>PrelimKrystina BerceneDeepfields Holly</v>
      </c>
      <c r="B15" s="127" t="s">
        <v>50</v>
      </c>
      <c r="C15" s="128" t="s">
        <v>120</v>
      </c>
      <c r="D15" s="129" t="s">
        <v>251</v>
      </c>
      <c r="E15" s="130">
        <v>6012162</v>
      </c>
      <c r="F15" s="131" t="s">
        <v>162</v>
      </c>
      <c r="G15" s="132"/>
      <c r="H15" s="133">
        <v>61.9</v>
      </c>
      <c r="I15" s="134"/>
      <c r="J15" s="135"/>
      <c r="K15" s="136"/>
      <c r="L15" s="137">
        <v>4</v>
      </c>
      <c r="M15" s="138">
        <f t="shared" si="1"/>
        <v>4</v>
      </c>
      <c r="N15" s="139">
        <f t="shared" si="2"/>
        <v>5</v>
      </c>
    </row>
    <row r="16" spans="1:14" ht="14.25" x14ac:dyDescent="0.2">
      <c r="A16" s="126" t="str">
        <f t="shared" si="0"/>
        <v>PrelimHarriet ForrestBramley Royalty</v>
      </c>
      <c r="B16" s="127" t="s">
        <v>50</v>
      </c>
      <c r="C16" s="157" t="s">
        <v>113</v>
      </c>
      <c r="D16" s="129" t="s">
        <v>114</v>
      </c>
      <c r="E16" s="130">
        <v>6005412</v>
      </c>
      <c r="F16" s="131" t="s">
        <v>272</v>
      </c>
      <c r="G16" s="132"/>
      <c r="H16" s="133">
        <v>59.9</v>
      </c>
      <c r="I16" s="134"/>
      <c r="J16" s="135"/>
      <c r="K16" s="136"/>
      <c r="L16" s="137">
        <v>5</v>
      </c>
      <c r="M16" s="138">
        <f t="shared" si="1"/>
        <v>3</v>
      </c>
      <c r="N16" s="139">
        <f t="shared" si="2"/>
        <v>4</v>
      </c>
    </row>
    <row r="17" spans="1:14" ht="14.25" x14ac:dyDescent="0.2">
      <c r="A17" s="126" t="str">
        <f t="shared" si="0"/>
        <v>PrelimMarnie BerceneLittle Joe</v>
      </c>
      <c r="B17" s="127" t="s">
        <v>50</v>
      </c>
      <c r="C17" s="157" t="s">
        <v>252</v>
      </c>
      <c r="D17" s="129" t="s">
        <v>130</v>
      </c>
      <c r="E17" s="130">
        <v>6007278</v>
      </c>
      <c r="F17" s="131" t="s">
        <v>162</v>
      </c>
      <c r="G17" s="132"/>
      <c r="H17" s="133">
        <v>58.5</v>
      </c>
      <c r="I17" s="134"/>
      <c r="J17" s="135"/>
      <c r="K17" s="136"/>
      <c r="L17" s="137">
        <v>6</v>
      </c>
      <c r="M17" s="138">
        <f t="shared" si="1"/>
        <v>2</v>
      </c>
      <c r="N17" s="139">
        <f t="shared" si="2"/>
        <v>3</v>
      </c>
    </row>
    <row r="18" spans="1:14" ht="14.25" x14ac:dyDescent="0.2">
      <c r="A18" s="126" t="str">
        <f t="shared" si="0"/>
        <v>PrelimAbby CoulsonCambria Gem</v>
      </c>
      <c r="B18" s="127" t="s">
        <v>50</v>
      </c>
      <c r="C18" s="157" t="s">
        <v>141</v>
      </c>
      <c r="D18" s="129" t="s">
        <v>152</v>
      </c>
      <c r="E18" s="130">
        <v>6020019</v>
      </c>
      <c r="F18" s="131" t="s">
        <v>440</v>
      </c>
      <c r="G18" s="132"/>
      <c r="H18" s="133">
        <v>67.599999999999994</v>
      </c>
      <c r="I18" s="134"/>
      <c r="J18" s="135"/>
      <c r="K18" s="136"/>
      <c r="L18" s="137">
        <v>1</v>
      </c>
      <c r="M18" s="138">
        <f t="shared" si="1"/>
        <v>7</v>
      </c>
      <c r="N18" s="139">
        <f t="shared" si="2"/>
        <v>8</v>
      </c>
    </row>
    <row r="19" spans="1:14" ht="14.25" x14ac:dyDescent="0.2">
      <c r="A19" s="126" t="str">
        <f t="shared" si="0"/>
        <v>PrelimEliza HuttonPeptos Spider</v>
      </c>
      <c r="B19" s="127" t="s">
        <v>50</v>
      </c>
      <c r="C19" s="157" t="s">
        <v>253</v>
      </c>
      <c r="D19" s="158" t="s">
        <v>254</v>
      </c>
      <c r="E19" s="130">
        <v>6022769</v>
      </c>
      <c r="F19" s="131" t="s">
        <v>146</v>
      </c>
      <c r="G19" s="132"/>
      <c r="H19" s="133">
        <v>54</v>
      </c>
      <c r="I19" s="134"/>
      <c r="J19" s="135"/>
      <c r="K19" s="136"/>
      <c r="L19" s="137">
        <v>2</v>
      </c>
      <c r="M19" s="138">
        <f t="shared" si="1"/>
        <v>6</v>
      </c>
      <c r="N19" s="139">
        <f t="shared" si="2"/>
        <v>7</v>
      </c>
    </row>
    <row r="20" spans="1:14" ht="14.25" x14ac:dyDescent="0.2">
      <c r="A20" s="126" t="str">
        <f t="shared" si="0"/>
        <v>PrelimTiarlie WarehamTiaja Park Dream</v>
      </c>
      <c r="B20" s="127" t="s">
        <v>50</v>
      </c>
      <c r="C20" s="157" t="s">
        <v>24</v>
      </c>
      <c r="D20" s="158" t="s">
        <v>25</v>
      </c>
      <c r="E20" s="130">
        <v>6005900</v>
      </c>
      <c r="F20" s="131" t="s">
        <v>440</v>
      </c>
      <c r="G20" s="132"/>
      <c r="H20" s="133">
        <v>68.2</v>
      </c>
      <c r="I20" s="134"/>
      <c r="J20" s="135"/>
      <c r="K20" s="136"/>
      <c r="L20" s="137">
        <v>1</v>
      </c>
      <c r="M20" s="138">
        <f t="shared" si="1"/>
        <v>7</v>
      </c>
      <c r="N20" s="139">
        <f t="shared" si="2"/>
        <v>8</v>
      </c>
    </row>
    <row r="21" spans="1:14" ht="14.25" x14ac:dyDescent="0.2">
      <c r="A21" s="126" t="str">
        <f t="shared" si="0"/>
        <v>PrelimIvy Millichamp-ParryClare Downs Lisheen</v>
      </c>
      <c r="B21" s="127" t="s">
        <v>50</v>
      </c>
      <c r="C21" s="128" t="s">
        <v>106</v>
      </c>
      <c r="D21" s="158" t="s">
        <v>166</v>
      </c>
      <c r="E21" s="130">
        <v>6022591</v>
      </c>
      <c r="F21" s="131" t="s">
        <v>438</v>
      </c>
      <c r="G21" s="132"/>
      <c r="H21" s="133">
        <v>67.8</v>
      </c>
      <c r="I21" s="134"/>
      <c r="J21" s="135"/>
      <c r="K21" s="136"/>
      <c r="L21" s="137">
        <v>2</v>
      </c>
      <c r="M21" s="138">
        <f t="shared" si="1"/>
        <v>6</v>
      </c>
      <c r="N21" s="139">
        <f t="shared" si="2"/>
        <v>7</v>
      </c>
    </row>
    <row r="22" spans="1:14" ht="14.25" x14ac:dyDescent="0.2">
      <c r="A22" s="126" t="str">
        <f t="shared" si="0"/>
        <v>NovHarriet ForrestOakover Too Much Chatter</v>
      </c>
      <c r="B22" s="156" t="s">
        <v>377</v>
      </c>
      <c r="C22" s="128" t="s">
        <v>113</v>
      </c>
      <c r="D22" s="129" t="s">
        <v>22</v>
      </c>
      <c r="E22" s="130">
        <v>6005412</v>
      </c>
      <c r="F22" s="131" t="s">
        <v>272</v>
      </c>
      <c r="G22" s="132"/>
      <c r="H22" s="133"/>
      <c r="I22" s="134">
        <v>70.536000000000001</v>
      </c>
      <c r="J22" s="135"/>
      <c r="K22" s="136"/>
      <c r="L22" s="137">
        <v>1</v>
      </c>
      <c r="M22" s="138">
        <f t="shared" si="1"/>
        <v>7</v>
      </c>
      <c r="N22" s="139">
        <f t="shared" si="2"/>
        <v>8</v>
      </c>
    </row>
    <row r="23" spans="1:14" ht="14.25" x14ac:dyDescent="0.2">
      <c r="A23" s="126" t="str">
        <f t="shared" si="0"/>
        <v>NovKeirah DolanLeedale Alice in Wonderland</v>
      </c>
      <c r="B23" s="156" t="s">
        <v>377</v>
      </c>
      <c r="C23" s="128" t="s">
        <v>139</v>
      </c>
      <c r="D23" s="129" t="s">
        <v>243</v>
      </c>
      <c r="E23" s="130">
        <v>6022766</v>
      </c>
      <c r="F23" s="131" t="s">
        <v>440</v>
      </c>
      <c r="G23" s="132"/>
      <c r="H23" s="133"/>
      <c r="I23" s="134">
        <v>66.606999999999999</v>
      </c>
      <c r="J23" s="135"/>
      <c r="K23" s="136"/>
      <c r="L23" s="137">
        <v>2</v>
      </c>
      <c r="M23" s="138">
        <f t="shared" si="1"/>
        <v>6</v>
      </c>
      <c r="N23" s="139">
        <f t="shared" si="2"/>
        <v>7</v>
      </c>
    </row>
    <row r="24" spans="1:14" ht="14.25" x14ac:dyDescent="0.2">
      <c r="A24" s="126" t="str">
        <f t="shared" si="0"/>
        <v>NovJorja WarehamTiaja Park Fearless</v>
      </c>
      <c r="B24" s="156" t="s">
        <v>377</v>
      </c>
      <c r="C24" s="128" t="s">
        <v>30</v>
      </c>
      <c r="D24" s="158" t="s">
        <v>155</v>
      </c>
      <c r="E24" s="130">
        <v>6005901</v>
      </c>
      <c r="F24" s="131" t="s">
        <v>440</v>
      </c>
      <c r="G24" s="132"/>
      <c r="H24" s="133"/>
      <c r="I24" s="134">
        <v>64.643000000000001</v>
      </c>
      <c r="J24" s="135"/>
      <c r="K24" s="136"/>
      <c r="L24" s="137">
        <v>3</v>
      </c>
      <c r="M24" s="138">
        <f t="shared" si="1"/>
        <v>5</v>
      </c>
      <c r="N24" s="139">
        <f t="shared" si="2"/>
        <v>6</v>
      </c>
    </row>
    <row r="25" spans="1:14" ht="14.25" x14ac:dyDescent="0.2">
      <c r="A25" s="126" t="str">
        <f t="shared" si="0"/>
        <v>NovKrystina BerceneDeepfields Holly</v>
      </c>
      <c r="B25" s="156" t="s">
        <v>377</v>
      </c>
      <c r="C25" s="128" t="s">
        <v>120</v>
      </c>
      <c r="D25" s="129" t="s">
        <v>251</v>
      </c>
      <c r="E25" s="130">
        <v>6012162</v>
      </c>
      <c r="F25" s="131" t="s">
        <v>162</v>
      </c>
      <c r="G25" s="132"/>
      <c r="H25" s="133"/>
      <c r="I25" s="134">
        <v>62.679000000000002</v>
      </c>
      <c r="J25" s="135"/>
      <c r="K25" s="136"/>
      <c r="L25" s="137">
        <v>4</v>
      </c>
      <c r="M25" s="138">
        <f t="shared" si="1"/>
        <v>4</v>
      </c>
      <c r="N25" s="139">
        <f t="shared" si="2"/>
        <v>5</v>
      </c>
    </row>
    <row r="26" spans="1:14" ht="14.25" x14ac:dyDescent="0.2">
      <c r="A26" s="126" t="str">
        <f t="shared" si="0"/>
        <v>NovHarriet ForrestBramley Royalty</v>
      </c>
      <c r="B26" s="156" t="s">
        <v>377</v>
      </c>
      <c r="C26" s="128" t="s">
        <v>113</v>
      </c>
      <c r="D26" s="129" t="s">
        <v>114</v>
      </c>
      <c r="E26" s="130">
        <v>6005412</v>
      </c>
      <c r="F26" s="131" t="s">
        <v>272</v>
      </c>
      <c r="G26" s="132"/>
      <c r="H26" s="133"/>
      <c r="I26" s="134">
        <v>61.963999999999999</v>
      </c>
      <c r="J26" s="135"/>
      <c r="K26" s="136"/>
      <c r="L26" s="137">
        <v>5</v>
      </c>
      <c r="M26" s="138">
        <f t="shared" si="1"/>
        <v>3</v>
      </c>
      <c r="N26" s="139">
        <f t="shared" si="2"/>
        <v>4</v>
      </c>
    </row>
    <row r="27" spans="1:14" ht="14.25" x14ac:dyDescent="0.2">
      <c r="A27" s="126" t="str">
        <f t="shared" si="0"/>
        <v>NovJessica RidleyHoffmans Molly</v>
      </c>
      <c r="B27" s="156" t="s">
        <v>377</v>
      </c>
      <c r="C27" s="128" t="s">
        <v>21</v>
      </c>
      <c r="D27" s="129" t="s">
        <v>255</v>
      </c>
      <c r="E27" s="130">
        <v>6005429</v>
      </c>
      <c r="F27" s="131" t="s">
        <v>272</v>
      </c>
      <c r="G27" s="132"/>
      <c r="H27" s="133"/>
      <c r="I27" s="134">
        <v>67.320999999999998</v>
      </c>
      <c r="J27" s="135"/>
      <c r="K27" s="136"/>
      <c r="L27" s="137">
        <v>1</v>
      </c>
      <c r="M27" s="138">
        <f t="shared" si="1"/>
        <v>7</v>
      </c>
      <c r="N27" s="139">
        <f t="shared" si="2"/>
        <v>8</v>
      </c>
    </row>
    <row r="28" spans="1:14" ht="14.25" x14ac:dyDescent="0.2">
      <c r="A28" s="126" t="str">
        <f t="shared" si="0"/>
        <v>NovAbby CoulsonCambria Gem</v>
      </c>
      <c r="B28" s="156" t="s">
        <v>377</v>
      </c>
      <c r="C28" s="128" t="s">
        <v>141</v>
      </c>
      <c r="D28" s="129" t="s">
        <v>152</v>
      </c>
      <c r="E28" s="130">
        <v>6020019</v>
      </c>
      <c r="F28" s="131" t="s">
        <v>440</v>
      </c>
      <c r="G28" s="132"/>
      <c r="H28" s="133"/>
      <c r="I28" s="134">
        <v>64.463999999999999</v>
      </c>
      <c r="J28" s="135"/>
      <c r="K28" s="136"/>
      <c r="L28" s="137">
        <v>2</v>
      </c>
      <c r="M28" s="138">
        <f t="shared" si="1"/>
        <v>6</v>
      </c>
      <c r="N28" s="139">
        <f t="shared" si="2"/>
        <v>7</v>
      </c>
    </row>
    <row r="29" spans="1:14" ht="14.25" x14ac:dyDescent="0.2">
      <c r="A29" s="126" t="str">
        <f t="shared" si="0"/>
        <v>NovAnnabel CreekChaussettes</v>
      </c>
      <c r="B29" s="156" t="s">
        <v>377</v>
      </c>
      <c r="C29" s="128" t="s">
        <v>256</v>
      </c>
      <c r="D29" s="129" t="s">
        <v>115</v>
      </c>
      <c r="E29" s="130">
        <v>6005407</v>
      </c>
      <c r="F29" s="131" t="s">
        <v>272</v>
      </c>
      <c r="G29" s="132"/>
      <c r="H29" s="133"/>
      <c r="I29" s="134">
        <v>65.536000000000001</v>
      </c>
      <c r="J29" s="135"/>
      <c r="K29" s="136"/>
      <c r="L29" s="137">
        <v>1</v>
      </c>
      <c r="M29" s="138">
        <f t="shared" si="1"/>
        <v>7</v>
      </c>
      <c r="N29" s="139">
        <f t="shared" si="2"/>
        <v>8</v>
      </c>
    </row>
    <row r="30" spans="1:14" ht="14.25" x14ac:dyDescent="0.2">
      <c r="A30" s="126" t="str">
        <f t="shared" si="0"/>
        <v>NovChloe WhiteCaballo Jax</v>
      </c>
      <c r="B30" s="156" t="s">
        <v>377</v>
      </c>
      <c r="C30" s="128" t="s">
        <v>105</v>
      </c>
      <c r="D30" s="129" t="s">
        <v>112</v>
      </c>
      <c r="E30" s="130">
        <v>6027351</v>
      </c>
      <c r="F30" s="131" t="s">
        <v>440</v>
      </c>
      <c r="G30" s="132"/>
      <c r="H30" s="133"/>
      <c r="I30" s="134">
        <v>64.286000000000001</v>
      </c>
      <c r="J30" s="135"/>
      <c r="K30" s="136"/>
      <c r="L30" s="137">
        <v>2</v>
      </c>
      <c r="M30" s="138">
        <f t="shared" si="1"/>
        <v>6</v>
      </c>
      <c r="N30" s="139">
        <f t="shared" si="2"/>
        <v>7</v>
      </c>
    </row>
    <row r="31" spans="1:14" ht="14.25" x14ac:dyDescent="0.2">
      <c r="A31" s="126" t="str">
        <f t="shared" si="0"/>
        <v>NovIvy Millichamp-ParryClare Downs Lisheen</v>
      </c>
      <c r="B31" s="156" t="s">
        <v>377</v>
      </c>
      <c r="C31" s="128" t="s">
        <v>106</v>
      </c>
      <c r="D31" s="129" t="s">
        <v>166</v>
      </c>
      <c r="E31" s="130">
        <v>6022591</v>
      </c>
      <c r="F31" s="131" t="s">
        <v>438</v>
      </c>
      <c r="G31" s="132"/>
      <c r="H31" s="133"/>
      <c r="I31" s="134">
        <v>61.606999999999999</v>
      </c>
      <c r="J31" s="135"/>
      <c r="K31" s="136"/>
      <c r="L31" s="137">
        <v>3</v>
      </c>
      <c r="M31" s="138">
        <f t="shared" si="1"/>
        <v>5</v>
      </c>
      <c r="N31" s="139">
        <f t="shared" si="2"/>
        <v>6</v>
      </c>
    </row>
    <row r="32" spans="1:14" ht="14.25" x14ac:dyDescent="0.2">
      <c r="A32" s="126" t="str">
        <f t="shared" si="0"/>
        <v>ElemLauren RoweCheval D'Lore</v>
      </c>
      <c r="B32" s="127" t="s">
        <v>17</v>
      </c>
      <c r="C32" s="128" t="s">
        <v>116</v>
      </c>
      <c r="D32" s="158" t="s">
        <v>813</v>
      </c>
      <c r="E32" s="130">
        <v>6011082</v>
      </c>
      <c r="F32" s="131" t="s">
        <v>146</v>
      </c>
      <c r="G32" s="132"/>
      <c r="H32" s="133"/>
      <c r="I32" s="134"/>
      <c r="J32" s="135">
        <v>65.694000000000003</v>
      </c>
      <c r="K32" s="136"/>
      <c r="L32" s="137">
        <v>1</v>
      </c>
      <c r="M32" s="138">
        <f t="shared" si="1"/>
        <v>7</v>
      </c>
      <c r="N32" s="139">
        <f t="shared" si="2"/>
        <v>8</v>
      </c>
    </row>
    <row r="33" spans="1:14" ht="14.25" x14ac:dyDescent="0.2">
      <c r="A33" s="126" t="str">
        <f t="shared" si="0"/>
        <v>ElemJessica RidleyHoffmans Molly</v>
      </c>
      <c r="B33" s="127" t="s">
        <v>17</v>
      </c>
      <c r="C33" s="128" t="s">
        <v>21</v>
      </c>
      <c r="D33" s="129" t="s">
        <v>255</v>
      </c>
      <c r="E33" s="130">
        <v>6005429</v>
      </c>
      <c r="F33" s="131" t="s">
        <v>272</v>
      </c>
      <c r="G33" s="132"/>
      <c r="H33" s="133"/>
      <c r="I33" s="134"/>
      <c r="J33" s="135">
        <v>59.027999999999999</v>
      </c>
      <c r="K33" s="136"/>
      <c r="L33" s="137">
        <v>2</v>
      </c>
      <c r="M33" s="138">
        <f t="shared" si="1"/>
        <v>6</v>
      </c>
      <c r="N33" s="139">
        <f t="shared" si="2"/>
        <v>7</v>
      </c>
    </row>
    <row r="34" spans="1:14" ht="14.25" x14ac:dyDescent="0.2">
      <c r="A34" s="126" t="str">
        <f t="shared" si="0"/>
        <v>ElemHarriet ForrestOakover Too Much Chatter</v>
      </c>
      <c r="B34" s="127" t="s">
        <v>17</v>
      </c>
      <c r="C34" s="128" t="s">
        <v>113</v>
      </c>
      <c r="D34" s="129" t="s">
        <v>22</v>
      </c>
      <c r="E34" s="130">
        <v>6005412</v>
      </c>
      <c r="F34" s="131" t="s">
        <v>272</v>
      </c>
      <c r="G34" s="132"/>
      <c r="H34" s="133"/>
      <c r="I34" s="134"/>
      <c r="J34" s="135">
        <v>58.055999999999997</v>
      </c>
      <c r="K34" s="136"/>
      <c r="L34" s="137">
        <v>3</v>
      </c>
      <c r="M34" s="138">
        <f t="shared" si="1"/>
        <v>5</v>
      </c>
      <c r="N34" s="139">
        <f t="shared" si="2"/>
        <v>6</v>
      </c>
    </row>
    <row r="35" spans="1:14" ht="14.25" x14ac:dyDescent="0.2">
      <c r="A35" s="126" t="str">
        <f t="shared" si="0"/>
        <v>ElemChloe WhiteCaballo Jax</v>
      </c>
      <c r="B35" s="127" t="s">
        <v>17</v>
      </c>
      <c r="C35" s="128" t="s">
        <v>105</v>
      </c>
      <c r="D35" s="129" t="s">
        <v>112</v>
      </c>
      <c r="E35" s="130">
        <v>6027321</v>
      </c>
      <c r="F35" s="131" t="s">
        <v>440</v>
      </c>
      <c r="G35" s="132"/>
      <c r="H35" s="133"/>
      <c r="I35" s="134"/>
      <c r="J35" s="135">
        <v>58.332999999999998</v>
      </c>
      <c r="K35" s="136"/>
      <c r="L35" s="137">
        <v>1</v>
      </c>
      <c r="M35" s="138">
        <f t="shared" si="1"/>
        <v>7</v>
      </c>
      <c r="N35" s="139">
        <f t="shared" si="2"/>
        <v>8</v>
      </c>
    </row>
    <row r="36" spans="1:14" ht="14.25" x14ac:dyDescent="0.2">
      <c r="A36" s="126" t="str">
        <f t="shared" si="0"/>
        <v>MedLauren RoweCharisma Royal Emblem</v>
      </c>
      <c r="B36" s="156" t="s">
        <v>15</v>
      </c>
      <c r="C36" s="157" t="s">
        <v>116</v>
      </c>
      <c r="D36" s="158" t="s">
        <v>154</v>
      </c>
      <c r="E36" s="130">
        <v>6011082</v>
      </c>
      <c r="F36" s="131" t="s">
        <v>146</v>
      </c>
      <c r="G36" s="132"/>
      <c r="H36" s="133"/>
      <c r="I36" s="134"/>
      <c r="J36" s="135"/>
      <c r="K36" s="136">
        <v>65.625</v>
      </c>
      <c r="L36" s="137">
        <v>1</v>
      </c>
      <c r="M36" s="138">
        <f t="shared" si="1"/>
        <v>7</v>
      </c>
      <c r="N36" s="139">
        <f t="shared" si="2"/>
        <v>8</v>
      </c>
    </row>
    <row r="37" spans="1:14" ht="14.25" x14ac:dyDescent="0.2">
      <c r="A37" s="126" t="str">
        <f t="shared" si="0"/>
        <v>AffPhoebe TuckerMisty Isle Ferdinand</v>
      </c>
      <c r="B37" s="156" t="s">
        <v>353</v>
      </c>
      <c r="C37" s="128" t="s">
        <v>257</v>
      </c>
      <c r="D37" s="129" t="s">
        <v>258</v>
      </c>
      <c r="E37" s="130">
        <v>6023095</v>
      </c>
      <c r="F37" s="131" t="s">
        <v>259</v>
      </c>
      <c r="G37" s="132"/>
      <c r="H37" s="133"/>
      <c r="I37" s="134">
        <v>64.111800000000002</v>
      </c>
      <c r="J37" s="135"/>
      <c r="K37" s="136"/>
      <c r="L37" s="137">
        <v>1</v>
      </c>
      <c r="M37" s="138">
        <f t="shared" si="1"/>
        <v>7</v>
      </c>
      <c r="N37" s="139">
        <f t="shared" si="2"/>
        <v>8</v>
      </c>
    </row>
    <row r="38" spans="1:14" ht="14.25" x14ac:dyDescent="0.2">
      <c r="A38" s="126" t="str">
        <f t="shared" si="0"/>
        <v>AffAcacia ChenTiaja Park Fancy</v>
      </c>
      <c r="B38" s="156" t="s">
        <v>353</v>
      </c>
      <c r="C38" s="128" t="s">
        <v>147</v>
      </c>
      <c r="D38" s="129" t="s">
        <v>148</v>
      </c>
      <c r="E38" s="130">
        <v>6011198</v>
      </c>
      <c r="F38" s="131" t="s">
        <v>440</v>
      </c>
      <c r="G38" s="132"/>
      <c r="H38" s="133"/>
      <c r="I38" s="134"/>
      <c r="J38" s="135"/>
      <c r="K38" s="136">
        <v>61.457999999999998</v>
      </c>
      <c r="L38" s="137">
        <v>1</v>
      </c>
      <c r="M38" s="138">
        <f t="shared" si="1"/>
        <v>7</v>
      </c>
      <c r="N38" s="139">
        <f t="shared" si="2"/>
        <v>8</v>
      </c>
    </row>
    <row r="39" spans="1:14" ht="14.25" x14ac:dyDescent="0.2">
      <c r="A39" s="126" t="str">
        <f t="shared" si="0"/>
        <v>AffAcacia ChenTiaja Park Fancy SR</v>
      </c>
      <c r="B39" s="156" t="s">
        <v>353</v>
      </c>
      <c r="C39" s="128" t="s">
        <v>147</v>
      </c>
      <c r="D39" s="158" t="s">
        <v>930</v>
      </c>
      <c r="E39" s="130">
        <v>6011198</v>
      </c>
      <c r="F39" s="131" t="s">
        <v>440</v>
      </c>
      <c r="G39" s="132"/>
      <c r="H39" s="133"/>
      <c r="I39" s="134"/>
      <c r="J39" s="135"/>
      <c r="K39" s="136">
        <v>62.161999999999999</v>
      </c>
      <c r="L39" s="137">
        <v>1</v>
      </c>
      <c r="M39" s="138">
        <f t="shared" si="1"/>
        <v>7</v>
      </c>
      <c r="N39" s="139">
        <f t="shared" si="2"/>
        <v>8</v>
      </c>
    </row>
    <row r="40" spans="1:14" ht="14.25" x14ac:dyDescent="0.2">
      <c r="A40" s="126"/>
      <c r="B40" s="127"/>
      <c r="C40" s="128"/>
      <c r="D40" s="129"/>
      <c r="E40" s="130"/>
      <c r="F40" s="131"/>
      <c r="G40" s="132"/>
      <c r="H40" s="133"/>
      <c r="I40" s="134"/>
      <c r="J40" s="135"/>
      <c r="K40" s="136"/>
      <c r="L40" s="137"/>
      <c r="M40" s="138"/>
      <c r="N40" s="139"/>
    </row>
    <row r="41" spans="1:14" ht="14.25" x14ac:dyDescent="0.2">
      <c r="A41" s="126"/>
      <c r="B41" s="127"/>
      <c r="C41" s="128"/>
      <c r="D41" s="129"/>
      <c r="E41" s="140"/>
      <c r="F41" s="131"/>
      <c r="G41" s="132"/>
      <c r="H41" s="133"/>
      <c r="I41" s="134"/>
      <c r="J41" s="135"/>
      <c r="K41" s="136"/>
      <c r="L41" s="137"/>
      <c r="M41" s="138"/>
      <c r="N41" s="139"/>
    </row>
    <row r="42" spans="1:14" ht="14.25" x14ac:dyDescent="0.2">
      <c r="A42" s="126"/>
      <c r="B42" s="127"/>
      <c r="C42" s="128"/>
      <c r="D42" s="129"/>
      <c r="E42" s="140"/>
      <c r="F42" s="131"/>
      <c r="G42" s="132"/>
      <c r="H42" s="133"/>
      <c r="I42" s="134"/>
      <c r="J42" s="135"/>
      <c r="K42" s="136"/>
      <c r="L42" s="137"/>
      <c r="M42" s="138"/>
      <c r="N42" s="139"/>
    </row>
    <row r="43" spans="1:14" ht="14.25" x14ac:dyDescent="0.2">
      <c r="A43" s="126"/>
      <c r="B43" s="127"/>
      <c r="C43" s="128"/>
      <c r="D43" s="129"/>
      <c r="E43" s="140"/>
      <c r="F43" s="131"/>
      <c r="G43" s="132"/>
      <c r="H43" s="133"/>
      <c r="I43" s="134"/>
      <c r="J43" s="135"/>
      <c r="K43" s="136"/>
      <c r="L43" s="137"/>
      <c r="M43" s="138"/>
      <c r="N43" s="139"/>
    </row>
    <row r="44" spans="1:14" ht="14.25" x14ac:dyDescent="0.2">
      <c r="A44" s="126"/>
      <c r="B44" s="127"/>
      <c r="C44" s="128"/>
      <c r="D44" s="129"/>
      <c r="E44" s="140"/>
      <c r="F44" s="131"/>
      <c r="G44" s="132"/>
      <c r="H44" s="133"/>
      <c r="I44" s="134"/>
      <c r="J44" s="135"/>
      <c r="K44" s="136"/>
      <c r="L44" s="137"/>
      <c r="M44" s="138"/>
      <c r="N44" s="139"/>
    </row>
    <row r="45" spans="1:14" ht="14.25" x14ac:dyDescent="0.2">
      <c r="A45" s="126"/>
      <c r="B45" s="127"/>
      <c r="C45" s="128"/>
      <c r="D45" s="129"/>
      <c r="E45" s="140"/>
      <c r="F45" s="131"/>
      <c r="G45" s="132"/>
      <c r="H45" s="133"/>
      <c r="I45" s="134"/>
      <c r="J45" s="135"/>
      <c r="K45" s="136"/>
      <c r="L45" s="137"/>
      <c r="M45" s="138"/>
      <c r="N45" s="139"/>
    </row>
    <row r="46" spans="1:14" ht="14.25" x14ac:dyDescent="0.2">
      <c r="A46" s="126"/>
      <c r="B46" s="127"/>
      <c r="C46" s="128"/>
      <c r="D46" s="129"/>
      <c r="E46" s="140"/>
      <c r="F46" s="131"/>
      <c r="G46" s="132"/>
      <c r="H46" s="133"/>
      <c r="I46" s="134"/>
      <c r="J46" s="135"/>
      <c r="K46" s="136"/>
      <c r="L46" s="137"/>
      <c r="M46" s="138"/>
      <c r="N46" s="139"/>
    </row>
    <row r="47" spans="1:14" ht="14.25" x14ac:dyDescent="0.2">
      <c r="A47" s="126"/>
      <c r="B47" s="127"/>
      <c r="C47" s="128"/>
      <c r="D47" s="129"/>
      <c r="E47" s="140"/>
      <c r="F47" s="131"/>
      <c r="G47" s="132"/>
      <c r="H47" s="133"/>
      <c r="I47" s="134"/>
      <c r="J47" s="135"/>
      <c r="K47" s="136"/>
      <c r="L47" s="137"/>
      <c r="M47" s="138"/>
      <c r="N47" s="139"/>
    </row>
    <row r="48" spans="1:14" ht="14.25" x14ac:dyDescent="0.2">
      <c r="A48" s="126"/>
      <c r="B48" s="127"/>
      <c r="C48" s="128"/>
      <c r="D48" s="129"/>
      <c r="E48" s="140"/>
      <c r="F48" s="131"/>
      <c r="G48" s="132"/>
      <c r="H48" s="133"/>
      <c r="I48" s="134"/>
      <c r="J48" s="135"/>
      <c r="K48" s="136"/>
      <c r="L48" s="137"/>
      <c r="M48" s="138"/>
      <c r="N48" s="139"/>
    </row>
    <row r="49" spans="1:14" ht="14.25" x14ac:dyDescent="0.2">
      <c r="A49" s="126"/>
      <c r="B49" s="127"/>
      <c r="C49" s="128"/>
      <c r="D49" s="129"/>
      <c r="E49" s="140"/>
      <c r="F49" s="131"/>
      <c r="G49" s="132"/>
      <c r="H49" s="133"/>
      <c r="I49" s="134"/>
      <c r="J49" s="135"/>
      <c r="K49" s="136"/>
      <c r="L49" s="137"/>
      <c r="M49" s="138"/>
      <c r="N49" s="139"/>
    </row>
    <row r="50" spans="1:14" ht="14.25" x14ac:dyDescent="0.2">
      <c r="A50" s="126"/>
      <c r="B50" s="127"/>
      <c r="C50" s="128"/>
      <c r="D50" s="129"/>
      <c r="E50" s="140"/>
      <c r="F50" s="131"/>
      <c r="G50" s="132"/>
      <c r="H50" s="133"/>
      <c r="I50" s="134"/>
      <c r="J50" s="135"/>
      <c r="K50" s="136"/>
      <c r="L50" s="137"/>
      <c r="M50" s="138"/>
      <c r="N50" s="139"/>
    </row>
    <row r="51" spans="1:14" ht="14.25" x14ac:dyDescent="0.2">
      <c r="A51" s="126"/>
      <c r="B51" s="127"/>
      <c r="C51" s="128"/>
      <c r="D51" s="129"/>
      <c r="E51" s="140"/>
      <c r="F51" s="131"/>
      <c r="G51" s="132"/>
      <c r="H51" s="133"/>
      <c r="I51" s="134"/>
      <c r="J51" s="135"/>
      <c r="K51" s="136"/>
      <c r="L51" s="137"/>
      <c r="M51" s="138"/>
      <c r="N51" s="139"/>
    </row>
    <row r="52" spans="1:14" ht="14.25" x14ac:dyDescent="0.2">
      <c r="A52" s="126"/>
      <c r="B52" s="127"/>
      <c r="C52" s="128"/>
      <c r="D52" s="129"/>
      <c r="E52" s="140"/>
      <c r="F52" s="131"/>
      <c r="G52" s="132"/>
      <c r="H52" s="133"/>
      <c r="I52" s="134"/>
      <c r="J52" s="135"/>
      <c r="K52" s="136"/>
      <c r="L52" s="137"/>
      <c r="M52" s="138"/>
      <c r="N52" s="139"/>
    </row>
    <row r="53" spans="1:14" ht="14.25" x14ac:dyDescent="0.2">
      <c r="A53" s="126"/>
      <c r="B53" s="127"/>
      <c r="C53" s="128"/>
      <c r="D53" s="129"/>
      <c r="E53" s="140"/>
      <c r="F53" s="131"/>
      <c r="G53" s="132"/>
      <c r="H53" s="133"/>
      <c r="I53" s="134"/>
      <c r="J53" s="135"/>
      <c r="K53" s="136"/>
      <c r="L53" s="137"/>
      <c r="M53" s="138"/>
      <c r="N53" s="139"/>
    </row>
    <row r="54" spans="1:14" ht="14.25" x14ac:dyDescent="0.2">
      <c r="A54" s="126"/>
      <c r="B54" s="127"/>
      <c r="C54" s="128"/>
      <c r="D54" s="129"/>
      <c r="E54" s="140"/>
      <c r="F54" s="131"/>
      <c r="G54" s="132"/>
      <c r="H54" s="133"/>
      <c r="I54" s="134"/>
      <c r="J54" s="135"/>
      <c r="K54" s="136"/>
      <c r="L54" s="137"/>
      <c r="M54" s="138"/>
      <c r="N54" s="139"/>
    </row>
    <row r="55" spans="1:14" ht="14.25" x14ac:dyDescent="0.2">
      <c r="A55" s="126"/>
      <c r="B55" s="127"/>
      <c r="C55" s="128"/>
      <c r="D55" s="129"/>
      <c r="E55" s="140"/>
      <c r="F55" s="131"/>
      <c r="G55" s="132"/>
      <c r="H55" s="133"/>
      <c r="I55" s="134"/>
      <c r="J55" s="135"/>
      <c r="K55" s="136"/>
      <c r="L55" s="137"/>
      <c r="M55" s="138"/>
      <c r="N55" s="139"/>
    </row>
    <row r="56" spans="1:14" ht="14.25" x14ac:dyDescent="0.2">
      <c r="A56" s="126"/>
      <c r="B56" s="127"/>
      <c r="C56" s="128"/>
      <c r="D56" s="129"/>
      <c r="E56" s="140"/>
      <c r="F56" s="131"/>
      <c r="G56" s="132"/>
      <c r="H56" s="133"/>
      <c r="I56" s="134"/>
      <c r="J56" s="135"/>
      <c r="K56" s="136"/>
      <c r="L56" s="137"/>
      <c r="M56" s="138"/>
      <c r="N56" s="139"/>
    </row>
    <row r="57" spans="1:14" ht="14.25" x14ac:dyDescent="0.2">
      <c r="A57" s="126"/>
      <c r="B57" s="127"/>
      <c r="C57" s="128"/>
      <c r="D57" s="129"/>
      <c r="E57" s="140"/>
      <c r="F57" s="131"/>
      <c r="G57" s="132"/>
      <c r="H57" s="133"/>
      <c r="I57" s="134"/>
      <c r="J57" s="135"/>
      <c r="K57" s="136"/>
      <c r="L57" s="137"/>
      <c r="M57" s="138"/>
      <c r="N57" s="139"/>
    </row>
    <row r="58" spans="1:14" ht="14.25" x14ac:dyDescent="0.2">
      <c r="A58" s="126"/>
      <c r="B58" s="127"/>
      <c r="C58" s="128"/>
      <c r="D58" s="129"/>
      <c r="E58" s="140"/>
      <c r="F58" s="131"/>
      <c r="G58" s="132"/>
      <c r="H58" s="133"/>
      <c r="I58" s="134"/>
      <c r="J58" s="135"/>
      <c r="K58" s="136"/>
      <c r="L58" s="137"/>
      <c r="M58" s="138"/>
      <c r="N58" s="139"/>
    </row>
    <row r="59" spans="1:14" ht="14.25" x14ac:dyDescent="0.2">
      <c r="A59" s="126"/>
      <c r="B59" s="127"/>
      <c r="C59" s="128"/>
      <c r="D59" s="129"/>
      <c r="E59" s="140"/>
      <c r="F59" s="131"/>
      <c r="G59" s="132"/>
      <c r="H59" s="133"/>
      <c r="I59" s="134"/>
      <c r="J59" s="135"/>
      <c r="K59" s="136"/>
      <c r="L59" s="137"/>
      <c r="M59" s="138"/>
      <c r="N59" s="139"/>
    </row>
    <row r="60" spans="1:14" ht="14.25" x14ac:dyDescent="0.2">
      <c r="A60" s="126"/>
      <c r="B60" s="127"/>
      <c r="C60" s="128"/>
      <c r="D60" s="129"/>
      <c r="E60" s="140"/>
      <c r="F60" s="131"/>
      <c r="G60" s="132"/>
      <c r="H60" s="133"/>
      <c r="I60" s="134"/>
      <c r="J60" s="135"/>
      <c r="K60" s="136"/>
      <c r="L60" s="137"/>
      <c r="M60" s="138"/>
      <c r="N60" s="139"/>
    </row>
    <row r="61" spans="1:14" ht="15" thickBot="1" x14ac:dyDescent="0.25">
      <c r="A61" s="126"/>
      <c r="B61" s="141"/>
      <c r="C61" s="142"/>
      <c r="D61" s="143"/>
      <c r="E61" s="144"/>
      <c r="F61" s="145"/>
      <c r="G61" s="146"/>
      <c r="H61" s="147"/>
      <c r="I61" s="148"/>
      <c r="J61" s="149"/>
      <c r="K61" s="150"/>
      <c r="L61" s="151"/>
      <c r="M61" s="152"/>
      <c r="N61" s="153"/>
    </row>
  </sheetData>
  <mergeCells count="19">
    <mergeCell ref="A3:A5"/>
    <mergeCell ref="B3:B5"/>
    <mergeCell ref="C3:C5"/>
    <mergeCell ref="D3:D5"/>
    <mergeCell ref="E3:E4"/>
    <mergeCell ref="E5:F5"/>
    <mergeCell ref="K4:K5"/>
    <mergeCell ref="B1:C1"/>
    <mergeCell ref="E1:J1"/>
    <mergeCell ref="L1:M1"/>
    <mergeCell ref="B2:M2"/>
    <mergeCell ref="F3:F4"/>
    <mergeCell ref="G3:K3"/>
    <mergeCell ref="L3:L5"/>
    <mergeCell ref="M3:M5"/>
    <mergeCell ref="G4:G5"/>
    <mergeCell ref="H4:H5"/>
    <mergeCell ref="I4:I5"/>
    <mergeCell ref="J4:J5"/>
  </mergeCells>
  <conditionalFormatting sqref="C37:D40">
    <cfRule type="duplicateValues" dxfId="124" priority="383"/>
  </conditionalFormatting>
  <conditionalFormatting sqref="C1:D35 C41:D1048576 D36">
    <cfRule type="duplicateValues" dxfId="123" priority="384"/>
  </conditionalFormatting>
  <conditionalFormatting sqref="C1:D35 C37:D1048576 D36">
    <cfRule type="duplicateValues" dxfId="122" priority="388"/>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CB16A-E0A4-451B-948C-C2CD57CF557E}">
  <sheetPr codeName="Sheet18">
    <tabColor rgb="FFFF3399"/>
  </sheetPr>
  <dimension ref="A1:N84"/>
  <sheetViews>
    <sheetView topLeftCell="A22" workbookViewId="0">
      <selection activeCell="D39" sqref="D39"/>
    </sheetView>
  </sheetViews>
  <sheetFormatPr defaultRowHeight="12.75" x14ac:dyDescent="0.2"/>
  <cols>
    <col min="1" max="1" width="37" style="119" customWidth="1"/>
    <col min="2" max="2" width="9.85546875" style="14" customWidth="1"/>
    <col min="3" max="3" width="20.140625" style="119" customWidth="1"/>
    <col min="4" max="4" width="31" style="154" customWidth="1"/>
    <col min="5" max="5" width="13.42578125" style="14" customWidth="1"/>
    <col min="6" max="6" width="21.140625" style="119" customWidth="1"/>
    <col min="7" max="7" width="7.140625" style="14" bestFit="1" customWidth="1"/>
    <col min="8" max="8" width="8.7109375" style="14" bestFit="1" customWidth="1"/>
    <col min="9" max="9" width="9.5703125" style="14" bestFit="1" customWidth="1"/>
    <col min="10" max="10" width="11.5703125" style="14" customWidth="1"/>
    <col min="11" max="11" width="14.5703125" style="14" customWidth="1"/>
    <col min="12" max="12" width="7.140625" style="14" customWidth="1"/>
    <col min="13" max="13" width="16.140625" style="14" customWidth="1"/>
    <col min="14" max="14" width="29.5703125" style="14" customWidth="1"/>
    <col min="15" max="16384" width="9.140625" style="119"/>
  </cols>
  <sheetData>
    <row r="1" spans="1:14" ht="22.5" customHeight="1" thickBot="1" x14ac:dyDescent="0.25">
      <c r="A1" s="115">
        <f>SUM(A2-1)</f>
        <v>20</v>
      </c>
      <c r="B1" s="981" t="s">
        <v>234</v>
      </c>
      <c r="C1" s="982"/>
      <c r="D1" s="116" t="s">
        <v>69</v>
      </c>
      <c r="E1" s="983" t="s">
        <v>379</v>
      </c>
      <c r="F1" s="984"/>
      <c r="G1" s="984"/>
      <c r="H1" s="984"/>
      <c r="I1" s="984"/>
      <c r="J1" s="984"/>
      <c r="K1" s="118" t="s">
        <v>70</v>
      </c>
      <c r="L1" s="1006" t="s">
        <v>563</v>
      </c>
      <c r="M1" s="986"/>
      <c r="N1" s="118" t="s">
        <v>235</v>
      </c>
    </row>
    <row r="2" spans="1:14" ht="22.5" customHeight="1" thickBot="1" x14ac:dyDescent="0.25">
      <c r="A2" s="120">
        <f>COUNTA(_xlfn.UNIQUE(D6:D184))</f>
        <v>21</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337" t="s">
        <v>241</v>
      </c>
    </row>
    <row r="4" spans="1:14" ht="15.75" thickBot="1" x14ac:dyDescent="0.25">
      <c r="A4" s="966"/>
      <c r="B4" s="968"/>
      <c r="C4" s="971"/>
      <c r="D4" s="974"/>
      <c r="E4" s="976"/>
      <c r="F4" s="988"/>
      <c r="G4" s="1010" t="s">
        <v>66</v>
      </c>
      <c r="H4" s="1012" t="s">
        <v>50</v>
      </c>
      <c r="I4" s="1012" t="s">
        <v>84</v>
      </c>
      <c r="J4" s="1012" t="s">
        <v>74</v>
      </c>
      <c r="K4" s="973" t="s">
        <v>75</v>
      </c>
      <c r="L4" s="993"/>
      <c r="M4" s="995"/>
      <c r="N4" s="124">
        <v>3</v>
      </c>
    </row>
    <row r="5" spans="1:14" ht="15.75" thickBot="1" x14ac:dyDescent="0.25">
      <c r="A5" s="1000"/>
      <c r="B5" s="1001"/>
      <c r="C5" s="1002"/>
      <c r="D5" s="1003"/>
      <c r="E5" s="1004" t="s">
        <v>77</v>
      </c>
      <c r="F5" s="1005"/>
      <c r="G5" s="1011"/>
      <c r="H5" s="1013"/>
      <c r="I5" s="1013"/>
      <c r="J5" s="1013"/>
      <c r="K5" s="1003"/>
      <c r="L5" s="1008"/>
      <c r="M5" s="1009"/>
      <c r="N5" s="338">
        <f>IF(N4=1,0,IF(N4=2,1,IF(N4=3,2,0)))</f>
        <v>2</v>
      </c>
    </row>
    <row r="6" spans="1:14" ht="14.25" x14ac:dyDescent="0.2">
      <c r="A6" s="126" t="str">
        <f t="shared" ref="A6:A37" si="0">CONCATENATE(B6,C6,D6)</f>
        <v xml:space="preserve">PrepAmelia McDonald Brayside Visionary </v>
      </c>
      <c r="B6" s="156" t="s">
        <v>66</v>
      </c>
      <c r="C6" s="128" t="s">
        <v>726</v>
      </c>
      <c r="D6" s="129" t="s">
        <v>727</v>
      </c>
      <c r="E6" s="140">
        <v>6014989</v>
      </c>
      <c r="F6" s="131" t="s">
        <v>564</v>
      </c>
      <c r="G6" s="140">
        <v>66.05</v>
      </c>
      <c r="H6" s="127"/>
      <c r="I6" s="181"/>
      <c r="J6" s="210"/>
      <c r="K6" s="211"/>
      <c r="L6" s="137">
        <v>2</v>
      </c>
      <c r="M6" s="138">
        <f t="shared" ref="M6:M69" si="1">IF(L6=1,7,IF(L6=2,6,IF(L6=3,5,IF(L6=4,4,IF(L6=5,3,IF(L6=6,2,IF(L6&gt;=6,1,0)))))))</f>
        <v>6</v>
      </c>
      <c r="N6" s="139">
        <f>SUM(M6+$N$4)</f>
        <v>9</v>
      </c>
    </row>
    <row r="7" spans="1:14" ht="14.25" x14ac:dyDescent="0.2">
      <c r="A7" s="126" t="str">
        <f t="shared" si="0"/>
        <v/>
      </c>
      <c r="B7" s="127"/>
      <c r="C7" s="128" t="s">
        <v>83</v>
      </c>
      <c r="D7" s="129" t="s">
        <v>83</v>
      </c>
      <c r="E7" s="140"/>
      <c r="F7" s="131"/>
      <c r="G7" s="140"/>
      <c r="H7" s="127"/>
      <c r="I7" s="181"/>
      <c r="J7" s="210"/>
      <c r="K7" s="211"/>
      <c r="L7" s="137"/>
      <c r="M7" s="138">
        <f t="shared" si="1"/>
        <v>0</v>
      </c>
      <c r="N7" s="139">
        <f>SUM(M7+$N$4)</f>
        <v>3</v>
      </c>
    </row>
    <row r="8" spans="1:14" ht="14.25" x14ac:dyDescent="0.2">
      <c r="A8" s="126" t="str">
        <f t="shared" si="0"/>
        <v>PrelimSavannah BeveridgeHillside William</v>
      </c>
      <c r="B8" s="156" t="s">
        <v>50</v>
      </c>
      <c r="C8" s="128" t="s">
        <v>483</v>
      </c>
      <c r="D8" s="129" t="s">
        <v>594</v>
      </c>
      <c r="E8" s="140">
        <v>6006467</v>
      </c>
      <c r="F8" s="131" t="s">
        <v>565</v>
      </c>
      <c r="G8" s="140"/>
      <c r="H8" s="127">
        <v>74.8</v>
      </c>
      <c r="I8" s="181"/>
      <c r="J8" s="210"/>
      <c r="K8" s="211"/>
      <c r="L8" s="137">
        <v>1</v>
      </c>
      <c r="M8" s="138">
        <f t="shared" si="1"/>
        <v>7</v>
      </c>
      <c r="N8" s="139">
        <f t="shared" ref="N8:N43" si="2">SUM(M8+$N$4)</f>
        <v>10</v>
      </c>
    </row>
    <row r="9" spans="1:14" ht="14.25" x14ac:dyDescent="0.2">
      <c r="A9" s="126" t="str">
        <f t="shared" si="0"/>
        <v>PrelimMaddison ManoliniFinal Cut</v>
      </c>
      <c r="B9" s="156" t="s">
        <v>50</v>
      </c>
      <c r="C9" s="128" t="s">
        <v>92</v>
      </c>
      <c r="D9" s="129" t="s">
        <v>94</v>
      </c>
      <c r="E9" s="140">
        <v>6010845</v>
      </c>
      <c r="F9" s="131" t="s">
        <v>566</v>
      </c>
      <c r="G9" s="140"/>
      <c r="H9" s="127">
        <v>69</v>
      </c>
      <c r="I9" s="181"/>
      <c r="J9" s="210"/>
      <c r="K9" s="211"/>
      <c r="L9" s="137">
        <v>2</v>
      </c>
      <c r="M9" s="138">
        <f t="shared" si="1"/>
        <v>6</v>
      </c>
      <c r="N9" s="139">
        <f t="shared" si="2"/>
        <v>9</v>
      </c>
    </row>
    <row r="10" spans="1:14" ht="14.25" x14ac:dyDescent="0.2">
      <c r="A10" s="126" t="str">
        <f t="shared" si="0"/>
        <v>PrelimAmelia McDonaldBrayside Visionary</v>
      </c>
      <c r="B10" s="156" t="s">
        <v>50</v>
      </c>
      <c r="C10" s="128" t="s">
        <v>1411</v>
      </c>
      <c r="D10" s="129" t="s">
        <v>1172</v>
      </c>
      <c r="E10" s="140">
        <v>6014989</v>
      </c>
      <c r="F10" s="131" t="s">
        <v>564</v>
      </c>
      <c r="G10" s="140"/>
      <c r="H10" s="127">
        <v>67.599999999999994</v>
      </c>
      <c r="I10" s="181"/>
      <c r="J10" s="210"/>
      <c r="K10" s="211"/>
      <c r="L10" s="137">
        <v>3</v>
      </c>
      <c r="M10" s="138">
        <f t="shared" si="1"/>
        <v>5</v>
      </c>
      <c r="N10" s="139">
        <f t="shared" si="2"/>
        <v>8</v>
      </c>
    </row>
    <row r="11" spans="1:14" ht="14.25" x14ac:dyDescent="0.2">
      <c r="A11" s="126" t="str">
        <f t="shared" si="0"/>
        <v>PrelimShakayla FiegertTallarook Park Tuscanino</v>
      </c>
      <c r="B11" s="156" t="s">
        <v>50</v>
      </c>
      <c r="C11" s="128" t="s">
        <v>93</v>
      </c>
      <c r="D11" s="129" t="s">
        <v>95</v>
      </c>
      <c r="E11" s="140">
        <v>6025060</v>
      </c>
      <c r="F11" s="131" t="s">
        <v>565</v>
      </c>
      <c r="G11" s="140"/>
      <c r="H11" s="127">
        <v>66.2</v>
      </c>
      <c r="I11" s="181"/>
      <c r="J11" s="210"/>
      <c r="K11" s="211"/>
      <c r="L11" s="137">
        <v>4</v>
      </c>
      <c r="M11" s="138">
        <f t="shared" si="1"/>
        <v>4</v>
      </c>
      <c r="N11" s="139">
        <f t="shared" si="2"/>
        <v>7</v>
      </c>
    </row>
    <row r="12" spans="1:14" ht="14.25" x14ac:dyDescent="0.2">
      <c r="A12" s="126" t="str">
        <f t="shared" si="0"/>
        <v>PrelimSommer CraigToscani</v>
      </c>
      <c r="B12" s="156" t="s">
        <v>50</v>
      </c>
      <c r="C12" s="128" t="s">
        <v>567</v>
      </c>
      <c r="D12" s="129" t="s">
        <v>568</v>
      </c>
      <c r="E12" s="140">
        <v>6006471</v>
      </c>
      <c r="F12" s="131" t="s">
        <v>566</v>
      </c>
      <c r="G12" s="140"/>
      <c r="H12" s="127">
        <v>63.8</v>
      </c>
      <c r="I12" s="181"/>
      <c r="J12" s="210"/>
      <c r="K12" s="211"/>
      <c r="L12" s="137">
        <v>5</v>
      </c>
      <c r="M12" s="138">
        <f t="shared" si="1"/>
        <v>3</v>
      </c>
      <c r="N12" s="139">
        <f t="shared" si="2"/>
        <v>6</v>
      </c>
    </row>
    <row r="13" spans="1:14" ht="14.25" x14ac:dyDescent="0.2">
      <c r="A13" s="126" t="str">
        <f t="shared" si="0"/>
        <v>PrelimSommer CraigBombay Sling</v>
      </c>
      <c r="B13" s="156" t="s">
        <v>50</v>
      </c>
      <c r="C13" s="128" t="s">
        <v>567</v>
      </c>
      <c r="D13" s="129" t="s">
        <v>569</v>
      </c>
      <c r="E13" s="140">
        <v>6006471</v>
      </c>
      <c r="F13" s="131" t="s">
        <v>566</v>
      </c>
      <c r="G13" s="140"/>
      <c r="H13" s="127">
        <v>57.8</v>
      </c>
      <c r="I13" s="181"/>
      <c r="J13" s="210"/>
      <c r="K13" s="211"/>
      <c r="L13" s="137">
        <v>6</v>
      </c>
      <c r="M13" s="138">
        <f t="shared" si="1"/>
        <v>2</v>
      </c>
      <c r="N13" s="139">
        <f t="shared" si="2"/>
        <v>5</v>
      </c>
    </row>
    <row r="14" spans="1:14" ht="14.25" x14ac:dyDescent="0.2">
      <c r="A14" s="126" t="str">
        <f t="shared" si="0"/>
        <v/>
      </c>
      <c r="B14" s="127"/>
      <c r="C14" s="128" t="s">
        <v>83</v>
      </c>
      <c r="D14" s="129" t="s">
        <v>83</v>
      </c>
      <c r="E14" s="140"/>
      <c r="F14" s="131"/>
      <c r="G14" s="140"/>
      <c r="H14" s="127" t="s">
        <v>570</v>
      </c>
      <c r="I14" s="181"/>
      <c r="J14" s="210"/>
      <c r="K14" s="211"/>
      <c r="L14" s="137"/>
      <c r="M14" s="138">
        <f t="shared" si="1"/>
        <v>0</v>
      </c>
      <c r="N14" s="139">
        <f t="shared" si="2"/>
        <v>3</v>
      </c>
    </row>
    <row r="15" spans="1:14" ht="14.25" x14ac:dyDescent="0.2">
      <c r="A15" s="126" t="str">
        <f t="shared" si="0"/>
        <v>PrelimBella RaeLeedale Vagabond</v>
      </c>
      <c r="B15" s="156" t="s">
        <v>50</v>
      </c>
      <c r="C15" s="128" t="s">
        <v>571</v>
      </c>
      <c r="D15" s="129" t="s">
        <v>572</v>
      </c>
      <c r="E15" s="140">
        <v>6005569</v>
      </c>
      <c r="F15" s="131" t="s">
        <v>564</v>
      </c>
      <c r="G15" s="140"/>
      <c r="H15" s="127">
        <v>67.8</v>
      </c>
      <c r="I15" s="181"/>
      <c r="J15" s="210"/>
      <c r="K15" s="211"/>
      <c r="L15" s="137">
        <v>1</v>
      </c>
      <c r="M15" s="138">
        <f t="shared" si="1"/>
        <v>7</v>
      </c>
      <c r="N15" s="139">
        <f t="shared" si="2"/>
        <v>10</v>
      </c>
    </row>
    <row r="16" spans="1:14" ht="14.25" x14ac:dyDescent="0.2">
      <c r="A16" s="126" t="str">
        <f t="shared" si="0"/>
        <v>PrelimZarli CurtisEverly Park Fortune Keeper</v>
      </c>
      <c r="B16" s="156" t="s">
        <v>50</v>
      </c>
      <c r="C16" s="128" t="s">
        <v>573</v>
      </c>
      <c r="D16" s="129" t="s">
        <v>574</v>
      </c>
      <c r="E16" s="140">
        <v>6005764</v>
      </c>
      <c r="F16" s="131" t="s">
        <v>566</v>
      </c>
      <c r="G16" s="140"/>
      <c r="H16" s="127">
        <v>64.599999999999994</v>
      </c>
      <c r="I16" s="181"/>
      <c r="J16" s="210"/>
      <c r="K16" s="211"/>
      <c r="L16" s="137">
        <v>2</v>
      </c>
      <c r="M16" s="138">
        <f t="shared" si="1"/>
        <v>6</v>
      </c>
      <c r="N16" s="139">
        <f t="shared" si="2"/>
        <v>9</v>
      </c>
    </row>
    <row r="17" spans="1:14" ht="14.25" x14ac:dyDescent="0.2">
      <c r="A17" s="126" t="str">
        <f t="shared" si="0"/>
        <v>PrelimSummer ThornHes Smokin</v>
      </c>
      <c r="B17" s="156" t="s">
        <v>50</v>
      </c>
      <c r="C17" s="128" t="s">
        <v>575</v>
      </c>
      <c r="D17" s="129" t="s">
        <v>576</v>
      </c>
      <c r="E17" s="140">
        <v>6006474</v>
      </c>
      <c r="F17" s="131" t="s">
        <v>565</v>
      </c>
      <c r="G17" s="140"/>
      <c r="H17" s="127">
        <v>64.2</v>
      </c>
      <c r="I17" s="181"/>
      <c r="J17" s="210"/>
      <c r="K17" s="211"/>
      <c r="L17" s="137">
        <v>3</v>
      </c>
      <c r="M17" s="138">
        <f t="shared" si="1"/>
        <v>5</v>
      </c>
      <c r="N17" s="139">
        <f t="shared" si="2"/>
        <v>8</v>
      </c>
    </row>
    <row r="18" spans="1:14" ht="14.25" x14ac:dyDescent="0.2">
      <c r="A18" s="126" t="str">
        <f t="shared" si="0"/>
        <v>PrelimAshleigh PritchardBaylaurel Mont Calm Joe</v>
      </c>
      <c r="B18" s="156" t="s">
        <v>50</v>
      </c>
      <c r="C18" s="128" t="s">
        <v>577</v>
      </c>
      <c r="D18" s="129" t="s">
        <v>578</v>
      </c>
      <c r="E18" s="140">
        <v>6006554</v>
      </c>
      <c r="F18" s="131" t="s">
        <v>564</v>
      </c>
      <c r="G18" s="140"/>
      <c r="H18" s="127">
        <v>64</v>
      </c>
      <c r="I18" s="181"/>
      <c r="J18" s="210"/>
      <c r="K18" s="211"/>
      <c r="L18" s="137">
        <v>4</v>
      </c>
      <c r="M18" s="138">
        <f t="shared" si="1"/>
        <v>4</v>
      </c>
      <c r="N18" s="139">
        <f t="shared" si="2"/>
        <v>7</v>
      </c>
    </row>
    <row r="19" spans="1:14" ht="14.25" x14ac:dyDescent="0.2">
      <c r="A19" s="126" t="str">
        <f t="shared" si="0"/>
        <v>PrelimEllysha HalePeacemaker Alice Ross</v>
      </c>
      <c r="B19" s="156" t="s">
        <v>50</v>
      </c>
      <c r="C19" s="128" t="s">
        <v>579</v>
      </c>
      <c r="D19" s="129" t="s">
        <v>580</v>
      </c>
      <c r="E19" s="140">
        <v>6021319</v>
      </c>
      <c r="F19" s="131" t="s">
        <v>566</v>
      </c>
      <c r="G19" s="140"/>
      <c r="H19" s="127">
        <v>63.2</v>
      </c>
      <c r="I19" s="181"/>
      <c r="J19" s="210"/>
      <c r="K19" s="211"/>
      <c r="L19" s="137">
        <v>5</v>
      </c>
      <c r="M19" s="138">
        <f t="shared" si="1"/>
        <v>3</v>
      </c>
      <c r="N19" s="139">
        <f t="shared" si="2"/>
        <v>6</v>
      </c>
    </row>
    <row r="20" spans="1:14" ht="14.25" x14ac:dyDescent="0.2">
      <c r="A20" s="126" t="str">
        <f t="shared" si="0"/>
        <v>PrelimTaiah CurtisKismet Park Jazz Singer</v>
      </c>
      <c r="B20" s="156" t="s">
        <v>50</v>
      </c>
      <c r="C20" s="128" t="s">
        <v>581</v>
      </c>
      <c r="D20" s="129" t="s">
        <v>582</v>
      </c>
      <c r="E20" s="140">
        <v>6005764</v>
      </c>
      <c r="F20" s="131" t="s">
        <v>566</v>
      </c>
      <c r="G20" s="140"/>
      <c r="H20" s="127">
        <v>63</v>
      </c>
      <c r="I20" s="181"/>
      <c r="J20" s="210"/>
      <c r="K20" s="211"/>
      <c r="L20" s="137">
        <v>6</v>
      </c>
      <c r="M20" s="138">
        <f t="shared" si="1"/>
        <v>2</v>
      </c>
      <c r="N20" s="139">
        <f t="shared" si="2"/>
        <v>5</v>
      </c>
    </row>
    <row r="21" spans="1:14" ht="14.25" x14ac:dyDescent="0.2">
      <c r="A21" s="126" t="str">
        <f t="shared" si="0"/>
        <v>PrelimHolly RadysAntipodean Wish</v>
      </c>
      <c r="B21" s="156" t="s">
        <v>50</v>
      </c>
      <c r="C21" s="128" t="s">
        <v>583</v>
      </c>
      <c r="D21" s="129" t="s">
        <v>584</v>
      </c>
      <c r="E21" s="140">
        <v>6022239</v>
      </c>
      <c r="F21" s="131" t="s">
        <v>566</v>
      </c>
      <c r="G21" s="140"/>
      <c r="H21" s="127">
        <v>61.2</v>
      </c>
      <c r="I21" s="181"/>
      <c r="J21" s="210"/>
      <c r="K21" s="211"/>
      <c r="L21" s="137">
        <v>7</v>
      </c>
      <c r="M21" s="138">
        <f t="shared" si="1"/>
        <v>1</v>
      </c>
      <c r="N21" s="139">
        <f t="shared" si="2"/>
        <v>4</v>
      </c>
    </row>
    <row r="22" spans="1:14" ht="14.25" x14ac:dyDescent="0.2">
      <c r="A22" s="126" t="str">
        <f t="shared" si="0"/>
        <v>PrelimBella RaeKings Town Knight Flyer</v>
      </c>
      <c r="B22" s="156" t="s">
        <v>50</v>
      </c>
      <c r="C22" s="128" t="s">
        <v>571</v>
      </c>
      <c r="D22" s="129" t="s">
        <v>585</v>
      </c>
      <c r="E22" s="140">
        <v>6005569</v>
      </c>
      <c r="F22" s="131" t="s">
        <v>564</v>
      </c>
      <c r="G22" s="140"/>
      <c r="H22" s="127">
        <v>58.8</v>
      </c>
      <c r="I22" s="181"/>
      <c r="J22" s="210"/>
      <c r="K22" s="211"/>
      <c r="L22" s="137">
        <v>8</v>
      </c>
      <c r="M22" s="138">
        <f t="shared" si="1"/>
        <v>1</v>
      </c>
      <c r="N22" s="139">
        <f t="shared" si="2"/>
        <v>4</v>
      </c>
    </row>
    <row r="23" spans="1:14" ht="14.25" x14ac:dyDescent="0.2">
      <c r="A23" s="126" t="str">
        <f t="shared" si="0"/>
        <v/>
      </c>
      <c r="B23" s="127"/>
      <c r="C23" s="128" t="s">
        <v>83</v>
      </c>
      <c r="D23" s="129" t="s">
        <v>83</v>
      </c>
      <c r="E23" s="140"/>
      <c r="F23" s="131"/>
      <c r="G23" s="140"/>
      <c r="H23" s="127"/>
      <c r="I23" s="181"/>
      <c r="J23" s="210"/>
      <c r="K23" s="211"/>
      <c r="L23" s="137"/>
      <c r="M23" s="138">
        <f t="shared" si="1"/>
        <v>0</v>
      </c>
      <c r="N23" s="139">
        <f t="shared" si="2"/>
        <v>3</v>
      </c>
    </row>
    <row r="24" spans="1:14" ht="14.25" x14ac:dyDescent="0.2">
      <c r="A24" s="126" t="str">
        <f t="shared" si="0"/>
        <v>NovSavannah BeveridgeMidas Parisian Affair</v>
      </c>
      <c r="B24" s="156" t="s">
        <v>377</v>
      </c>
      <c r="C24" s="128" t="s">
        <v>483</v>
      </c>
      <c r="D24" s="129" t="s">
        <v>586</v>
      </c>
      <c r="E24" s="140">
        <v>6006467</v>
      </c>
      <c r="F24" s="131" t="s">
        <v>565</v>
      </c>
      <c r="G24" s="140"/>
      <c r="H24" s="127" t="s">
        <v>570</v>
      </c>
      <c r="I24" s="181">
        <v>71.430000000000007</v>
      </c>
      <c r="J24" s="210"/>
      <c r="K24" s="211"/>
      <c r="L24" s="137">
        <v>1</v>
      </c>
      <c r="M24" s="138">
        <f t="shared" si="1"/>
        <v>7</v>
      </c>
      <c r="N24" s="139">
        <f t="shared" si="2"/>
        <v>10</v>
      </c>
    </row>
    <row r="25" spans="1:14" ht="14.25" x14ac:dyDescent="0.2">
      <c r="A25" s="126" t="str">
        <f t="shared" si="0"/>
        <v>NovMaddison ManoliniFinal Cut</v>
      </c>
      <c r="B25" s="156" t="s">
        <v>377</v>
      </c>
      <c r="C25" s="128" t="s">
        <v>92</v>
      </c>
      <c r="D25" s="129" t="s">
        <v>94</v>
      </c>
      <c r="E25" s="140">
        <v>6010845</v>
      </c>
      <c r="F25" s="131" t="s">
        <v>566</v>
      </c>
      <c r="G25" s="140"/>
      <c r="H25" s="127" t="s">
        <v>570</v>
      </c>
      <c r="I25" s="181">
        <v>64.11</v>
      </c>
      <c r="J25" s="210"/>
      <c r="K25" s="211"/>
      <c r="L25" s="137">
        <v>2</v>
      </c>
      <c r="M25" s="138">
        <f t="shared" si="1"/>
        <v>6</v>
      </c>
      <c r="N25" s="139">
        <f t="shared" si="2"/>
        <v>9</v>
      </c>
    </row>
    <row r="26" spans="1:14" ht="14.25" x14ac:dyDescent="0.2">
      <c r="A26" s="126" t="str">
        <f t="shared" si="0"/>
        <v>NovSavannah BeveridgeHillside William</v>
      </c>
      <c r="B26" s="156" t="s">
        <v>377</v>
      </c>
      <c r="C26" s="128" t="s">
        <v>483</v>
      </c>
      <c r="D26" s="129" t="s">
        <v>594</v>
      </c>
      <c r="E26" s="140">
        <v>6006467</v>
      </c>
      <c r="F26" s="131" t="s">
        <v>565</v>
      </c>
      <c r="G26" s="140"/>
      <c r="H26" s="127" t="s">
        <v>570</v>
      </c>
      <c r="I26" s="181">
        <v>63.93</v>
      </c>
      <c r="J26" s="210"/>
      <c r="K26" s="211"/>
      <c r="L26" s="137">
        <v>3</v>
      </c>
      <c r="M26" s="138">
        <f t="shared" si="1"/>
        <v>5</v>
      </c>
      <c r="N26" s="139">
        <f t="shared" si="2"/>
        <v>8</v>
      </c>
    </row>
    <row r="27" spans="1:14" ht="14.25" x14ac:dyDescent="0.2">
      <c r="A27" s="126" t="str">
        <f t="shared" si="0"/>
        <v>NovFelicity EriccsonAll Black Style</v>
      </c>
      <c r="B27" s="156" t="s">
        <v>377</v>
      </c>
      <c r="C27" s="128" t="s">
        <v>587</v>
      </c>
      <c r="D27" s="129" t="s">
        <v>588</v>
      </c>
      <c r="E27" s="140">
        <v>6006536</v>
      </c>
      <c r="F27" s="131" t="s">
        <v>564</v>
      </c>
      <c r="G27" s="140"/>
      <c r="H27" s="127" t="s">
        <v>570</v>
      </c>
      <c r="I27" s="181">
        <v>57.32</v>
      </c>
      <c r="J27" s="210"/>
      <c r="K27" s="211"/>
      <c r="L27" s="137">
        <v>4</v>
      </c>
      <c r="M27" s="138">
        <f t="shared" si="1"/>
        <v>4</v>
      </c>
      <c r="N27" s="139">
        <f t="shared" si="2"/>
        <v>7</v>
      </c>
    </row>
    <row r="28" spans="1:14" ht="14.25" x14ac:dyDescent="0.2">
      <c r="A28" s="126" t="str">
        <f t="shared" si="0"/>
        <v/>
      </c>
      <c r="B28" s="127"/>
      <c r="C28" s="128" t="s">
        <v>83</v>
      </c>
      <c r="D28" s="129" t="s">
        <v>83</v>
      </c>
      <c r="E28" s="140"/>
      <c r="F28" s="131"/>
      <c r="G28" s="140"/>
      <c r="H28" s="127"/>
      <c r="I28" s="181"/>
      <c r="J28" s="210"/>
      <c r="K28" s="211"/>
      <c r="L28" s="137"/>
      <c r="M28" s="138">
        <f t="shared" si="1"/>
        <v>0</v>
      </c>
      <c r="N28" s="139">
        <f t="shared" si="2"/>
        <v>3</v>
      </c>
    </row>
    <row r="29" spans="1:14" ht="14.25" x14ac:dyDescent="0.2">
      <c r="A29" s="126" t="str">
        <f t="shared" si="0"/>
        <v>NovCaitlin PritchardBaylaurel Mont Calm Joe</v>
      </c>
      <c r="B29" s="156" t="s">
        <v>377</v>
      </c>
      <c r="C29" s="128" t="s">
        <v>589</v>
      </c>
      <c r="D29" s="129" t="s">
        <v>578</v>
      </c>
      <c r="E29" s="140">
        <v>6006553</v>
      </c>
      <c r="F29" s="131" t="s">
        <v>564</v>
      </c>
      <c r="G29" s="140"/>
      <c r="H29" s="127"/>
      <c r="I29" s="181">
        <v>68.209999999999994</v>
      </c>
      <c r="J29" s="210"/>
      <c r="K29" s="211"/>
      <c r="L29" s="137">
        <v>1</v>
      </c>
      <c r="M29" s="138">
        <f t="shared" si="1"/>
        <v>7</v>
      </c>
      <c r="N29" s="139">
        <f t="shared" si="2"/>
        <v>10</v>
      </c>
    </row>
    <row r="30" spans="1:14" ht="14.25" x14ac:dyDescent="0.2">
      <c r="A30" s="126" t="str">
        <f t="shared" si="0"/>
        <v>NovRuby RaeParkiarrup Illicit Liaison</v>
      </c>
      <c r="B30" s="156" t="s">
        <v>377</v>
      </c>
      <c r="C30" s="128" t="s">
        <v>590</v>
      </c>
      <c r="D30" s="129" t="s">
        <v>591</v>
      </c>
      <c r="E30" s="140">
        <v>6005570</v>
      </c>
      <c r="F30" s="131" t="s">
        <v>564</v>
      </c>
      <c r="G30" s="140"/>
      <c r="H30" s="127"/>
      <c r="I30" s="181">
        <v>67.5</v>
      </c>
      <c r="J30" s="210"/>
      <c r="K30" s="211"/>
      <c r="L30" s="137">
        <v>2</v>
      </c>
      <c r="M30" s="138">
        <f t="shared" si="1"/>
        <v>6</v>
      </c>
      <c r="N30" s="139">
        <f t="shared" si="2"/>
        <v>9</v>
      </c>
    </row>
    <row r="31" spans="1:14" ht="14.25" x14ac:dyDescent="0.2">
      <c r="A31" s="126" t="str">
        <f t="shared" si="0"/>
        <v>NovBella RaeLeedale Vagabond</v>
      </c>
      <c r="B31" s="156" t="s">
        <v>377</v>
      </c>
      <c r="C31" s="128" t="s">
        <v>571</v>
      </c>
      <c r="D31" s="129" t="s">
        <v>572</v>
      </c>
      <c r="E31" s="140">
        <v>6005569</v>
      </c>
      <c r="F31" s="131" t="s">
        <v>564</v>
      </c>
      <c r="G31" s="140"/>
      <c r="H31" s="127"/>
      <c r="I31" s="181">
        <v>63.21</v>
      </c>
      <c r="J31" s="210"/>
      <c r="K31" s="211"/>
      <c r="L31" s="137">
        <v>3</v>
      </c>
      <c r="M31" s="138">
        <f t="shared" si="1"/>
        <v>5</v>
      </c>
      <c r="N31" s="139">
        <f t="shared" si="2"/>
        <v>8</v>
      </c>
    </row>
    <row r="32" spans="1:14" ht="14.25" x14ac:dyDescent="0.2">
      <c r="A32" s="126" t="str">
        <f t="shared" si="0"/>
        <v>NovZarli CurtisEverly Park Fortune Keeper</v>
      </c>
      <c r="B32" s="156" t="s">
        <v>377</v>
      </c>
      <c r="C32" s="128" t="s">
        <v>573</v>
      </c>
      <c r="D32" s="129" t="s">
        <v>574</v>
      </c>
      <c r="E32" s="140">
        <v>6005764</v>
      </c>
      <c r="F32" s="131" t="s">
        <v>566</v>
      </c>
      <c r="G32" s="140"/>
      <c r="H32" s="127"/>
      <c r="I32" s="181">
        <v>61.25</v>
      </c>
      <c r="J32" s="210"/>
      <c r="K32" s="211"/>
      <c r="L32" s="137">
        <v>4</v>
      </c>
      <c r="M32" s="138">
        <f t="shared" si="1"/>
        <v>4</v>
      </c>
      <c r="N32" s="139">
        <f t="shared" si="2"/>
        <v>7</v>
      </c>
    </row>
    <row r="33" spans="1:14" ht="14.25" x14ac:dyDescent="0.2">
      <c r="A33" s="126" t="str">
        <f t="shared" si="0"/>
        <v>NovEllysha HalePeacemaker Alice Ross</v>
      </c>
      <c r="B33" s="156" t="s">
        <v>377</v>
      </c>
      <c r="C33" s="128" t="s">
        <v>579</v>
      </c>
      <c r="D33" s="129" t="s">
        <v>580</v>
      </c>
      <c r="E33" s="140">
        <v>6021319</v>
      </c>
      <c r="F33" s="131" t="s">
        <v>566</v>
      </c>
      <c r="G33" s="140"/>
      <c r="H33" s="127"/>
      <c r="I33" s="181">
        <v>59.64</v>
      </c>
      <c r="J33" s="210"/>
      <c r="K33" s="211"/>
      <c r="L33" s="137">
        <v>5</v>
      </c>
      <c r="M33" s="138">
        <f t="shared" si="1"/>
        <v>3</v>
      </c>
      <c r="N33" s="139">
        <f t="shared" si="2"/>
        <v>6</v>
      </c>
    </row>
    <row r="34" spans="1:14" ht="14.25" x14ac:dyDescent="0.2">
      <c r="A34" s="126" t="str">
        <f t="shared" si="0"/>
        <v>NovTaiah CurtisKismet Park Jazz Singer</v>
      </c>
      <c r="B34" s="156" t="s">
        <v>377</v>
      </c>
      <c r="C34" s="128" t="s">
        <v>581</v>
      </c>
      <c r="D34" s="129" t="s">
        <v>582</v>
      </c>
      <c r="E34" s="140">
        <v>6005764</v>
      </c>
      <c r="F34" s="131" t="s">
        <v>566</v>
      </c>
      <c r="G34" s="140"/>
      <c r="H34" s="127"/>
      <c r="I34" s="181">
        <v>59.39</v>
      </c>
      <c r="J34" s="210"/>
      <c r="K34" s="211"/>
      <c r="L34" s="137">
        <v>6</v>
      </c>
      <c r="M34" s="138">
        <f t="shared" si="1"/>
        <v>2</v>
      </c>
      <c r="N34" s="139">
        <f t="shared" si="2"/>
        <v>5</v>
      </c>
    </row>
    <row r="35" spans="1:14" ht="14.25" x14ac:dyDescent="0.2">
      <c r="A35" s="126" t="str">
        <f t="shared" si="0"/>
        <v>NovAshleigh PritchardBaylaurel Mont Calm Joe</v>
      </c>
      <c r="B35" s="156" t="s">
        <v>377</v>
      </c>
      <c r="C35" s="128" t="s">
        <v>577</v>
      </c>
      <c r="D35" s="129" t="s">
        <v>578</v>
      </c>
      <c r="E35" s="140">
        <v>6006554</v>
      </c>
      <c r="F35" s="131" t="s">
        <v>564</v>
      </c>
      <c r="G35" s="140"/>
      <c r="H35" s="127"/>
      <c r="I35" s="181">
        <v>58.57</v>
      </c>
      <c r="J35" s="210"/>
      <c r="K35" s="211"/>
      <c r="L35" s="137">
        <v>7</v>
      </c>
      <c r="M35" s="138">
        <f t="shared" si="1"/>
        <v>1</v>
      </c>
      <c r="N35" s="139">
        <f t="shared" si="2"/>
        <v>4</v>
      </c>
    </row>
    <row r="36" spans="1:14" ht="14.25" x14ac:dyDescent="0.2">
      <c r="A36" s="126" t="str">
        <f t="shared" si="0"/>
        <v>NovAsha WiegeleTullows Dark Prince</v>
      </c>
      <c r="B36" s="156" t="s">
        <v>377</v>
      </c>
      <c r="C36" s="128" t="s">
        <v>592</v>
      </c>
      <c r="D36" s="129" t="s">
        <v>593</v>
      </c>
      <c r="E36" s="140">
        <v>6006563</v>
      </c>
      <c r="F36" s="131" t="s">
        <v>564</v>
      </c>
      <c r="G36" s="140"/>
      <c r="H36" s="127"/>
      <c r="I36" s="181">
        <v>58.57</v>
      </c>
      <c r="J36" s="210"/>
      <c r="K36" s="211"/>
      <c r="L36" s="137">
        <v>7</v>
      </c>
      <c r="M36" s="138">
        <f t="shared" si="1"/>
        <v>1</v>
      </c>
      <c r="N36" s="139">
        <f t="shared" si="2"/>
        <v>4</v>
      </c>
    </row>
    <row r="37" spans="1:14" ht="14.25" x14ac:dyDescent="0.2">
      <c r="A37" s="126" t="str">
        <f t="shared" si="0"/>
        <v>NovSummer ThornHes Smokin</v>
      </c>
      <c r="B37" s="156" t="s">
        <v>377</v>
      </c>
      <c r="C37" s="128" t="s">
        <v>575</v>
      </c>
      <c r="D37" s="129" t="s">
        <v>576</v>
      </c>
      <c r="E37" s="140">
        <v>6006474</v>
      </c>
      <c r="F37" s="131" t="s">
        <v>565</v>
      </c>
      <c r="G37" s="140"/>
      <c r="H37" s="127"/>
      <c r="I37" s="181">
        <v>55.71</v>
      </c>
      <c r="J37" s="210"/>
      <c r="K37" s="211"/>
      <c r="L37" s="137">
        <v>9</v>
      </c>
      <c r="M37" s="138">
        <f t="shared" si="1"/>
        <v>1</v>
      </c>
      <c r="N37" s="139">
        <f t="shared" si="2"/>
        <v>4</v>
      </c>
    </row>
    <row r="38" spans="1:14" ht="14.25" x14ac:dyDescent="0.2">
      <c r="A38" s="126" t="str">
        <f t="shared" ref="A38:A69" si="3">CONCATENATE(B38,C38,D38)</f>
        <v/>
      </c>
      <c r="B38" s="127"/>
      <c r="C38" s="128" t="s">
        <v>83</v>
      </c>
      <c r="D38" s="129" t="s">
        <v>83</v>
      </c>
      <c r="E38" s="140"/>
      <c r="F38" s="131"/>
      <c r="G38" s="140"/>
      <c r="H38" s="127"/>
      <c r="I38" s="181"/>
      <c r="J38" s="210"/>
      <c r="K38" s="211"/>
      <c r="L38" s="137"/>
      <c r="M38" s="138">
        <f t="shared" si="1"/>
        <v>0</v>
      </c>
      <c r="N38" s="139">
        <f t="shared" si="2"/>
        <v>3</v>
      </c>
    </row>
    <row r="39" spans="1:14" ht="14.25" x14ac:dyDescent="0.2">
      <c r="A39" s="126" t="str">
        <f t="shared" si="3"/>
        <v>ElemSavannah BeveridgeMidas Parisian Affair</v>
      </c>
      <c r="B39" s="156" t="s">
        <v>17</v>
      </c>
      <c r="C39" s="128" t="s">
        <v>483</v>
      </c>
      <c r="D39" s="129" t="s">
        <v>586</v>
      </c>
      <c r="E39" s="140">
        <v>6006467</v>
      </c>
      <c r="F39" s="131" t="s">
        <v>565</v>
      </c>
      <c r="G39" s="140"/>
      <c r="H39" s="127"/>
      <c r="I39" s="181"/>
      <c r="J39" s="210">
        <v>62.08</v>
      </c>
      <c r="K39" s="211"/>
      <c r="L39" s="137">
        <v>1</v>
      </c>
      <c r="M39" s="138">
        <f t="shared" si="1"/>
        <v>7</v>
      </c>
      <c r="N39" s="139">
        <f t="shared" si="2"/>
        <v>10</v>
      </c>
    </row>
    <row r="40" spans="1:14" ht="14.25" x14ac:dyDescent="0.2">
      <c r="A40" s="126" t="str">
        <f t="shared" si="3"/>
        <v>ElemFelicity EriccsonAll Black Style</v>
      </c>
      <c r="B40" s="156" t="s">
        <v>17</v>
      </c>
      <c r="C40" s="128" t="s">
        <v>587</v>
      </c>
      <c r="D40" s="129" t="s">
        <v>588</v>
      </c>
      <c r="E40" s="140">
        <v>6006536</v>
      </c>
      <c r="F40" s="131" t="s">
        <v>564</v>
      </c>
      <c r="G40" s="140"/>
      <c r="H40" s="127"/>
      <c r="I40" s="181"/>
      <c r="J40" s="210">
        <v>60.42</v>
      </c>
      <c r="K40" s="211"/>
      <c r="L40" s="137">
        <v>2</v>
      </c>
      <c r="M40" s="138">
        <f t="shared" si="1"/>
        <v>6</v>
      </c>
      <c r="N40" s="139">
        <f t="shared" si="2"/>
        <v>9</v>
      </c>
    </row>
    <row r="41" spans="1:14" ht="14.25" x14ac:dyDescent="0.2">
      <c r="A41" s="126" t="str">
        <f t="shared" si="3"/>
        <v/>
      </c>
      <c r="B41" s="127"/>
      <c r="C41" s="128" t="s">
        <v>83</v>
      </c>
      <c r="D41" s="129" t="s">
        <v>83</v>
      </c>
      <c r="E41" s="140"/>
      <c r="F41" s="131"/>
      <c r="G41" s="140"/>
      <c r="H41" s="127"/>
      <c r="I41" s="181"/>
      <c r="J41" s="210"/>
      <c r="K41" s="211"/>
      <c r="L41" s="137"/>
      <c r="M41" s="138">
        <f t="shared" si="1"/>
        <v>0</v>
      </c>
      <c r="N41" s="139">
        <f t="shared" si="2"/>
        <v>3</v>
      </c>
    </row>
    <row r="42" spans="1:14" ht="14.25" x14ac:dyDescent="0.2">
      <c r="A42" s="126" t="str">
        <f t="shared" si="3"/>
        <v>ElemRuby RaeParkiarrup Illicit Liaison</v>
      </c>
      <c r="B42" s="156" t="s">
        <v>17</v>
      </c>
      <c r="C42" s="128" t="s">
        <v>590</v>
      </c>
      <c r="D42" s="129" t="s">
        <v>591</v>
      </c>
      <c r="E42" s="140">
        <v>6005570</v>
      </c>
      <c r="F42" s="131" t="s">
        <v>564</v>
      </c>
      <c r="G42" s="140"/>
      <c r="H42" s="127"/>
      <c r="I42" s="181"/>
      <c r="J42" s="210">
        <v>64.17</v>
      </c>
      <c r="K42" s="211"/>
      <c r="L42" s="137">
        <v>1</v>
      </c>
      <c r="M42" s="138">
        <f t="shared" si="1"/>
        <v>7</v>
      </c>
      <c r="N42" s="139">
        <f t="shared" si="2"/>
        <v>10</v>
      </c>
    </row>
    <row r="43" spans="1:14" ht="14.25" x14ac:dyDescent="0.2">
      <c r="A43" s="126" t="str">
        <f t="shared" si="3"/>
        <v>ElemCaitlin PritchardBaylaurel Mont Calm Joe</v>
      </c>
      <c r="B43" s="156" t="s">
        <v>17</v>
      </c>
      <c r="C43" s="128" t="s">
        <v>589</v>
      </c>
      <c r="D43" s="129" t="s">
        <v>578</v>
      </c>
      <c r="E43" s="140">
        <v>6006553</v>
      </c>
      <c r="F43" s="131" t="s">
        <v>564</v>
      </c>
      <c r="G43" s="140"/>
      <c r="H43" s="127"/>
      <c r="I43" s="181"/>
      <c r="J43" s="210">
        <v>60.56</v>
      </c>
      <c r="K43" s="211"/>
      <c r="L43" s="137">
        <v>2</v>
      </c>
      <c r="M43" s="138">
        <f t="shared" si="1"/>
        <v>6</v>
      </c>
      <c r="N43" s="139">
        <f t="shared" si="2"/>
        <v>9</v>
      </c>
    </row>
    <row r="44" spans="1:14" ht="14.25" x14ac:dyDescent="0.2">
      <c r="A44" s="126" t="str">
        <f t="shared" si="3"/>
        <v/>
      </c>
      <c r="B44" s="127"/>
      <c r="C44" s="128" t="s">
        <v>83</v>
      </c>
      <c r="D44" s="129" t="s">
        <v>83</v>
      </c>
      <c r="E44" s="140"/>
      <c r="F44" s="131"/>
      <c r="G44" s="140"/>
      <c r="H44" s="127"/>
      <c r="I44" s="181"/>
      <c r="J44" s="210"/>
      <c r="K44" s="211"/>
      <c r="L44" s="137"/>
      <c r="M44" s="138">
        <f t="shared" si="1"/>
        <v>0</v>
      </c>
      <c r="N44" s="139"/>
    </row>
    <row r="45" spans="1:14" ht="14.25" x14ac:dyDescent="0.2">
      <c r="A45" s="126" t="str">
        <f t="shared" si="3"/>
        <v/>
      </c>
      <c r="B45" s="127"/>
      <c r="C45" s="128" t="s">
        <v>83</v>
      </c>
      <c r="D45" s="129" t="s">
        <v>83</v>
      </c>
      <c r="E45" s="140"/>
      <c r="F45" s="131"/>
      <c r="G45" s="140"/>
      <c r="H45" s="127"/>
      <c r="I45" s="181"/>
      <c r="J45" s="210"/>
      <c r="K45" s="211"/>
      <c r="L45" s="137"/>
      <c r="M45" s="138">
        <f t="shared" si="1"/>
        <v>0</v>
      </c>
      <c r="N45" s="139"/>
    </row>
    <row r="46" spans="1:14" ht="14.25" x14ac:dyDescent="0.2">
      <c r="A46" s="126" t="str">
        <f t="shared" si="3"/>
        <v/>
      </c>
      <c r="B46" s="127"/>
      <c r="C46" s="128" t="s">
        <v>83</v>
      </c>
      <c r="D46" s="129" t="s">
        <v>83</v>
      </c>
      <c r="E46" s="140"/>
      <c r="F46" s="131"/>
      <c r="G46" s="140"/>
      <c r="H46" s="127"/>
      <c r="I46" s="181"/>
      <c r="J46" s="210"/>
      <c r="K46" s="211"/>
      <c r="L46" s="137"/>
      <c r="M46" s="138">
        <f t="shared" si="1"/>
        <v>0</v>
      </c>
      <c r="N46" s="139"/>
    </row>
    <row r="47" spans="1:14" ht="14.25" x14ac:dyDescent="0.2">
      <c r="A47" s="126" t="str">
        <f t="shared" si="3"/>
        <v/>
      </c>
      <c r="B47" s="127"/>
      <c r="C47" s="128" t="s">
        <v>83</v>
      </c>
      <c r="D47" s="129" t="s">
        <v>83</v>
      </c>
      <c r="E47" s="140"/>
      <c r="F47" s="131"/>
      <c r="G47" s="140"/>
      <c r="H47" s="127"/>
      <c r="I47" s="181"/>
      <c r="J47" s="210"/>
      <c r="K47" s="211"/>
      <c r="L47" s="137"/>
      <c r="M47" s="138">
        <f t="shared" si="1"/>
        <v>0</v>
      </c>
      <c r="N47" s="139"/>
    </row>
    <row r="48" spans="1:14" ht="14.25" x14ac:dyDescent="0.2">
      <c r="A48" s="126" t="str">
        <f t="shared" si="3"/>
        <v/>
      </c>
      <c r="B48" s="127"/>
      <c r="C48" s="128" t="s">
        <v>83</v>
      </c>
      <c r="D48" s="129" t="s">
        <v>83</v>
      </c>
      <c r="E48" s="140"/>
      <c r="F48" s="131"/>
      <c r="G48" s="140"/>
      <c r="H48" s="127"/>
      <c r="I48" s="181"/>
      <c r="J48" s="210"/>
      <c r="K48" s="211"/>
      <c r="L48" s="137"/>
      <c r="M48" s="138">
        <f t="shared" si="1"/>
        <v>0</v>
      </c>
      <c r="N48" s="139"/>
    </row>
    <row r="49" spans="1:14" ht="14.25" x14ac:dyDescent="0.2">
      <c r="A49" s="126" t="str">
        <f t="shared" si="3"/>
        <v/>
      </c>
      <c r="B49" s="127"/>
      <c r="C49" s="128" t="s">
        <v>83</v>
      </c>
      <c r="D49" s="129" t="s">
        <v>83</v>
      </c>
      <c r="E49" s="140"/>
      <c r="F49" s="131"/>
      <c r="G49" s="140"/>
      <c r="H49" s="127"/>
      <c r="I49" s="181"/>
      <c r="J49" s="210"/>
      <c r="K49" s="211"/>
      <c r="L49" s="137"/>
      <c r="M49" s="138">
        <f t="shared" si="1"/>
        <v>0</v>
      </c>
      <c r="N49" s="139"/>
    </row>
    <row r="50" spans="1:14" ht="14.25" x14ac:dyDescent="0.2">
      <c r="A50" s="126" t="str">
        <f t="shared" si="3"/>
        <v/>
      </c>
      <c r="B50" s="127"/>
      <c r="C50" s="128" t="s">
        <v>83</v>
      </c>
      <c r="D50" s="129" t="s">
        <v>83</v>
      </c>
      <c r="E50" s="140"/>
      <c r="F50" s="131"/>
      <c r="G50" s="140"/>
      <c r="H50" s="127"/>
      <c r="I50" s="181"/>
      <c r="J50" s="210"/>
      <c r="K50" s="211"/>
      <c r="L50" s="137"/>
      <c r="M50" s="138">
        <f t="shared" si="1"/>
        <v>0</v>
      </c>
      <c r="N50" s="139"/>
    </row>
    <row r="51" spans="1:14" ht="14.25" x14ac:dyDescent="0.2">
      <c r="A51" s="126" t="str">
        <f t="shared" si="3"/>
        <v/>
      </c>
      <c r="B51" s="127"/>
      <c r="C51" s="128" t="s">
        <v>83</v>
      </c>
      <c r="D51" s="129" t="s">
        <v>83</v>
      </c>
      <c r="E51" s="140"/>
      <c r="F51" s="131"/>
      <c r="G51" s="140"/>
      <c r="H51" s="127"/>
      <c r="I51" s="181"/>
      <c r="J51" s="210"/>
      <c r="K51" s="211"/>
      <c r="L51" s="137"/>
      <c r="M51" s="138">
        <f t="shared" si="1"/>
        <v>0</v>
      </c>
      <c r="N51" s="139"/>
    </row>
    <row r="52" spans="1:14" ht="14.25" x14ac:dyDescent="0.2">
      <c r="A52" s="126" t="str">
        <f t="shared" si="3"/>
        <v/>
      </c>
      <c r="B52" s="127"/>
      <c r="C52" s="128" t="s">
        <v>83</v>
      </c>
      <c r="D52" s="129" t="s">
        <v>83</v>
      </c>
      <c r="E52" s="140"/>
      <c r="F52" s="131"/>
      <c r="G52" s="140"/>
      <c r="H52" s="127"/>
      <c r="I52" s="181"/>
      <c r="J52" s="210"/>
      <c r="K52" s="211"/>
      <c r="L52" s="137"/>
      <c r="M52" s="138">
        <f t="shared" si="1"/>
        <v>0</v>
      </c>
      <c r="N52" s="139"/>
    </row>
    <row r="53" spans="1:14" ht="14.25" x14ac:dyDescent="0.2">
      <c r="A53" s="126" t="str">
        <f t="shared" si="3"/>
        <v/>
      </c>
      <c r="B53" s="127"/>
      <c r="C53" s="128" t="s">
        <v>83</v>
      </c>
      <c r="D53" s="129" t="s">
        <v>83</v>
      </c>
      <c r="E53" s="140"/>
      <c r="F53" s="131"/>
      <c r="G53" s="140"/>
      <c r="H53" s="127"/>
      <c r="I53" s="181"/>
      <c r="J53" s="210"/>
      <c r="K53" s="211"/>
      <c r="L53" s="137"/>
      <c r="M53" s="138">
        <f t="shared" si="1"/>
        <v>0</v>
      </c>
      <c r="N53" s="139"/>
    </row>
    <row r="54" spans="1:14" ht="14.25" x14ac:dyDescent="0.2">
      <c r="A54" s="126" t="str">
        <f t="shared" si="3"/>
        <v/>
      </c>
      <c r="B54" s="127"/>
      <c r="C54" s="128" t="s">
        <v>83</v>
      </c>
      <c r="D54" s="129" t="s">
        <v>83</v>
      </c>
      <c r="E54" s="140"/>
      <c r="F54" s="131"/>
      <c r="G54" s="140"/>
      <c r="H54" s="127"/>
      <c r="I54" s="181"/>
      <c r="J54" s="210"/>
      <c r="K54" s="211"/>
      <c r="L54" s="137"/>
      <c r="M54" s="138">
        <f t="shared" si="1"/>
        <v>0</v>
      </c>
      <c r="N54" s="139"/>
    </row>
    <row r="55" spans="1:14" ht="14.25" x14ac:dyDescent="0.2">
      <c r="A55" s="126" t="str">
        <f t="shared" si="3"/>
        <v/>
      </c>
      <c r="B55" s="127"/>
      <c r="C55" s="128" t="s">
        <v>83</v>
      </c>
      <c r="D55" s="129" t="s">
        <v>83</v>
      </c>
      <c r="E55" s="140"/>
      <c r="F55" s="131"/>
      <c r="G55" s="140"/>
      <c r="H55" s="127"/>
      <c r="I55" s="181"/>
      <c r="J55" s="210"/>
      <c r="K55" s="211"/>
      <c r="L55" s="137"/>
      <c r="M55" s="138">
        <f t="shared" si="1"/>
        <v>0</v>
      </c>
      <c r="N55" s="139"/>
    </row>
    <row r="56" spans="1:14" ht="14.25" x14ac:dyDescent="0.2">
      <c r="A56" s="126" t="str">
        <f t="shared" si="3"/>
        <v/>
      </c>
      <c r="B56" s="127"/>
      <c r="C56" s="128" t="s">
        <v>83</v>
      </c>
      <c r="D56" s="129" t="s">
        <v>83</v>
      </c>
      <c r="E56" s="140"/>
      <c r="F56" s="131"/>
      <c r="G56" s="140"/>
      <c r="H56" s="127"/>
      <c r="I56" s="181"/>
      <c r="J56" s="210"/>
      <c r="K56" s="211"/>
      <c r="L56" s="137"/>
      <c r="M56" s="138">
        <f t="shared" si="1"/>
        <v>0</v>
      </c>
      <c r="N56" s="139"/>
    </row>
    <row r="57" spans="1:14" ht="14.25" x14ac:dyDescent="0.2">
      <c r="A57" s="126" t="str">
        <f t="shared" si="3"/>
        <v/>
      </c>
      <c r="B57" s="127"/>
      <c r="C57" s="128" t="s">
        <v>83</v>
      </c>
      <c r="D57" s="129" t="s">
        <v>83</v>
      </c>
      <c r="E57" s="140"/>
      <c r="F57" s="131"/>
      <c r="G57" s="140"/>
      <c r="H57" s="127"/>
      <c r="I57" s="181"/>
      <c r="J57" s="210"/>
      <c r="K57" s="211"/>
      <c r="L57" s="137"/>
      <c r="M57" s="138">
        <f t="shared" si="1"/>
        <v>0</v>
      </c>
      <c r="N57" s="139"/>
    </row>
    <row r="58" spans="1:14" ht="14.25" x14ac:dyDescent="0.2">
      <c r="A58" s="126" t="str">
        <f t="shared" si="3"/>
        <v/>
      </c>
      <c r="B58" s="127"/>
      <c r="C58" s="128" t="s">
        <v>83</v>
      </c>
      <c r="D58" s="129" t="s">
        <v>83</v>
      </c>
      <c r="E58" s="140"/>
      <c r="F58" s="131"/>
      <c r="G58" s="140"/>
      <c r="H58" s="127"/>
      <c r="I58" s="181"/>
      <c r="J58" s="210"/>
      <c r="K58" s="211"/>
      <c r="L58" s="137"/>
      <c r="M58" s="138">
        <f t="shared" si="1"/>
        <v>0</v>
      </c>
      <c r="N58" s="139"/>
    </row>
    <row r="59" spans="1:14" ht="14.25" x14ac:dyDescent="0.2">
      <c r="A59" s="126" t="str">
        <f t="shared" si="3"/>
        <v/>
      </c>
      <c r="B59" s="127"/>
      <c r="C59" s="128" t="s">
        <v>83</v>
      </c>
      <c r="D59" s="129" t="s">
        <v>83</v>
      </c>
      <c r="E59" s="140"/>
      <c r="F59" s="131"/>
      <c r="G59" s="140"/>
      <c r="H59" s="127"/>
      <c r="I59" s="181"/>
      <c r="J59" s="210"/>
      <c r="K59" s="211"/>
      <c r="L59" s="137"/>
      <c r="M59" s="138">
        <f t="shared" si="1"/>
        <v>0</v>
      </c>
      <c r="N59" s="139"/>
    </row>
    <row r="60" spans="1:14" ht="14.25" x14ac:dyDescent="0.2">
      <c r="A60" s="126" t="str">
        <f t="shared" si="3"/>
        <v/>
      </c>
      <c r="B60" s="127"/>
      <c r="C60" s="128" t="s">
        <v>83</v>
      </c>
      <c r="D60" s="129" t="s">
        <v>83</v>
      </c>
      <c r="E60" s="140"/>
      <c r="F60" s="131"/>
      <c r="G60" s="140"/>
      <c r="H60" s="127"/>
      <c r="I60" s="181"/>
      <c r="J60" s="210"/>
      <c r="K60" s="211"/>
      <c r="L60" s="137"/>
      <c r="M60" s="138">
        <f t="shared" si="1"/>
        <v>0</v>
      </c>
      <c r="N60" s="139"/>
    </row>
    <row r="61" spans="1:14" ht="14.25" x14ac:dyDescent="0.2">
      <c r="A61" s="126" t="str">
        <f t="shared" si="3"/>
        <v/>
      </c>
      <c r="B61" s="127"/>
      <c r="C61" s="128" t="s">
        <v>83</v>
      </c>
      <c r="D61" s="129" t="s">
        <v>83</v>
      </c>
      <c r="E61" s="140"/>
      <c r="F61" s="131"/>
      <c r="G61" s="140"/>
      <c r="H61" s="127"/>
      <c r="I61" s="181"/>
      <c r="J61" s="210"/>
      <c r="K61" s="211"/>
      <c r="L61" s="137"/>
      <c r="M61" s="138">
        <f t="shared" si="1"/>
        <v>0</v>
      </c>
      <c r="N61" s="139"/>
    </row>
    <row r="62" spans="1:14" ht="14.25" x14ac:dyDescent="0.2">
      <c r="A62" s="126" t="str">
        <f t="shared" si="3"/>
        <v/>
      </c>
      <c r="B62" s="127"/>
      <c r="C62" s="128" t="s">
        <v>83</v>
      </c>
      <c r="D62" s="129" t="s">
        <v>83</v>
      </c>
      <c r="E62" s="140"/>
      <c r="F62" s="131"/>
      <c r="G62" s="140"/>
      <c r="H62" s="127"/>
      <c r="I62" s="181"/>
      <c r="J62" s="210"/>
      <c r="K62" s="211"/>
      <c r="L62" s="137"/>
      <c r="M62" s="138">
        <f t="shared" si="1"/>
        <v>0</v>
      </c>
      <c r="N62" s="139"/>
    </row>
    <row r="63" spans="1:14" ht="14.25" x14ac:dyDescent="0.2">
      <c r="A63" s="126" t="str">
        <f t="shared" si="3"/>
        <v/>
      </c>
      <c r="B63" s="127"/>
      <c r="C63" s="128" t="s">
        <v>83</v>
      </c>
      <c r="D63" s="129" t="s">
        <v>83</v>
      </c>
      <c r="E63" s="140"/>
      <c r="F63" s="131"/>
      <c r="G63" s="140"/>
      <c r="H63" s="127"/>
      <c r="I63" s="181"/>
      <c r="J63" s="210"/>
      <c r="K63" s="211"/>
      <c r="L63" s="137"/>
      <c r="M63" s="138">
        <f t="shared" si="1"/>
        <v>0</v>
      </c>
      <c r="N63" s="139"/>
    </row>
    <row r="64" spans="1:14" ht="14.25" x14ac:dyDescent="0.2">
      <c r="A64" s="126" t="str">
        <f t="shared" si="3"/>
        <v/>
      </c>
      <c r="B64" s="127"/>
      <c r="C64" s="128" t="s">
        <v>83</v>
      </c>
      <c r="D64" s="129" t="s">
        <v>83</v>
      </c>
      <c r="E64" s="140"/>
      <c r="F64" s="131"/>
      <c r="G64" s="140"/>
      <c r="H64" s="127"/>
      <c r="I64" s="181"/>
      <c r="J64" s="210"/>
      <c r="K64" s="211"/>
      <c r="L64" s="137"/>
      <c r="M64" s="138">
        <f t="shared" si="1"/>
        <v>0</v>
      </c>
      <c r="N64" s="139"/>
    </row>
    <row r="65" spans="1:14" ht="14.25" x14ac:dyDescent="0.2">
      <c r="A65" s="126" t="str">
        <f t="shared" si="3"/>
        <v/>
      </c>
      <c r="B65" s="127"/>
      <c r="C65" s="128" t="s">
        <v>83</v>
      </c>
      <c r="D65" s="129" t="s">
        <v>83</v>
      </c>
      <c r="E65" s="140"/>
      <c r="F65" s="131"/>
      <c r="G65" s="140"/>
      <c r="H65" s="127"/>
      <c r="I65" s="181"/>
      <c r="J65" s="210"/>
      <c r="K65" s="211"/>
      <c r="L65" s="137"/>
      <c r="M65" s="138">
        <f t="shared" si="1"/>
        <v>0</v>
      </c>
      <c r="N65" s="139"/>
    </row>
    <row r="66" spans="1:14" ht="14.25" x14ac:dyDescent="0.2">
      <c r="A66" s="126" t="str">
        <f t="shared" si="3"/>
        <v/>
      </c>
      <c r="B66" s="127"/>
      <c r="C66" s="128" t="s">
        <v>83</v>
      </c>
      <c r="D66" s="129" t="s">
        <v>83</v>
      </c>
      <c r="E66" s="140"/>
      <c r="F66" s="131"/>
      <c r="G66" s="140"/>
      <c r="H66" s="127"/>
      <c r="I66" s="181"/>
      <c r="J66" s="210"/>
      <c r="K66" s="211"/>
      <c r="L66" s="137"/>
      <c r="M66" s="138">
        <f t="shared" si="1"/>
        <v>0</v>
      </c>
      <c r="N66" s="139"/>
    </row>
    <row r="67" spans="1:14" ht="14.25" x14ac:dyDescent="0.2">
      <c r="A67" s="126" t="str">
        <f t="shared" si="3"/>
        <v/>
      </c>
      <c r="B67" s="127"/>
      <c r="C67" s="128" t="s">
        <v>83</v>
      </c>
      <c r="D67" s="129" t="s">
        <v>83</v>
      </c>
      <c r="E67" s="140"/>
      <c r="F67" s="131"/>
      <c r="G67" s="140"/>
      <c r="H67" s="127"/>
      <c r="I67" s="181"/>
      <c r="J67" s="210"/>
      <c r="K67" s="211"/>
      <c r="L67" s="137"/>
      <c r="M67" s="138">
        <f t="shared" si="1"/>
        <v>0</v>
      </c>
      <c r="N67" s="139"/>
    </row>
    <row r="68" spans="1:14" ht="14.25" x14ac:dyDescent="0.2">
      <c r="A68" s="126" t="str">
        <f t="shared" si="3"/>
        <v/>
      </c>
      <c r="B68" s="127"/>
      <c r="C68" s="128" t="s">
        <v>83</v>
      </c>
      <c r="D68" s="129" t="s">
        <v>83</v>
      </c>
      <c r="E68" s="140"/>
      <c r="F68" s="131"/>
      <c r="G68" s="140"/>
      <c r="H68" s="127"/>
      <c r="I68" s="181"/>
      <c r="J68" s="210"/>
      <c r="K68" s="211"/>
      <c r="L68" s="137"/>
      <c r="M68" s="138">
        <f t="shared" si="1"/>
        <v>0</v>
      </c>
      <c r="N68" s="139"/>
    </row>
    <row r="69" spans="1:14" ht="14.25" x14ac:dyDescent="0.2">
      <c r="A69" s="126" t="str">
        <f t="shared" si="3"/>
        <v/>
      </c>
      <c r="B69" s="127"/>
      <c r="C69" s="128" t="s">
        <v>83</v>
      </c>
      <c r="D69" s="129" t="s">
        <v>83</v>
      </c>
      <c r="E69" s="140"/>
      <c r="F69" s="131"/>
      <c r="G69" s="140"/>
      <c r="H69" s="127"/>
      <c r="I69" s="181"/>
      <c r="J69" s="210"/>
      <c r="K69" s="211"/>
      <c r="L69" s="137"/>
      <c r="M69" s="138">
        <f t="shared" si="1"/>
        <v>0</v>
      </c>
      <c r="N69" s="139"/>
    </row>
    <row r="70" spans="1:14" ht="14.25" x14ac:dyDescent="0.2">
      <c r="A70" s="126" t="str">
        <f t="shared" ref="A70:A84" si="4">CONCATENATE(B70,C70,D70)</f>
        <v/>
      </c>
      <c r="B70" s="127"/>
      <c r="C70" s="128" t="s">
        <v>83</v>
      </c>
      <c r="D70" s="129" t="s">
        <v>83</v>
      </c>
      <c r="E70" s="140"/>
      <c r="F70" s="131"/>
      <c r="G70" s="140"/>
      <c r="H70" s="127"/>
      <c r="I70" s="181"/>
      <c r="J70" s="210"/>
      <c r="K70" s="211"/>
      <c r="L70" s="137"/>
      <c r="M70" s="138">
        <f t="shared" ref="M70:M84" si="5">IF(L70=1,7,IF(L70=2,6,IF(L70=3,5,IF(L70=4,4,IF(L70=5,3,IF(L70=6,2,IF(L70&gt;=6,1,0)))))))</f>
        <v>0</v>
      </c>
      <c r="N70" s="139"/>
    </row>
    <row r="71" spans="1:14" ht="14.25" x14ac:dyDescent="0.2">
      <c r="A71" s="126" t="str">
        <f t="shared" si="4"/>
        <v/>
      </c>
      <c r="B71" s="127"/>
      <c r="C71" s="128" t="s">
        <v>83</v>
      </c>
      <c r="D71" s="129" t="s">
        <v>83</v>
      </c>
      <c r="E71" s="140"/>
      <c r="F71" s="131"/>
      <c r="G71" s="140"/>
      <c r="H71" s="127"/>
      <c r="I71" s="181"/>
      <c r="J71" s="210"/>
      <c r="K71" s="211"/>
      <c r="L71" s="137"/>
      <c r="M71" s="138">
        <f t="shared" si="5"/>
        <v>0</v>
      </c>
      <c r="N71" s="139"/>
    </row>
    <row r="72" spans="1:14" ht="14.25" x14ac:dyDescent="0.2">
      <c r="A72" s="126" t="str">
        <f t="shared" si="4"/>
        <v/>
      </c>
      <c r="B72" s="127"/>
      <c r="C72" s="128" t="s">
        <v>83</v>
      </c>
      <c r="D72" s="129" t="s">
        <v>83</v>
      </c>
      <c r="E72" s="140"/>
      <c r="F72" s="131"/>
      <c r="G72" s="140"/>
      <c r="H72" s="127"/>
      <c r="I72" s="181"/>
      <c r="J72" s="210"/>
      <c r="K72" s="211"/>
      <c r="L72" s="137"/>
      <c r="M72" s="138">
        <f t="shared" si="5"/>
        <v>0</v>
      </c>
      <c r="N72" s="139"/>
    </row>
    <row r="73" spans="1:14" ht="14.25" x14ac:dyDescent="0.2">
      <c r="A73" s="126" t="str">
        <f t="shared" si="4"/>
        <v/>
      </c>
      <c r="B73" s="127"/>
      <c r="C73" s="128" t="s">
        <v>83</v>
      </c>
      <c r="D73" s="129" t="s">
        <v>83</v>
      </c>
      <c r="E73" s="140"/>
      <c r="F73" s="131"/>
      <c r="G73" s="140"/>
      <c r="H73" s="127"/>
      <c r="I73" s="181"/>
      <c r="J73" s="210"/>
      <c r="K73" s="211"/>
      <c r="L73" s="137"/>
      <c r="M73" s="138">
        <f t="shared" si="5"/>
        <v>0</v>
      </c>
      <c r="N73" s="139"/>
    </row>
    <row r="74" spans="1:14" ht="14.25" x14ac:dyDescent="0.2">
      <c r="A74" s="126" t="str">
        <f t="shared" si="4"/>
        <v/>
      </c>
      <c r="B74" s="127"/>
      <c r="C74" s="128" t="s">
        <v>83</v>
      </c>
      <c r="D74" s="129" t="s">
        <v>83</v>
      </c>
      <c r="E74" s="140"/>
      <c r="F74" s="131"/>
      <c r="G74" s="140"/>
      <c r="H74" s="127"/>
      <c r="I74" s="181"/>
      <c r="J74" s="210"/>
      <c r="K74" s="211"/>
      <c r="L74" s="137"/>
      <c r="M74" s="138">
        <f t="shared" si="5"/>
        <v>0</v>
      </c>
      <c r="N74" s="139"/>
    </row>
    <row r="75" spans="1:14" ht="14.25" x14ac:dyDescent="0.2">
      <c r="A75" s="126" t="str">
        <f t="shared" si="4"/>
        <v/>
      </c>
      <c r="B75" s="127"/>
      <c r="C75" s="128" t="s">
        <v>83</v>
      </c>
      <c r="D75" s="129" t="s">
        <v>83</v>
      </c>
      <c r="E75" s="140"/>
      <c r="F75" s="131"/>
      <c r="G75" s="140"/>
      <c r="H75" s="127"/>
      <c r="I75" s="181"/>
      <c r="J75" s="210"/>
      <c r="K75" s="211"/>
      <c r="L75" s="137"/>
      <c r="M75" s="138">
        <f t="shared" si="5"/>
        <v>0</v>
      </c>
      <c r="N75" s="139"/>
    </row>
    <row r="76" spans="1:14" ht="14.25" x14ac:dyDescent="0.2">
      <c r="A76" s="126" t="str">
        <f t="shared" si="4"/>
        <v/>
      </c>
      <c r="B76" s="127"/>
      <c r="C76" s="128" t="s">
        <v>83</v>
      </c>
      <c r="D76" s="129" t="s">
        <v>83</v>
      </c>
      <c r="E76" s="140"/>
      <c r="F76" s="131"/>
      <c r="G76" s="140"/>
      <c r="H76" s="127"/>
      <c r="I76" s="181"/>
      <c r="J76" s="210"/>
      <c r="K76" s="211"/>
      <c r="L76" s="137"/>
      <c r="M76" s="138">
        <f t="shared" si="5"/>
        <v>0</v>
      </c>
      <c r="N76" s="139"/>
    </row>
    <row r="77" spans="1:14" ht="14.25" x14ac:dyDescent="0.2">
      <c r="A77" s="126" t="str">
        <f t="shared" si="4"/>
        <v/>
      </c>
      <c r="B77" s="127"/>
      <c r="C77" s="128" t="s">
        <v>83</v>
      </c>
      <c r="D77" s="129" t="s">
        <v>83</v>
      </c>
      <c r="E77" s="140"/>
      <c r="F77" s="131"/>
      <c r="G77" s="140"/>
      <c r="H77" s="127"/>
      <c r="I77" s="181"/>
      <c r="J77" s="210"/>
      <c r="K77" s="211"/>
      <c r="L77" s="137"/>
      <c r="M77" s="138">
        <f t="shared" si="5"/>
        <v>0</v>
      </c>
      <c r="N77" s="139"/>
    </row>
    <row r="78" spans="1:14" ht="14.25" x14ac:dyDescent="0.2">
      <c r="A78" s="126" t="str">
        <f t="shared" si="4"/>
        <v/>
      </c>
      <c r="B78" s="127"/>
      <c r="C78" s="128" t="s">
        <v>83</v>
      </c>
      <c r="D78" s="129" t="s">
        <v>83</v>
      </c>
      <c r="E78" s="140"/>
      <c r="F78" s="131"/>
      <c r="G78" s="140"/>
      <c r="H78" s="127"/>
      <c r="I78" s="181"/>
      <c r="J78" s="210"/>
      <c r="K78" s="211"/>
      <c r="L78" s="137"/>
      <c r="M78" s="138">
        <f t="shared" si="5"/>
        <v>0</v>
      </c>
      <c r="N78" s="139"/>
    </row>
    <row r="79" spans="1:14" ht="14.25" x14ac:dyDescent="0.2">
      <c r="A79" s="126" t="str">
        <f t="shared" si="4"/>
        <v/>
      </c>
      <c r="B79" s="127"/>
      <c r="C79" s="128" t="s">
        <v>83</v>
      </c>
      <c r="D79" s="129" t="s">
        <v>83</v>
      </c>
      <c r="E79" s="140"/>
      <c r="F79" s="131"/>
      <c r="G79" s="140"/>
      <c r="H79" s="127"/>
      <c r="I79" s="181"/>
      <c r="J79" s="210"/>
      <c r="K79" s="211"/>
      <c r="L79" s="137"/>
      <c r="M79" s="138">
        <f t="shared" si="5"/>
        <v>0</v>
      </c>
      <c r="N79" s="139"/>
    </row>
    <row r="80" spans="1:14" ht="14.25" x14ac:dyDescent="0.2">
      <c r="A80" s="126" t="str">
        <f t="shared" si="4"/>
        <v/>
      </c>
      <c r="B80" s="127"/>
      <c r="C80" s="128" t="s">
        <v>83</v>
      </c>
      <c r="D80" s="129" t="s">
        <v>83</v>
      </c>
      <c r="E80" s="140"/>
      <c r="F80" s="131"/>
      <c r="G80" s="140"/>
      <c r="H80" s="127"/>
      <c r="I80" s="181"/>
      <c r="J80" s="210"/>
      <c r="K80" s="211"/>
      <c r="L80" s="137"/>
      <c r="M80" s="138">
        <f t="shared" si="5"/>
        <v>0</v>
      </c>
      <c r="N80" s="139"/>
    </row>
    <row r="81" spans="1:14" ht="14.25" x14ac:dyDescent="0.2">
      <c r="A81" s="126" t="str">
        <f t="shared" si="4"/>
        <v/>
      </c>
      <c r="B81" s="127"/>
      <c r="C81" s="128" t="s">
        <v>83</v>
      </c>
      <c r="D81" s="129" t="s">
        <v>83</v>
      </c>
      <c r="E81" s="140"/>
      <c r="F81" s="131"/>
      <c r="G81" s="140"/>
      <c r="H81" s="127"/>
      <c r="I81" s="181"/>
      <c r="J81" s="210"/>
      <c r="K81" s="211"/>
      <c r="L81" s="137"/>
      <c r="M81" s="138">
        <f t="shared" si="5"/>
        <v>0</v>
      </c>
      <c r="N81" s="139"/>
    </row>
    <row r="82" spans="1:14" ht="14.25" x14ac:dyDescent="0.2">
      <c r="A82" s="126" t="str">
        <f t="shared" si="4"/>
        <v/>
      </c>
      <c r="B82" s="127"/>
      <c r="C82" s="128" t="s">
        <v>83</v>
      </c>
      <c r="D82" s="129" t="s">
        <v>83</v>
      </c>
      <c r="E82" s="140"/>
      <c r="F82" s="131"/>
      <c r="G82" s="140"/>
      <c r="H82" s="127"/>
      <c r="I82" s="181"/>
      <c r="J82" s="210"/>
      <c r="K82" s="211"/>
      <c r="L82" s="137"/>
      <c r="M82" s="138">
        <f t="shared" si="5"/>
        <v>0</v>
      </c>
      <c r="N82" s="139"/>
    </row>
    <row r="83" spans="1:14" ht="14.25" x14ac:dyDescent="0.2">
      <c r="A83" s="126" t="str">
        <f t="shared" si="4"/>
        <v/>
      </c>
      <c r="B83" s="127"/>
      <c r="C83" s="128" t="s">
        <v>83</v>
      </c>
      <c r="D83" s="129" t="s">
        <v>83</v>
      </c>
      <c r="E83" s="140"/>
      <c r="F83" s="131"/>
      <c r="G83" s="140"/>
      <c r="H83" s="127"/>
      <c r="I83" s="181"/>
      <c r="J83" s="210"/>
      <c r="K83" s="211"/>
      <c r="L83" s="137"/>
      <c r="M83" s="138">
        <f t="shared" si="5"/>
        <v>0</v>
      </c>
      <c r="N83" s="139"/>
    </row>
    <row r="84" spans="1:14" ht="15" thickBot="1" x14ac:dyDescent="0.25">
      <c r="A84" s="126" t="str">
        <f t="shared" si="4"/>
        <v/>
      </c>
      <c r="B84" s="141"/>
      <c r="C84" s="142" t="s">
        <v>83</v>
      </c>
      <c r="D84" s="143" t="s">
        <v>83</v>
      </c>
      <c r="E84" s="144"/>
      <c r="F84" s="145"/>
      <c r="G84" s="144"/>
      <c r="H84" s="141"/>
      <c r="I84" s="196"/>
      <c r="J84" s="371"/>
      <c r="K84" s="265"/>
      <c r="L84" s="151"/>
      <c r="M84" s="152">
        <f t="shared" si="5"/>
        <v>0</v>
      </c>
      <c r="N84" s="139"/>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6:D28">
    <cfRule type="duplicateValues" dxfId="121" priority="403"/>
  </conditionalFormatting>
  <conditionalFormatting sqref="C1:D5">
    <cfRule type="duplicateValues" dxfId="120" priority="40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EBEE3-E07E-4CDA-AEC9-A307D2DF479F}">
  <sheetPr codeName="Sheet2">
    <tabColor rgb="FFF4B084"/>
    <pageSetUpPr fitToPage="1"/>
  </sheetPr>
  <dimension ref="A1:CA43"/>
  <sheetViews>
    <sheetView zoomScale="70" zoomScaleNormal="70" zoomScaleSheetLayoutView="90" workbookViewId="0">
      <selection activeCell="M35" sqref="M35"/>
    </sheetView>
  </sheetViews>
  <sheetFormatPr defaultColWidth="26.85546875" defaultRowHeight="12.75" x14ac:dyDescent="0.2"/>
  <cols>
    <col min="1" max="1" width="4.28515625" style="12" bestFit="1" customWidth="1"/>
    <col min="2" max="2" width="17.85546875" style="6" bestFit="1" customWidth="1"/>
    <col min="3" max="3" width="11.42578125" style="6" bestFit="1" customWidth="1"/>
    <col min="4" max="4" width="12.42578125" style="6" bestFit="1" customWidth="1"/>
    <col min="5" max="5" width="14" style="12" bestFit="1" customWidth="1"/>
    <col min="6" max="6" width="5.85546875" style="7" bestFit="1" customWidth="1"/>
    <col min="7" max="7" width="14" style="7" bestFit="1" customWidth="1"/>
    <col min="8" max="8" width="8.7109375" style="5" bestFit="1" customWidth="1"/>
    <col min="9" max="9" width="10.7109375" style="2" bestFit="1" customWidth="1"/>
    <col min="10" max="10" width="7.42578125" style="52" bestFit="1" customWidth="1"/>
    <col min="11" max="11" width="7.85546875" style="52" bestFit="1" customWidth="1"/>
    <col min="12" max="12" width="8.7109375" style="52" bestFit="1" customWidth="1"/>
    <col min="13" max="14" width="8.28515625" style="52" bestFit="1" customWidth="1"/>
    <col min="15" max="15" width="8.7109375" style="52" bestFit="1" customWidth="1"/>
    <col min="16" max="16" width="7.7109375" style="52" bestFit="1" customWidth="1"/>
    <col min="17" max="17" width="8.5703125" style="52" bestFit="1" customWidth="1"/>
    <col min="18" max="20" width="8.85546875" style="52" bestFit="1" customWidth="1"/>
    <col min="21" max="21" width="7.28515625" style="52" bestFit="1" customWidth="1"/>
    <col min="22" max="22" width="8.140625" style="52" bestFit="1" customWidth="1"/>
    <col min="23" max="23" width="8.5703125" style="52" bestFit="1" customWidth="1"/>
    <col min="24" max="27" width="7.85546875" style="52" bestFit="1" customWidth="1"/>
    <col min="28" max="30" width="9.140625" style="52" bestFit="1" customWidth="1"/>
    <col min="31" max="31" width="10.140625" style="52" bestFit="1" customWidth="1"/>
    <col min="32" max="32" width="8.140625" style="56" bestFit="1" customWidth="1"/>
    <col min="33" max="33" width="8.5703125" style="56" bestFit="1" customWidth="1"/>
    <col min="34" max="34" width="8.5703125" style="52" bestFit="1" customWidth="1"/>
    <col min="35" max="35" width="8.7109375" style="56" bestFit="1" customWidth="1"/>
    <col min="36" max="36" width="7.140625" style="56" bestFit="1" customWidth="1"/>
    <col min="37" max="38" width="7.42578125" style="56" bestFit="1" customWidth="1"/>
    <col min="39" max="39" width="7.28515625" style="54" bestFit="1" customWidth="1"/>
    <col min="40" max="40" width="10.140625" style="12" bestFit="1" customWidth="1"/>
    <col min="41" max="41" width="8.7109375" style="12" bestFit="1" customWidth="1"/>
    <col min="42" max="43" width="8.28515625" style="12" bestFit="1" customWidth="1"/>
    <col min="44" max="16384" width="26.85546875" style="12"/>
  </cols>
  <sheetData>
    <row r="1" spans="1:79" s="9" customFormat="1" ht="12.75" customHeight="1" x14ac:dyDescent="0.2">
      <c r="A1" s="879" t="s">
        <v>183</v>
      </c>
      <c r="B1" s="881" t="s">
        <v>0</v>
      </c>
      <c r="C1" s="881" t="s">
        <v>1</v>
      </c>
      <c r="D1" s="881" t="s">
        <v>2</v>
      </c>
      <c r="E1" s="881" t="s">
        <v>3</v>
      </c>
      <c r="F1" s="882" t="s">
        <v>4</v>
      </c>
      <c r="G1" s="877" t="s">
        <v>5</v>
      </c>
      <c r="H1" s="877" t="s">
        <v>6</v>
      </c>
      <c r="I1" s="877" t="s">
        <v>182</v>
      </c>
      <c r="J1" s="877" t="s">
        <v>440</v>
      </c>
      <c r="K1" s="877" t="s">
        <v>272</v>
      </c>
      <c r="L1" s="877" t="s">
        <v>453</v>
      </c>
      <c r="M1" s="877" t="s">
        <v>272</v>
      </c>
      <c r="N1" s="877" t="s">
        <v>449</v>
      </c>
      <c r="O1" s="877" t="s">
        <v>443</v>
      </c>
      <c r="P1" s="877" t="s">
        <v>451</v>
      </c>
      <c r="Q1" s="877" t="s">
        <v>272</v>
      </c>
      <c r="R1" s="877" t="s">
        <v>1144</v>
      </c>
      <c r="S1" s="877" t="s">
        <v>435</v>
      </c>
      <c r="T1" s="877" t="s">
        <v>960</v>
      </c>
      <c r="U1" s="877" t="s">
        <v>272</v>
      </c>
      <c r="V1" s="877" t="s">
        <v>443</v>
      </c>
      <c r="W1" s="877" t="s">
        <v>440</v>
      </c>
      <c r="X1" s="877" t="s">
        <v>435</v>
      </c>
      <c r="Y1" s="877" t="s">
        <v>450</v>
      </c>
      <c r="Z1" s="877" t="s">
        <v>1252</v>
      </c>
      <c r="AA1" s="877" t="s">
        <v>451</v>
      </c>
      <c r="AB1" s="877" t="s">
        <v>438</v>
      </c>
      <c r="AC1" s="877" t="s">
        <v>445</v>
      </c>
      <c r="AD1" s="877" t="s">
        <v>1145</v>
      </c>
      <c r="AE1" s="877" t="s">
        <v>1135</v>
      </c>
      <c r="AF1" s="877" t="s">
        <v>440</v>
      </c>
      <c r="AG1" s="877" t="s">
        <v>435</v>
      </c>
      <c r="AH1" s="877" t="s">
        <v>233</v>
      </c>
      <c r="AI1" s="877" t="s">
        <v>1142</v>
      </c>
      <c r="AJ1" s="877" t="s">
        <v>438</v>
      </c>
      <c r="AK1" s="877" t="s">
        <v>451</v>
      </c>
      <c r="AL1" s="877" t="s">
        <v>443</v>
      </c>
      <c r="AM1" s="877" t="s">
        <v>440</v>
      </c>
      <c r="AN1" s="877" t="s">
        <v>447</v>
      </c>
      <c r="AO1" s="877" t="s">
        <v>442</v>
      </c>
      <c r="AP1" s="877" t="s">
        <v>445</v>
      </c>
      <c r="AQ1" s="877" t="s">
        <v>1143</v>
      </c>
      <c r="AR1" s="77"/>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s="9" customFormat="1" ht="12.75" customHeight="1" x14ac:dyDescent="0.2">
      <c r="A2" s="879"/>
      <c r="B2" s="880"/>
      <c r="C2" s="880"/>
      <c r="D2" s="880"/>
      <c r="E2" s="880"/>
      <c r="F2" s="883"/>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77"/>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s="9" customFormat="1" x14ac:dyDescent="0.2">
      <c r="A3" s="879"/>
      <c r="B3" s="880" t="s">
        <v>7</v>
      </c>
      <c r="C3" s="880" t="s">
        <v>8</v>
      </c>
      <c r="D3" s="880" t="s">
        <v>13</v>
      </c>
      <c r="E3" s="880" t="s">
        <v>9</v>
      </c>
      <c r="F3" s="883"/>
      <c r="G3" s="878" t="s">
        <v>10</v>
      </c>
      <c r="H3" s="878" t="s">
        <v>11</v>
      </c>
      <c r="I3" s="878" t="s">
        <v>181</v>
      </c>
      <c r="J3" s="878" t="s">
        <v>210</v>
      </c>
      <c r="K3" s="878" t="s">
        <v>211</v>
      </c>
      <c r="L3" s="878" t="s">
        <v>212</v>
      </c>
      <c r="M3" s="878" t="s">
        <v>213</v>
      </c>
      <c r="N3" s="878" t="s">
        <v>213</v>
      </c>
      <c r="O3" s="878" t="s">
        <v>214</v>
      </c>
      <c r="P3" s="878" t="s">
        <v>215</v>
      </c>
      <c r="Q3" s="878" t="s">
        <v>216</v>
      </c>
      <c r="R3" s="878" t="s">
        <v>217</v>
      </c>
      <c r="S3" s="878" t="s">
        <v>217</v>
      </c>
      <c r="T3" s="878" t="s">
        <v>217</v>
      </c>
      <c r="U3" s="878" t="s">
        <v>218</v>
      </c>
      <c r="V3" s="878" t="s">
        <v>219</v>
      </c>
      <c r="W3" s="878" t="s">
        <v>220</v>
      </c>
      <c r="X3" s="878" t="s">
        <v>221</v>
      </c>
      <c r="Y3" s="878" t="s">
        <v>221</v>
      </c>
      <c r="Z3" s="878" t="s">
        <v>221</v>
      </c>
      <c r="AA3" s="878" t="s">
        <v>222</v>
      </c>
      <c r="AB3" s="878" t="s">
        <v>223</v>
      </c>
      <c r="AC3" s="878" t="s">
        <v>224</v>
      </c>
      <c r="AD3" s="878" t="s">
        <v>224</v>
      </c>
      <c r="AE3" s="884">
        <v>44353</v>
      </c>
      <c r="AF3" s="878" t="s">
        <v>225</v>
      </c>
      <c r="AG3" s="878" t="s">
        <v>226</v>
      </c>
      <c r="AH3" s="878" t="s">
        <v>226</v>
      </c>
      <c r="AI3" s="884">
        <v>44374</v>
      </c>
      <c r="AJ3" s="878" t="s">
        <v>227</v>
      </c>
      <c r="AK3" s="878" t="s">
        <v>228</v>
      </c>
      <c r="AL3" s="878" t="s">
        <v>228</v>
      </c>
      <c r="AM3" s="878" t="s">
        <v>229</v>
      </c>
      <c r="AN3" s="878" t="s">
        <v>230</v>
      </c>
      <c r="AO3" s="878" t="s">
        <v>231</v>
      </c>
      <c r="AP3" s="878" t="s">
        <v>232</v>
      </c>
      <c r="AQ3" s="878" t="s">
        <v>232</v>
      </c>
      <c r="AR3" s="77"/>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s="10" customFormat="1" x14ac:dyDescent="0.2">
      <c r="A4" s="879"/>
      <c r="B4" s="880" t="s">
        <v>7</v>
      </c>
      <c r="C4" s="880" t="s">
        <v>8</v>
      </c>
      <c r="D4" s="880" t="s">
        <v>13</v>
      </c>
      <c r="E4" s="880" t="s">
        <v>9</v>
      </c>
      <c r="F4" s="883"/>
      <c r="G4" s="878" t="s">
        <v>10</v>
      </c>
      <c r="H4" s="878" t="s">
        <v>11</v>
      </c>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77"/>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s="10" customFormat="1" ht="13.5" thickBot="1" x14ac:dyDescent="0.25">
      <c r="A5" s="879"/>
      <c r="B5" s="267"/>
      <c r="C5" s="267"/>
      <c r="D5" s="267"/>
      <c r="E5" s="267"/>
      <c r="F5" s="313"/>
      <c r="G5" s="274" t="s">
        <v>10</v>
      </c>
      <c r="H5" s="274" t="s">
        <v>11</v>
      </c>
      <c r="I5" s="274" t="s">
        <v>12</v>
      </c>
      <c r="J5" s="506" t="s">
        <v>353</v>
      </c>
      <c r="K5" s="506" t="s">
        <v>353</v>
      </c>
      <c r="L5" s="506" t="s">
        <v>353</v>
      </c>
      <c r="M5" s="506" t="s">
        <v>353</v>
      </c>
      <c r="N5" s="506" t="s">
        <v>353</v>
      </c>
      <c r="O5" s="506" t="s">
        <v>353</v>
      </c>
      <c r="P5" s="506" t="s">
        <v>353</v>
      </c>
      <c r="Q5" s="506" t="s">
        <v>353</v>
      </c>
      <c r="R5" s="506" t="s">
        <v>353</v>
      </c>
      <c r="S5" s="506" t="s">
        <v>353</v>
      </c>
      <c r="T5" s="506" t="s">
        <v>353</v>
      </c>
      <c r="U5" s="506" t="s">
        <v>353</v>
      </c>
      <c r="V5" s="506" t="s">
        <v>353</v>
      </c>
      <c r="W5" s="506" t="s">
        <v>353</v>
      </c>
      <c r="X5" s="506" t="s">
        <v>353</v>
      </c>
      <c r="Y5" s="506" t="s">
        <v>15</v>
      </c>
      <c r="Z5" s="506" t="s">
        <v>353</v>
      </c>
      <c r="AA5" s="506" t="s">
        <v>353</v>
      </c>
      <c r="AB5" s="506" t="s">
        <v>353</v>
      </c>
      <c r="AC5" s="506" t="s">
        <v>353</v>
      </c>
      <c r="AD5" s="506" t="s">
        <v>353</v>
      </c>
      <c r="AE5" s="506" t="s">
        <v>353</v>
      </c>
      <c r="AF5" s="506" t="s">
        <v>353</v>
      </c>
      <c r="AG5" s="506" t="s">
        <v>353</v>
      </c>
      <c r="AH5" s="506" t="s">
        <v>353</v>
      </c>
      <c r="AI5" s="506" t="s">
        <v>353</v>
      </c>
      <c r="AJ5" s="506" t="s">
        <v>353</v>
      </c>
      <c r="AK5" s="506" t="s">
        <v>353</v>
      </c>
      <c r="AL5" s="506" t="s">
        <v>353</v>
      </c>
      <c r="AM5" s="506" t="s">
        <v>353</v>
      </c>
      <c r="AN5" s="506" t="s">
        <v>353</v>
      </c>
      <c r="AO5" s="506" t="s">
        <v>353</v>
      </c>
      <c r="AP5" s="506" t="s">
        <v>353</v>
      </c>
      <c r="AQ5" s="506" t="s">
        <v>353</v>
      </c>
      <c r="AR5" s="77"/>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13.5" thickBot="1" x14ac:dyDescent="0.25">
      <c r="A6" s="879"/>
      <c r="B6" s="269" t="s">
        <v>503</v>
      </c>
      <c r="C6" s="270" t="s">
        <v>504</v>
      </c>
      <c r="D6" s="270" t="s">
        <v>82</v>
      </c>
      <c r="E6" s="271">
        <v>44221</v>
      </c>
      <c r="F6" s="272">
        <v>36</v>
      </c>
      <c r="G6" s="275">
        <f>COUNTIF(J6:AQ6,"&gt;0")</f>
        <v>0</v>
      </c>
      <c r="H6" s="276">
        <f>SUM(J6:AQ6)</f>
        <v>0</v>
      </c>
      <c r="I6" s="277"/>
      <c r="J6" s="273">
        <f>_xlfn.IFNA(VLOOKUP(CONCATENATE($J$5,$B6,$C6),'20BUN'!$A$6:$N$94,14,FALSE),0)</f>
        <v>0</v>
      </c>
      <c r="K6" s="631">
        <f>_xlfn.IFNA(VLOOKUP(CONCATENATE($K$5,$B6,$C6),'20BUS'!$A$6:$N$107,14,FALSE),0)</f>
        <v>0</v>
      </c>
      <c r="L6" s="631">
        <f>_xlfn.IFNA(VLOOKUP(CONCATENATE($L$5,$B6,$C6),'MUR1'!$A$6:$N$135,14,FALSE),0)</f>
        <v>0</v>
      </c>
      <c r="M6" s="631">
        <f>_xlfn.IFNA(VLOOKUP(CONCATENATE($M$5,$B6,$C6),'BUS1'!$A$6:$N$95,14,FALSE),0)</f>
        <v>0</v>
      </c>
      <c r="N6" s="631">
        <f>_xlfn.IFNA(VLOOKUP(CONCATENATE($N$5,$B6,$C6),'WP1'!$A$6:$N$131,14,FALSE),0)</f>
        <v>0</v>
      </c>
      <c r="O6" s="631">
        <f>_xlfn.IFNA(VLOOKUP(CONCATENATE($O$5,$B6,$C6),'BAL1'!$A$6:$N$95,14,FALSE),0)</f>
        <v>0</v>
      </c>
      <c r="P6" s="631">
        <f>_xlfn.IFNA(VLOOKUP(CONCATENATE($P$5,$B6,$C6),'WAL1'!$A$6:$N$135,14,FALSE),0)</f>
        <v>0</v>
      </c>
      <c r="Q6" s="631">
        <f>_xlfn.IFNA(VLOOKUP(CONCATENATE($Q$5,$B6,$C6),'BUS2'!$A$6:$N$133,14,FALSE),0)</f>
        <v>0</v>
      </c>
      <c r="R6" s="631">
        <f>_xlfn.IFNA(VLOOKUP(CONCATENATE($R$5,$B6,$C6),'MR1'!$A$6:$N$132,14,FALSE),0)</f>
        <v>0</v>
      </c>
      <c r="S6" s="631">
        <f>_xlfn.IFNA(VLOOKUP(CONCATENATE($S$5,$B6,$C6),'OG2'!$A$6:$N$56,14,FALSE),0)</f>
        <v>0</v>
      </c>
      <c r="T6" s="631">
        <f>_xlfn.IFNA(VLOOKUP(CONCATENATE($T$5,$B6,$C6),[1]darl1!$A$6:$N$135,14,FALSE),0)</f>
        <v>0</v>
      </c>
      <c r="U6" s="631">
        <f>_xlfn.IFNA(VLOOKUP(CONCATENATE($U$5,$B6,$C6),'BAL2'!$A$6:$N$135,14,FALSE),0)</f>
        <v>0</v>
      </c>
      <c r="V6" s="631">
        <f>_xlfn.IFNA(VLOOKUP(CONCATENATE($V$5,$B6,$C6),'BAL2'!$A$6:$N$135,14,FALSE),0)</f>
        <v>0</v>
      </c>
      <c r="W6" s="631">
        <f>_xlfn.IFNA(VLOOKUP(CONCATENATE($W$5,$B6,$C6),'OG2'!$A$6:$N$133,14,FALSE),0)</f>
        <v>0</v>
      </c>
      <c r="X6" s="631">
        <f>_xlfn.IFNA(VLOOKUP(CONCATENATE($X$5,$B6,$C6),'OG2'!$A$6:$N$133,14,FALSE),0)</f>
        <v>0</v>
      </c>
      <c r="Y6" s="631">
        <f>_xlfn.IFNA(VLOOKUP(CONCATENATE($Y$5,$B6,$C6),[2]SM!$A$6:$N$124,14,FALSE),0)</f>
        <v>0</v>
      </c>
      <c r="Z6" s="631">
        <f>_xlfn.IFNA(VLOOKUP(CONCATENATE($Z$5,$B6,$C6),'MR2'!$A$6:$N$135,14,FALSE),0)</f>
        <v>0</v>
      </c>
      <c r="AA6" s="631">
        <f>_xlfn.IFNA(VLOOKUP(CONCATENATE($AA$5,$B6,$C6),'WAL1'!$A$6:$N$134,14,FALSE),0)</f>
        <v>0</v>
      </c>
      <c r="AB6" s="631">
        <f>_xlfn.IFNA(VLOOKUP(CONCATENATE($AB$5,$B6,$C6),DARD1!$A$6:$N$135,14,FALSE),0)</f>
        <v>0</v>
      </c>
      <c r="AC6" s="631">
        <f>_xlfn.IFNA(VLOOKUP(CONCATENATE($AC$5,$B6,$C6),[3]lf!$A$6:$N$131,14,FALSE),0)</f>
        <v>0</v>
      </c>
      <c r="AD6" s="631">
        <f>_xlfn.IFNA(VLOOKUP(CONCATENATE($AD$5,$B6,$C6),DARL2!$A$6:$N$135,14,FALSE),0)</f>
        <v>0</v>
      </c>
      <c r="AE6" s="657">
        <f>_xlfn.IFNA(VLOOKUP(CONCATENATE($AE$5,$B6,$C6),FEST!$A$6:$N$135,14,FALSE),0)</f>
        <v>0</v>
      </c>
      <c r="AF6" s="657">
        <f>_xlfn.IFNA(VLOOKUP(CONCATENATE($AF$5,$B6,$C6),'BUN3'!$A$6:$N$135,14,FALSE),0)</f>
        <v>0</v>
      </c>
      <c r="AG6" s="657">
        <f>_xlfn.IFNA(VLOOKUP(CONCATENATE($AG$5,$B6,$C6),'OG3'!$A$6:$N$77,14,FALSE),0)</f>
        <v>0</v>
      </c>
      <c r="AH6" s="657">
        <f>_xlfn.IFNA(VLOOKUP(CONCATENATE($AH$5,$B6,$C6),SER!$A$6:$N$135,14,FALSE),0)</f>
        <v>0</v>
      </c>
      <c r="AI6" s="657">
        <f>_xlfn.IFNA(VLOOKUP(CONCATENATE($AI$5,$B6,$C6),KR!$A$6:$N$135,14,FALSE),0)</f>
        <v>0</v>
      </c>
      <c r="AJ6" s="657">
        <f>_xlfn.IFNA(VLOOKUP(CONCATENATE($AJ$5,$B6,$C6),DARD2!$A$6:$N$135,14,FALSE),0)</f>
        <v>0</v>
      </c>
      <c r="AK6" s="657">
        <f>_xlfn.IFNA(VLOOKUP(CONCATENATE($AK$5,$B6,$C6),'WAL3'!$A$6:$N$135,14,FALSE),0)</f>
        <v>0</v>
      </c>
      <c r="AL6" s="732">
        <f>_xlfn.IFNA(VLOOKUP(CONCATENATE($AL$5,$B6,$C6),'BAL3'!$A$6:$N$135,14,FALSE),0)</f>
        <v>0</v>
      </c>
      <c r="AM6" s="732">
        <f>_xlfn.IFNA(VLOOKUP(CONCATENATE($AL$5,$B6,$C6),'BUN3'!$A$6:$N$135,14,FALSE),0)</f>
        <v>0</v>
      </c>
      <c r="AN6" s="732">
        <f>_xlfn.IFNA(VLOOKUP(CONCATENATE($AL$5,$B6,$C6),SC!$A$6:$N$135,14,FALSE),0)</f>
        <v>0</v>
      </c>
      <c r="AO6" s="732">
        <f>_xlfn.IFNA(VLOOKUP(CONCATENATE($AL$5,$B6,$C6),'KAL1'!$A$6:$N$135,14,FALSE),0)</f>
        <v>0</v>
      </c>
      <c r="AP6" s="733">
        <f>_xlfn.IFNA(VLOOKUP(CONCATENATE($AL$5,$B6,$C6),'LF2'!$A$6:$N$135,14,FALSE),0)</f>
        <v>0</v>
      </c>
      <c r="AQ6" s="225">
        <f>_xlfn.IFNA(VLOOKUP(CONCATENATE($AL$5,$B6,$C6),'MR3'!$A$6:$N$135,14,FALSE),0)</f>
        <v>0</v>
      </c>
      <c r="AR6" s="76"/>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x14ac:dyDescent="0.2">
      <c r="A7" s="879"/>
      <c r="B7" s="111" t="s">
        <v>503</v>
      </c>
      <c r="C7" s="32" t="s">
        <v>505</v>
      </c>
      <c r="D7" s="32" t="s">
        <v>82</v>
      </c>
      <c r="E7" s="33">
        <v>44221</v>
      </c>
      <c r="F7" s="34">
        <v>36</v>
      </c>
      <c r="G7" s="275">
        <f>COUNTIF(J7:AQ7,"&gt;0")</f>
        <v>0</v>
      </c>
      <c r="H7" s="276">
        <f>SUM(J7:AQ7)</f>
        <v>0</v>
      </c>
      <c r="I7" s="31"/>
      <c r="J7" s="84">
        <f>_xlfn.IFNA(VLOOKUP(CONCATENATE($J$5,$B7,$C7),'20BUN'!$A$6:$N$94,14,FALSE),0)</f>
        <v>0</v>
      </c>
      <c r="K7" s="85">
        <f>_xlfn.IFNA(VLOOKUP(CONCATENATE($K$5,$B7,$C7),'20BUS'!$A$6:$N$107,14,FALSE),0)</f>
        <v>0</v>
      </c>
      <c r="L7" s="85">
        <f>_xlfn.IFNA(VLOOKUP(CONCATENATE($L$5,$B7,$C7),'MUR1'!$A$6:$N$135,14,FALSE),0)</f>
        <v>0</v>
      </c>
      <c r="M7" s="85">
        <f>_xlfn.IFNA(VLOOKUP(CONCATENATE($M$5,$B7,$C7),'BUS1'!$A$6:$N$95,14,FALSE),0)</f>
        <v>0</v>
      </c>
      <c r="N7" s="85">
        <f>_xlfn.IFNA(VLOOKUP(CONCATENATE($N$5,$B7,$C7),'WP1'!$A$6:$N$131,14,FALSE),0)</f>
        <v>0</v>
      </c>
      <c r="O7" s="85">
        <f>_xlfn.IFNA(VLOOKUP(CONCATENATE($O$5,$B7,$C7),'BAL1'!$A$6:$N$95,14,FALSE),0)</f>
        <v>0</v>
      </c>
      <c r="P7" s="85">
        <f>_xlfn.IFNA(VLOOKUP(CONCATENATE($P$5,$B7,$C7),'WAL1'!$A$6:$N$135,14,FALSE),0)</f>
        <v>0</v>
      </c>
      <c r="Q7" s="85">
        <f>_xlfn.IFNA(VLOOKUP(CONCATENATE($Q$5,$B7,$C7),'BUS2'!$A$6:$N$133,14,FALSE),0)</f>
        <v>0</v>
      </c>
      <c r="R7" s="85">
        <f>_xlfn.IFNA(VLOOKUP(CONCATENATE($R$5,$B7,$C7),'MR1'!$A$6:$N$132,14,FALSE),0)</f>
        <v>0</v>
      </c>
      <c r="S7" s="85">
        <f>_xlfn.IFNA(VLOOKUP(CONCATENATE($S$5,$B7,$C7),'OG2'!$A$6:$N$56,14,FALSE),0)</f>
        <v>0</v>
      </c>
      <c r="T7" s="85">
        <f>_xlfn.IFNA(VLOOKUP(CONCATENATE($T$5,$B7,$C7),'BUS3'!$A$6:$N$135,14,FALSE),0)</f>
        <v>0</v>
      </c>
      <c r="U7" s="85">
        <f>_xlfn.IFNA(VLOOKUP(CONCATENATE($U$5,$B7,$C7),'BAL2'!$A$6:$N$135,14,FALSE),0)</f>
        <v>0</v>
      </c>
      <c r="V7" s="85">
        <f>_xlfn.IFNA(VLOOKUP(CONCATENATE($V$5,$B7,$C7),'BAL2'!$A$6:$N$135,14,FALSE),0)</f>
        <v>0</v>
      </c>
      <c r="W7" s="85">
        <f>_xlfn.IFNA(VLOOKUP(CONCATENATE($W$5,$B7,$C7),'OG2'!$A$6:$N$133,14,FALSE),0)</f>
        <v>0</v>
      </c>
      <c r="X7" s="85">
        <f>_xlfn.IFNA(VLOOKUP(CONCATENATE($X$5,$B7,$C7),'OG2'!$A$6:$N$133,14,FALSE),0)</f>
        <v>0</v>
      </c>
      <c r="Y7" s="85">
        <f>_xlfn.IFNA(VLOOKUP(CONCATENATE($Y$5,$B7,$C7),[2]SM!$A$6:$N$124,14,FALSE),0)</f>
        <v>0</v>
      </c>
      <c r="Z7" s="85">
        <f>_xlfn.IFNA(VLOOKUP(CONCATENATE($Z$5,$B7,$C7),'WAL2'!$A$6:$N$135,14,FALSE),0)</f>
        <v>0</v>
      </c>
      <c r="AA7" s="85">
        <f>_xlfn.IFNA(VLOOKUP(CONCATENATE($AA$5,$B7,$C7),'WAL1'!$A$6:$N$134,14,FALSE),0)</f>
        <v>0</v>
      </c>
      <c r="AB7" s="85">
        <f>_xlfn.IFNA(VLOOKUP(CONCATENATE($AB$5,$B7,$C7),DARD1!$A$6:$N$135,14,FALSE),0)</f>
        <v>0</v>
      </c>
      <c r="AC7" s="85">
        <f>_xlfn.IFNA(VLOOKUP(CONCATENATE($AC$5,$B7,$C7),[3]lf!$A$6:$N$131,14,FALSE),0)</f>
        <v>0</v>
      </c>
      <c r="AD7" s="85">
        <f>_xlfn.IFNA(VLOOKUP(CONCATENATE($AD$5,$B7,$C7),DARL2!$A$6:$N$135,14,FALSE),0)</f>
        <v>0</v>
      </c>
      <c r="AE7" s="86">
        <f>_xlfn.IFNA(VLOOKUP(CONCATENATE($AE$5,$B7,$C7),DARL2!$A$6:$N$135,14,FALSE),0)</f>
        <v>0</v>
      </c>
      <c r="AF7" s="86">
        <f>_xlfn.IFNA(VLOOKUP(CONCATENATE($AF$5,$B7,$C7),'BUN3'!$A$6:$N$135,14,FALSE),0)</f>
        <v>0</v>
      </c>
      <c r="AG7" s="86">
        <f>_xlfn.IFNA(VLOOKUP(CONCATENATE($AG$5,$B7,$C7),'OG3'!$A$6:$N$77,14,FALSE),0)</f>
        <v>0</v>
      </c>
      <c r="AH7" s="86">
        <f>_xlfn.IFNA(VLOOKUP(CONCATENATE($AH$5,$B7,$C7),SER!$A$6:$N$135,14,FALSE),0)</f>
        <v>0</v>
      </c>
      <c r="AI7" s="86">
        <f>_xlfn.IFNA(VLOOKUP(CONCATENATE($AI$5,$B7,$C7),KR!$A$6:$N$135,14,FALSE),0)</f>
        <v>0</v>
      </c>
      <c r="AJ7" s="86">
        <f>_xlfn.IFNA(VLOOKUP(CONCATENATE($AJ$5,$B7,$C7),DARD2!$A$6:$N$135,14,FALSE),0)</f>
        <v>0</v>
      </c>
      <c r="AK7" s="86">
        <f>_xlfn.IFNA(VLOOKUP(CONCATENATE($AK$5,$B7,$C7),'WAL3'!$A$6:$N$135,14,FALSE),0)</f>
        <v>0</v>
      </c>
      <c r="AL7" s="86">
        <f>_xlfn.IFNA(VLOOKUP(CONCATENATE($AL$5,$B7,$C7),'BAL3'!$A$6:$N$135,14,FALSE),0)</f>
        <v>0</v>
      </c>
      <c r="AM7" s="86">
        <f>_xlfn.IFNA(VLOOKUP(CONCATENATE($AL$5,$B7,$C7),'BUN3'!$A$6:$N$135,14,FALSE),0)</f>
        <v>0</v>
      </c>
      <c r="AN7" s="86">
        <f>_xlfn.IFNA(VLOOKUP(CONCATENATE($AL$5,$B7,$C7),SC!$A$6:$N$135,14,FALSE),0)</f>
        <v>0</v>
      </c>
      <c r="AO7" s="86">
        <f>_xlfn.IFNA(VLOOKUP(CONCATENATE($AL$5,$B7,$C7),'LF2'!$A$6:$N$135,14,FALSE),0)</f>
        <v>0</v>
      </c>
      <c r="AP7" s="86">
        <f>_xlfn.IFNA(VLOOKUP(CONCATENATE($AL$5,$B7,$C7),'LF2'!$A$6:$N$135,14,FALSE),0)</f>
        <v>0</v>
      </c>
      <c r="AQ7" s="731">
        <f>_xlfn.IFNA(VLOOKUP(CONCATENATE($AL$5,$B7,$C7),'MR3'!$A$6:$N$135,14,FALSE),0)</f>
        <v>0</v>
      </c>
      <c r="AR7" s="77"/>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row>
    <row r="8" spans="1:79" x14ac:dyDescent="0.2">
      <c r="A8" s="879"/>
      <c r="B8" s="111"/>
      <c r="C8" s="27"/>
      <c r="D8" s="27"/>
      <c r="E8" s="28"/>
      <c r="F8" s="29"/>
      <c r="G8" s="26"/>
      <c r="H8" s="30"/>
      <c r="I8" s="31"/>
      <c r="J8" s="227">
        <f>_xlfn.IFNA(VLOOKUP(CONCATENATE($J$5,$B8,$C8),'20BUN'!$A$6:$N$94,14,FALSE),0)</f>
        <v>0</v>
      </c>
      <c r="K8" s="85">
        <f>_xlfn.IFNA(VLOOKUP(CONCATENATE($K$5,$B8,$C8),'20BUS'!$A$6:$N$107,14,FALSE),0)</f>
        <v>0</v>
      </c>
      <c r="L8" s="85">
        <f>_xlfn.IFNA(VLOOKUP(CONCATENATE($L$5,$B8,$C8),'MUR1'!$A$6:$N$135,14,FALSE),0)</f>
        <v>0</v>
      </c>
      <c r="M8" s="85">
        <f>_xlfn.IFNA(VLOOKUP(CONCATENATE($M$5,$B8,$C8),'BUS1'!$A$6:$N$95,14,FALSE),0)</f>
        <v>0</v>
      </c>
      <c r="N8" s="85">
        <f>_xlfn.IFNA(VLOOKUP(CONCATENATE($N$5,$B8,$C8),'WP1'!$A$6:$N$131,14,FALSE),0)</f>
        <v>0</v>
      </c>
      <c r="O8" s="85">
        <f>_xlfn.IFNA(VLOOKUP(CONCATENATE($O$5,$B8,$C8),'BAL1'!$A$6:$N$95,14,FALSE),0)</f>
        <v>0</v>
      </c>
      <c r="P8" s="85">
        <f>_xlfn.IFNA(VLOOKUP(CONCATENATE($P$5,$B8,$C8),'WAL1'!$A$6:$N$135,14,FALSE),0)</f>
        <v>0</v>
      </c>
      <c r="Q8" s="85">
        <f>_xlfn.IFNA(VLOOKUP(CONCATENATE($Q$5,$B8,$C8),'BUS2'!$A$6:$N$133,14,FALSE),0)</f>
        <v>0</v>
      </c>
      <c r="R8" s="85">
        <f>_xlfn.IFNA(VLOOKUP(CONCATENATE($R$5,$B8,$C8),'MR1'!$A$6:$N$132,14,FALSE),0)</f>
        <v>0</v>
      </c>
      <c r="S8" s="85">
        <f>_xlfn.IFNA(VLOOKUP(CONCATENATE($S$5,$B8,$C8),'OG2'!$A$6:$N$56,14,FALSE),0)</f>
        <v>0</v>
      </c>
      <c r="T8" s="85">
        <f>_xlfn.IFNA(VLOOKUP(CONCATENATE($T$5,$B8,$C8),'BUS3'!$A$6:$N$135,14,FALSE),0)</f>
        <v>0</v>
      </c>
      <c r="U8" s="85">
        <f>_xlfn.IFNA(VLOOKUP(CONCATENATE($U$5,$B8,$C8),'BAL2'!$A$6:$N$135,14,FALSE),0)</f>
        <v>0</v>
      </c>
      <c r="V8" s="85">
        <f>_xlfn.IFNA(VLOOKUP(CONCATENATE($V$5,$B8,$C8),'BAL2'!$A$6:$N$135,14,FALSE),0)</f>
        <v>0</v>
      </c>
      <c r="W8" s="85">
        <f>_xlfn.IFNA(VLOOKUP(CONCATENATE($W$5,$B8,$C8),'OG2'!$A$6:$N$133,14,FALSE),0)</f>
        <v>0</v>
      </c>
      <c r="X8" s="85">
        <f>_xlfn.IFNA(VLOOKUP(CONCATENATE($X$5,$B8,$C8),'OG2'!$A$6:$N$133,14,FALSE),0)</f>
        <v>0</v>
      </c>
      <c r="Y8" s="85">
        <f>_xlfn.IFNA(VLOOKUP(CONCATENATE($Y$5,$B8,$C8),[2]SM!$A$6:$N$124,14,FALSE),0)</f>
        <v>0</v>
      </c>
      <c r="Z8" s="85">
        <f>_xlfn.IFNA(VLOOKUP(CONCATENATE($Z$5,$B8,$C8),'WAL2'!$A$6:$N$135,14,FALSE),0)</f>
        <v>0</v>
      </c>
      <c r="AA8" s="85">
        <f>_xlfn.IFNA(VLOOKUP(CONCATENATE($AA$5,$B8,$C8),'WAL1'!$A$6:$N$134,14,FALSE),0)</f>
        <v>0</v>
      </c>
      <c r="AB8" s="85">
        <f>_xlfn.IFNA(VLOOKUP(CONCATENATE($AB$5,$B8,$C8),'LF1'!$A$6:$N$135,14,FALSE),0)</f>
        <v>0</v>
      </c>
      <c r="AC8" s="85">
        <f>_xlfn.IFNA(VLOOKUP(CONCATENATE($AC$5,$B8,$C8),[3]lf!$A$6:$N$131,14,FALSE),0)</f>
        <v>0</v>
      </c>
      <c r="AD8" s="85">
        <f>_xlfn.IFNA(VLOOKUP(CONCATENATE($AD$5,$B8,$C8),DARL2!$A$6:$N$135,14,FALSE),0)</f>
        <v>0</v>
      </c>
      <c r="AE8" s="86">
        <f>_xlfn.IFNA(VLOOKUP(CONCATENATE($AE$5,$B8,$C8),DARL2!$A$6:$N$135,14,FALSE),0)</f>
        <v>0</v>
      </c>
      <c r="AF8" s="86">
        <f>_xlfn.IFNA(VLOOKUP(CONCATENATE($AF$5,$B8,$C8),'BUN3'!$A$6:$N$135,14,FALSE),0)</f>
        <v>0</v>
      </c>
      <c r="AG8" s="86">
        <f>_xlfn.IFNA(VLOOKUP(CONCATENATE($AG$5,$B8,$C8),'OG3'!$A$6:$N$77,14,FALSE),0)</f>
        <v>0</v>
      </c>
      <c r="AH8" s="86">
        <f>_xlfn.IFNA(VLOOKUP(CONCATENATE($AH$5,$B8,$C8),SER!$A$6:$N$135,14,FALSE),0)</f>
        <v>0</v>
      </c>
      <c r="AI8" s="86">
        <f>_xlfn.IFNA(VLOOKUP(CONCATENATE($AI$5,$B8,$C8),KR!$A$6:$N$135,14,FALSE),0)</f>
        <v>0</v>
      </c>
      <c r="AJ8" s="86">
        <f>_xlfn.IFNA(VLOOKUP(CONCATENATE($AJ$5,$B8,$C8),DARD2!$A$6:$N$135,14,FALSE),0)</f>
        <v>0</v>
      </c>
      <c r="AK8" s="86">
        <f>_xlfn.IFNA(VLOOKUP(CONCATENATE($AK$5,$B8,$C8),'WAL3'!$A$6:$N$135,14,FALSE),0)</f>
        <v>0</v>
      </c>
      <c r="AL8" s="86">
        <f>_xlfn.IFNA(VLOOKUP(CONCATENATE($AL$5,$B8,$C8),'BAL3'!$A$6:$N$135,14,FALSE),0)</f>
        <v>0</v>
      </c>
      <c r="AM8" s="86">
        <f>_xlfn.IFNA(VLOOKUP(CONCATENATE($AL$5,$B8,$C8),'BUN3'!$A$6:$N$135,14,FALSE),0)</f>
        <v>0</v>
      </c>
      <c r="AN8" s="86">
        <f>_xlfn.IFNA(VLOOKUP(CONCATENATE($AL$5,$B8,$C8),SC!$A$6:$N$135,14,FALSE),0)</f>
        <v>0</v>
      </c>
      <c r="AO8" s="86">
        <f>_xlfn.IFNA(VLOOKUP(CONCATENATE($AL$5,$B8,$C8),'LF2'!$A$6:$N$135,14,FALSE),0)</f>
        <v>0</v>
      </c>
      <c r="AP8" s="86">
        <f>_xlfn.IFNA(VLOOKUP(CONCATENATE($AL$5,$B8,$C8),'LF2'!$A$6:$N$135,14,FALSE),0)</f>
        <v>0</v>
      </c>
      <c r="AQ8" s="87">
        <f>_xlfn.IFNA(VLOOKUP(CONCATENATE($AL$5,$B8,$C8),'LF2'!$A$6:$N$135,14,FALSE),0)</f>
        <v>0</v>
      </c>
      <c r="AR8" s="76"/>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row>
    <row r="9" spans="1:79" ht="13.5" thickBot="1" x14ac:dyDescent="0.25">
      <c r="A9" s="879"/>
      <c r="B9" s="166" t="s">
        <v>83</v>
      </c>
      <c r="C9" s="167" t="s">
        <v>83</v>
      </c>
      <c r="D9" s="167" t="s">
        <v>83</v>
      </c>
      <c r="E9" s="168"/>
      <c r="F9" s="169"/>
      <c r="G9" s="278"/>
      <c r="H9" s="279"/>
      <c r="I9" s="280"/>
      <c r="J9" s="228">
        <f>_xlfn.IFNA(VLOOKUP(CONCATENATE($J$5,$B9,$C9),'20BUN'!$A$6:$N$94,14,FALSE),0)</f>
        <v>0</v>
      </c>
      <c r="K9" s="170">
        <f>_xlfn.IFNA(VLOOKUP(CONCATENATE($K$5,$B9,$C9),'20BUS'!$A$6:$N$107,14,FALSE),0)</f>
        <v>0</v>
      </c>
      <c r="L9" s="170">
        <f>_xlfn.IFNA(VLOOKUP(CONCATENATE($L$5,$B9,$C9),'MUR1'!$A$6:$N$135,14,FALSE),0)</f>
        <v>0</v>
      </c>
      <c r="M9" s="170">
        <f>_xlfn.IFNA(VLOOKUP(CONCATENATE($M$5,$B9,$C9),'BUS1'!$A$6:$N$95,14,FALSE),0)</f>
        <v>0</v>
      </c>
      <c r="N9" s="170">
        <f>_xlfn.IFNA(VLOOKUP(CONCATENATE($N$5,$B9,$C9),'WP1'!$A$6:$N$131,14,FALSE),0)</f>
        <v>0</v>
      </c>
      <c r="O9" s="170">
        <f>_xlfn.IFNA(VLOOKUP(CONCATENATE($O$5,$B9,$C9),'BAL1'!$A$6:$N$95,14,FALSE),0)</f>
        <v>0</v>
      </c>
      <c r="P9" s="170">
        <f>_xlfn.IFNA(VLOOKUP(CONCATENATE($P$5,$B9,$C9),'WAL1'!$A$6:$N$135,14,FALSE),0)</f>
        <v>0</v>
      </c>
      <c r="Q9" s="170">
        <f>_xlfn.IFNA(VLOOKUP(CONCATENATE($Q$5,$B9,$C9),'BUS2'!$A$6:$N$133,14,FALSE),0)</f>
        <v>0</v>
      </c>
      <c r="R9" s="170">
        <f>_xlfn.IFNA(VLOOKUP(CONCATENATE($R$5,$B9,$C9),'OG1'!$A$6:$N$132,14,FALSE),0)</f>
        <v>0</v>
      </c>
      <c r="S9" s="170">
        <f>_xlfn.IFNA(VLOOKUP(CONCATENATE($S$5,$B9,$C9),DARL!$A$6:$N$56,14,FALSE),0)</f>
        <v>0</v>
      </c>
      <c r="T9" s="170">
        <f>_xlfn.IFNA(VLOOKUP(CONCATENATE($T$5,$B9,$C9),'BUS3'!$A$6:$N$135,14,FALSE),0)</f>
        <v>0</v>
      </c>
      <c r="U9" s="170">
        <f>_xlfn.IFNA(VLOOKUP(CONCATENATE($U$5,$B9,$C9),'BAL2'!$A$6:$N$135,14,FALSE),0)</f>
        <v>0</v>
      </c>
      <c r="V9" s="170">
        <f>_xlfn.IFNA(VLOOKUP(CONCATENATE($V$5,$B9,$C9),'BUN1'!$A$6:$N$135,14,FALSE),0)</f>
        <v>0</v>
      </c>
      <c r="W9" s="170">
        <f>_xlfn.IFNA(VLOOKUP(CONCATENATE($W$5,$B9,$C9),'OG2'!$A$6:$N$133,14,FALSE),0)</f>
        <v>0</v>
      </c>
      <c r="X9" s="170">
        <f>_xlfn.IFNA(VLOOKUP(CONCATENATE($X$5,$B9,$C9),'SM1'!$A$6:$N$133,14,FALSE),0)</f>
        <v>0</v>
      </c>
      <c r="Y9" s="170">
        <f>_xlfn.IFNA(VLOOKUP(CONCATENATE($Y$5,$B9,$C9),'MR2'!$A$6:$N$124,14,FALSE),0)</f>
        <v>0</v>
      </c>
      <c r="Z9" s="170">
        <f>_xlfn.IFNA(VLOOKUP(CONCATENATE($Z$5,$B9,$C9),'WAL2'!$A$6:$N$135,14,FALSE),0)</f>
        <v>0</v>
      </c>
      <c r="AA9" s="170">
        <f>_xlfn.IFNA(VLOOKUP(CONCATENATE($AA$5,$B9,$C9),DARD1!$A$6:$N$134,14,FALSE),0)</f>
        <v>0</v>
      </c>
      <c r="AB9" s="170">
        <f>_xlfn.IFNA(VLOOKUP(CONCATENATE($AB$5,$B9,$C9),'LF1'!$A$6:$N$135,14,FALSE),0)</f>
        <v>0</v>
      </c>
      <c r="AC9" s="170">
        <f>_xlfn.IFNA(VLOOKUP(CONCATENATE($AC$5,$B9,$C9),'BUN2'!$A$6:$N$131,14,FALSE),0)</f>
        <v>0</v>
      </c>
      <c r="AD9" s="170">
        <f>_xlfn.IFNA(VLOOKUP(CONCATENATE($AD$5,$B9,$C9),'OG3'!$A$6:$N$135,14,FALSE),0)</f>
        <v>0</v>
      </c>
      <c r="AE9" s="171">
        <f>_xlfn.IFNA(VLOOKUP(CONCATENATE($AE$5,$B9,$C9),DARL2!$A$6:$N$135,14,FALSE),0)</f>
        <v>0</v>
      </c>
      <c r="AF9" s="171">
        <f>_xlfn.IFNA(VLOOKUP(CONCATENATE($AF$5,$B9,$C9),'BUN3'!$A$6:$N$135,14,FALSE),0)</f>
        <v>0</v>
      </c>
      <c r="AG9" s="171">
        <f>_xlfn.IFNA(VLOOKUP(CONCATENATE($AG$5,$B9,$C9),'WAL3'!$A$6:$N$77,14,FALSE),0)</f>
        <v>0</v>
      </c>
      <c r="AH9" s="171">
        <f>_xlfn.IFNA(VLOOKUP(CONCATENATE($AH$5,$B9,$C9),'BAL3'!$A$6:$N$135,14,FALSE),0)</f>
        <v>0</v>
      </c>
      <c r="AI9" s="171">
        <f>_xlfn.IFNA(VLOOKUP(CONCATENATE($AI$5,$B9,$C9),'BUN3'!$A$6:$N$135,14,FALSE),0)</f>
        <v>0</v>
      </c>
      <c r="AJ9" s="171">
        <f>_xlfn.IFNA(VLOOKUP(CONCATENATE($AJ$5,$B9,$C9),[4]Dard!$A$6:$N$135,14,FALSE),0)</f>
        <v>0</v>
      </c>
      <c r="AK9" s="171">
        <f>_xlfn.IFNA(VLOOKUP(CONCATENATE($AK$5,$B9,$C9),'KAL1'!$A$6:$N$135,14,FALSE),0)</f>
        <v>0</v>
      </c>
      <c r="AL9" s="171">
        <f>_xlfn.IFNA(VLOOKUP(CONCATENATE($AL$5,$B9,$C9),'LF2'!$A$6:$N$135,14,FALSE),0)</f>
        <v>0</v>
      </c>
      <c r="AM9" s="171">
        <f>_xlfn.IFNA(VLOOKUP(CONCATENATE($AL$5,$B9,$C9),'BUN3'!$A$6:$N$135,14,FALSE),0)</f>
        <v>0</v>
      </c>
      <c r="AN9" s="171">
        <f>_xlfn.IFNA(VLOOKUP(CONCATENATE($AL$5,$B9,$C9),'LF2'!$A$6:$N$135,14,FALSE),0)</f>
        <v>0</v>
      </c>
      <c r="AO9" s="171">
        <f>_xlfn.IFNA(VLOOKUP(CONCATENATE($AL$5,$B9,$C9),'LF2'!$A$6:$N$135,14,FALSE),0)</f>
        <v>0</v>
      </c>
      <c r="AP9" s="171">
        <f>_xlfn.IFNA(VLOOKUP(CONCATENATE($AL$5,$B9,$C9),'LF2'!$A$6:$N$135,14,FALSE),0)</f>
        <v>0</v>
      </c>
      <c r="AQ9" s="172">
        <f>_xlfn.IFNA(VLOOKUP(CONCATENATE($AL$5,$B9,$C9),'LF2'!$A$6:$N$135,14,FALSE),0)</f>
        <v>0</v>
      </c>
      <c r="AR9" s="76"/>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row>
    <row r="10" spans="1:79" x14ac:dyDescent="0.2">
      <c r="A10" s="78"/>
      <c r="B10" s="79"/>
      <c r="C10" s="79"/>
      <c r="D10" s="79"/>
      <c r="E10" s="78"/>
      <c r="F10" s="23"/>
      <c r="G10" s="23"/>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row>
    <row r="11" spans="1:79" x14ac:dyDescent="0.2">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79" x14ac:dyDescent="0.2">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79" x14ac:dyDescent="0.2">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79" x14ac:dyDescent="0.2">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79" x14ac:dyDescent="0.2">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79" x14ac:dyDescent="0.2">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8:38" x14ac:dyDescent="0.2">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8:38" x14ac:dyDescent="0.2">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8:38" x14ac:dyDescent="0.2">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8:38" x14ac:dyDescent="0.2">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8:38" x14ac:dyDescent="0.2">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8:38" x14ac:dyDescent="0.2">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8:38" x14ac:dyDescent="0.2">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8:38" x14ac:dyDescent="0.2">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8:38" x14ac:dyDescent="0.2">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8:38" x14ac:dyDescent="0.2">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8:38" x14ac:dyDescent="0.2">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8:38" x14ac:dyDescent="0.2">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8:38" x14ac:dyDescent="0.2">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8:38" x14ac:dyDescent="0.2">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8:38" x14ac:dyDescent="0.2">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8:38" x14ac:dyDescent="0.2">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row>
    <row r="33" spans="8:38" x14ac:dyDescent="0.2">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8:38" x14ac:dyDescent="0.2">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8:38" x14ac:dyDescent="0.2">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8:38" x14ac:dyDescent="0.2">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8:38" x14ac:dyDescent="0.2">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row>
    <row r="38" spans="8:38" x14ac:dyDescent="0.2">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row>
    <row r="39" spans="8:38" x14ac:dyDescent="0.2">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8:38" x14ac:dyDescent="0.2">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8:38" x14ac:dyDescent="0.2">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8:38" x14ac:dyDescent="0.2">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8:38" x14ac:dyDescent="0.2">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sheetData>
  <sortState xmlns:xlrd2="http://schemas.microsoft.com/office/spreadsheetml/2017/richdata2" ref="B5:AL8">
    <sortCondition descending="1" ref="H5:H8"/>
    <sortCondition ref="I5:I8"/>
    <sortCondition descending="1" ref="G5:G8"/>
  </sortState>
  <mergeCells count="84">
    <mergeCell ref="AM3:AM4"/>
    <mergeCell ref="AN3:AN4"/>
    <mergeCell ref="AO3:AO4"/>
    <mergeCell ref="AP3:AP4"/>
    <mergeCell ref="AQ3:AQ4"/>
    <mergeCell ref="AM1:AM2"/>
    <mergeCell ref="AN1:AN2"/>
    <mergeCell ref="AO1:AO2"/>
    <mergeCell ref="AP1:AP2"/>
    <mergeCell ref="AQ1:AQ2"/>
    <mergeCell ref="Y1:Y2"/>
    <mergeCell ref="Y3:Y4"/>
    <mergeCell ref="AK3:AK4"/>
    <mergeCell ref="AL3:AL4"/>
    <mergeCell ref="AE3:AE4"/>
    <mergeCell ref="AF3:AF4"/>
    <mergeCell ref="AG3:AG4"/>
    <mergeCell ref="AH3:AH4"/>
    <mergeCell ref="AI3:AI4"/>
    <mergeCell ref="AA3:AA4"/>
    <mergeCell ref="AB3:AB4"/>
    <mergeCell ref="AC3:AC4"/>
    <mergeCell ref="AD3:AD4"/>
    <mergeCell ref="AJ3:AJ4"/>
    <mergeCell ref="O3:O4"/>
    <mergeCell ref="P3:P4"/>
    <mergeCell ref="Q3:Q4"/>
    <mergeCell ref="R3:R4"/>
    <mergeCell ref="T3:T4"/>
    <mergeCell ref="J3:J4"/>
    <mergeCell ref="K3:K4"/>
    <mergeCell ref="L3:L4"/>
    <mergeCell ref="M3:M4"/>
    <mergeCell ref="N3:N4"/>
    <mergeCell ref="J1:J2"/>
    <mergeCell ref="R1:R2"/>
    <mergeCell ref="K1:K2"/>
    <mergeCell ref="L1:L2"/>
    <mergeCell ref="O1:O2"/>
    <mergeCell ref="P1:P2"/>
    <mergeCell ref="Q1:Q2"/>
    <mergeCell ref="G3:G4"/>
    <mergeCell ref="H3:H4"/>
    <mergeCell ref="H1:H2"/>
    <mergeCell ref="B1:B2"/>
    <mergeCell ref="C1:C2"/>
    <mergeCell ref="D1:D2"/>
    <mergeCell ref="E1:E2"/>
    <mergeCell ref="F1:F4"/>
    <mergeCell ref="C3:C4"/>
    <mergeCell ref="D3:D4"/>
    <mergeCell ref="E3:E4"/>
    <mergeCell ref="A1:A9"/>
    <mergeCell ref="AF1:AF2"/>
    <mergeCell ref="AG1:AG2"/>
    <mergeCell ref="AH1:AH2"/>
    <mergeCell ref="V1:V2"/>
    <mergeCell ref="W1:W2"/>
    <mergeCell ref="X1:X2"/>
    <mergeCell ref="Z1:Z2"/>
    <mergeCell ref="AA1:AA2"/>
    <mergeCell ref="T1:T2"/>
    <mergeCell ref="B3:B4"/>
    <mergeCell ref="M1:M2"/>
    <mergeCell ref="N1:N2"/>
    <mergeCell ref="G1:G2"/>
    <mergeCell ref="I3:I4"/>
    <mergeCell ref="I1:I2"/>
    <mergeCell ref="S1:S2"/>
    <mergeCell ref="S3:S4"/>
    <mergeCell ref="AL1:AL2"/>
    <mergeCell ref="AB1:AB2"/>
    <mergeCell ref="AC1:AC2"/>
    <mergeCell ref="AD1:AD2"/>
    <mergeCell ref="AE1:AE2"/>
    <mergeCell ref="AK1:AK2"/>
    <mergeCell ref="U1:U2"/>
    <mergeCell ref="AI1:AI2"/>
    <mergeCell ref="AJ1:AJ2"/>
    <mergeCell ref="U3:U4"/>
    <mergeCell ref="V3:V4"/>
    <mergeCell ref="W3:W4"/>
    <mergeCell ref="X3:X4"/>
    <mergeCell ref="Z3:Z4"/>
  </mergeCells>
  <phoneticPr fontId="22" type="noConversion"/>
  <conditionalFormatting sqref="B10:B1048576 B1:B2">
    <cfRule type="duplicateValues" dxfId="254" priority="362"/>
  </conditionalFormatting>
  <conditionalFormatting sqref="G6:I9">
    <cfRule type="containsText" dxfId="253" priority="7" operator="containsText" text="10">
      <formula>NOT(ISERROR(SEARCH("10",G6)))</formula>
    </cfRule>
  </conditionalFormatting>
  <conditionalFormatting sqref="J6:R9 T6:X9 Z6:AP9">
    <cfRule type="cellIs" dxfId="252" priority="6" operator="lessThan">
      <formula>1</formula>
    </cfRule>
  </conditionalFormatting>
  <conditionalFormatting sqref="S6:S9">
    <cfRule type="cellIs" dxfId="251" priority="4" operator="lessThan">
      <formula>1</formula>
    </cfRule>
  </conditionalFormatting>
  <conditionalFormatting sqref="Y6:Y9">
    <cfRule type="cellIs" dxfId="250" priority="2" operator="lessThan">
      <formula>1</formula>
    </cfRule>
  </conditionalFormatting>
  <conditionalFormatting sqref="AQ6:AQ9">
    <cfRule type="cellIs" dxfId="249" priority="1"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9C97F-80A5-4020-979D-04E62CEEF8F3}">
  <sheetPr codeName="Sheet19">
    <tabColor rgb="FFFF3399"/>
  </sheetPr>
  <dimension ref="A1:N35"/>
  <sheetViews>
    <sheetView topLeftCell="B7" zoomScale="90" zoomScaleNormal="90" workbookViewId="0">
      <selection activeCell="O37" sqref="O37"/>
    </sheetView>
  </sheetViews>
  <sheetFormatPr defaultColWidth="54.5703125" defaultRowHeight="12.75" x14ac:dyDescent="0.2"/>
  <cols>
    <col min="1" max="1" width="60.85546875" bestFit="1" customWidth="1"/>
    <col min="2" max="2" width="10.85546875" bestFit="1" customWidth="1"/>
    <col min="3" max="3" width="17.7109375" bestFit="1" customWidth="1"/>
    <col min="4" max="4" width="34.7109375" bestFit="1" customWidth="1"/>
    <col min="5" max="5" width="9.140625" bestFit="1" customWidth="1"/>
    <col min="6" max="6" width="36.5703125" bestFit="1" customWidth="1"/>
    <col min="7" max="7" width="8" bestFit="1" customWidth="1"/>
    <col min="8" max="8" width="9.85546875" bestFit="1" customWidth="1"/>
    <col min="9" max="9" width="10.5703125" bestFit="1" customWidth="1"/>
    <col min="10" max="10" width="15.42578125" bestFit="1" customWidth="1"/>
    <col min="11" max="11" width="16.28515625" bestFit="1" customWidth="1"/>
    <col min="12" max="12" width="9" bestFit="1" customWidth="1"/>
    <col min="13" max="13" width="17" bestFit="1" customWidth="1"/>
    <col min="14" max="14" width="35.85546875" bestFit="1" customWidth="1"/>
  </cols>
  <sheetData>
    <row r="1" spans="1:14" ht="15.75" thickBot="1" x14ac:dyDescent="0.25">
      <c r="A1" s="115">
        <f>SUM(A2-1)</f>
        <v>18</v>
      </c>
      <c r="B1" s="981" t="s">
        <v>234</v>
      </c>
      <c r="C1" s="982"/>
      <c r="D1" s="116" t="s">
        <v>69</v>
      </c>
      <c r="E1" s="983" t="s">
        <v>271</v>
      </c>
      <c r="F1" s="984"/>
      <c r="G1" s="984"/>
      <c r="H1" s="984"/>
      <c r="I1" s="984"/>
      <c r="J1" s="984"/>
      <c r="K1" s="117" t="s">
        <v>70</v>
      </c>
      <c r="L1" s="985">
        <v>44248</v>
      </c>
      <c r="M1" s="986"/>
      <c r="N1" s="118" t="s">
        <v>235</v>
      </c>
    </row>
    <row r="2" spans="1:14" ht="13.5" thickBot="1" x14ac:dyDescent="0.25">
      <c r="A2" s="120">
        <f>COUNTA(_xlfn.UNIQUE(D6:D86))</f>
        <v>19</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ht="15.75" thickBot="1" x14ac:dyDescent="0.25">
      <c r="A4" s="966"/>
      <c r="B4" s="968"/>
      <c r="C4" s="971"/>
      <c r="D4" s="974"/>
      <c r="E4" s="976"/>
      <c r="F4" s="988"/>
      <c r="G4" s="996" t="s">
        <v>66</v>
      </c>
      <c r="H4" s="998" t="s">
        <v>50</v>
      </c>
      <c r="I4" s="998" t="s">
        <v>84</v>
      </c>
      <c r="J4" s="998" t="s">
        <v>74</v>
      </c>
      <c r="K4" s="979" t="s">
        <v>75</v>
      </c>
      <c r="L4" s="993"/>
      <c r="M4" s="995"/>
      <c r="N4" s="124">
        <v>1</v>
      </c>
    </row>
    <row r="5" spans="1:14" ht="15.75" thickBot="1" x14ac:dyDescent="0.25">
      <c r="A5" s="966"/>
      <c r="B5" s="969"/>
      <c r="C5" s="972"/>
      <c r="D5" s="974"/>
      <c r="E5" s="977" t="s">
        <v>77</v>
      </c>
      <c r="F5" s="978"/>
      <c r="G5" s="997"/>
      <c r="H5" s="999"/>
      <c r="I5" s="999"/>
      <c r="J5" s="999"/>
      <c r="K5" s="980"/>
      <c r="L5" s="993"/>
      <c r="M5" s="995"/>
      <c r="N5" s="123">
        <f>IF(N4=1,0,IF(N4=2,1,IF(N4=3,2,0)))</f>
        <v>0</v>
      </c>
    </row>
    <row r="6" spans="1:14" ht="14.25" x14ac:dyDescent="0.2">
      <c r="A6" s="192" t="str">
        <f t="shared" ref="A6:A34" si="0">CONCATENATE(B6,C6,D6)</f>
        <v>PrepKimberley GreyCE Lady Marmalade</v>
      </c>
      <c r="B6" s="193" t="s">
        <v>66</v>
      </c>
      <c r="C6" s="198" t="s">
        <v>317</v>
      </c>
      <c r="D6" s="199" t="s">
        <v>318</v>
      </c>
      <c r="E6" s="200"/>
      <c r="F6" s="201" t="s">
        <v>506</v>
      </c>
      <c r="G6" s="207"/>
      <c r="H6" s="183">
        <v>0.65525999999999995</v>
      </c>
      <c r="I6" s="184"/>
      <c r="J6" s="184"/>
      <c r="K6" s="190"/>
      <c r="L6" s="115">
        <v>1</v>
      </c>
      <c r="M6" s="197">
        <f t="shared" ref="M6:M35" si="1">IF(L6=1,7,IF(L6=2,6,IF(L6=3,5,IF(L6=4,4,IF(L6=5,3,IF(L6=6,2,IF(L6&gt;=6,1,0)))))))</f>
        <v>7</v>
      </c>
      <c r="N6" s="208">
        <f>SUM(M6+$N$5)</f>
        <v>7</v>
      </c>
    </row>
    <row r="7" spans="1:14" ht="14.25" x14ac:dyDescent="0.2">
      <c r="A7" s="126" t="str">
        <f t="shared" si="0"/>
        <v>PrepChenille JohnstonRio De Janeiro</v>
      </c>
      <c r="B7" s="156" t="s">
        <v>66</v>
      </c>
      <c r="C7" s="202" t="s">
        <v>319</v>
      </c>
      <c r="D7" s="203" t="s">
        <v>320</v>
      </c>
      <c r="E7" s="204"/>
      <c r="F7" s="205" t="s">
        <v>507</v>
      </c>
      <c r="G7" s="186"/>
      <c r="H7" s="182">
        <v>0.63946999999999998</v>
      </c>
      <c r="I7" s="178"/>
      <c r="J7" s="178"/>
      <c r="K7" s="179"/>
      <c r="L7" s="139">
        <v>2</v>
      </c>
      <c r="M7" s="138">
        <f t="shared" si="1"/>
        <v>6</v>
      </c>
      <c r="N7" s="209">
        <f>SUM(M7+$N$5)</f>
        <v>6</v>
      </c>
    </row>
    <row r="8" spans="1:14" ht="14.25" x14ac:dyDescent="0.2">
      <c r="A8" s="126" t="str">
        <f t="shared" si="0"/>
        <v>PrelimAmelia GordonAryline Bobby Sox</v>
      </c>
      <c r="B8" s="127" t="s">
        <v>50</v>
      </c>
      <c r="C8" s="206" t="s">
        <v>59</v>
      </c>
      <c r="D8" s="203" t="s">
        <v>60</v>
      </c>
      <c r="E8" s="204"/>
      <c r="F8" s="205" t="s">
        <v>321</v>
      </c>
      <c r="G8" s="187">
        <v>0.60599999999999998</v>
      </c>
      <c r="H8" s="178"/>
      <c r="I8" s="178"/>
      <c r="J8" s="178"/>
      <c r="K8" s="179"/>
      <c r="L8" s="139">
        <v>1</v>
      </c>
      <c r="M8" s="138">
        <f t="shared" si="1"/>
        <v>7</v>
      </c>
      <c r="N8" s="209">
        <f t="shared" ref="N8:N35" si="2">SUM(M8+$N$5)</f>
        <v>7</v>
      </c>
    </row>
    <row r="9" spans="1:14" ht="14.25" x14ac:dyDescent="0.2">
      <c r="A9" s="126" t="str">
        <f t="shared" si="0"/>
        <v>PrelimKady MiddlecoatMallaine Motown</v>
      </c>
      <c r="B9" s="127" t="s">
        <v>50</v>
      </c>
      <c r="C9" s="206" t="s">
        <v>322</v>
      </c>
      <c r="D9" s="203" t="s">
        <v>323</v>
      </c>
      <c r="E9" s="204"/>
      <c r="F9" s="205" t="s">
        <v>507</v>
      </c>
      <c r="G9" s="187">
        <v>0.57999999999999996</v>
      </c>
      <c r="H9" s="178"/>
      <c r="I9" s="178"/>
      <c r="J9" s="178"/>
      <c r="K9" s="179"/>
      <c r="L9" s="139">
        <v>2</v>
      </c>
      <c r="M9" s="138">
        <f t="shared" si="1"/>
        <v>6</v>
      </c>
      <c r="N9" s="209">
        <f t="shared" si="2"/>
        <v>6</v>
      </c>
    </row>
    <row r="10" spans="1:14" ht="14.25" x14ac:dyDescent="0.2">
      <c r="A10" s="126" t="str">
        <f t="shared" si="0"/>
        <v>PrelimMeg FowlerKarma Park Festivity</v>
      </c>
      <c r="B10" s="156" t="s">
        <v>50</v>
      </c>
      <c r="C10" s="202" t="s">
        <v>121</v>
      </c>
      <c r="D10" s="203" t="s">
        <v>122</v>
      </c>
      <c r="E10" s="204"/>
      <c r="F10" s="205" t="s">
        <v>324</v>
      </c>
      <c r="G10" s="186"/>
      <c r="H10" s="178">
        <v>0.64200000000000002</v>
      </c>
      <c r="I10" s="182"/>
      <c r="J10" s="178"/>
      <c r="K10" s="179"/>
      <c r="L10" s="139">
        <v>1</v>
      </c>
      <c r="M10" s="138">
        <f t="shared" si="1"/>
        <v>7</v>
      </c>
      <c r="N10" s="209">
        <f t="shared" si="2"/>
        <v>7</v>
      </c>
    </row>
    <row r="11" spans="1:14" ht="14.25" x14ac:dyDescent="0.2">
      <c r="A11" s="126" t="str">
        <f t="shared" si="0"/>
        <v>PrelimBeau DixonHeir Bourne AW</v>
      </c>
      <c r="B11" s="127" t="s">
        <v>50</v>
      </c>
      <c r="C11" s="206" t="s">
        <v>325</v>
      </c>
      <c r="D11" s="203" t="s">
        <v>326</v>
      </c>
      <c r="E11" s="204"/>
      <c r="F11" s="205" t="s">
        <v>327</v>
      </c>
      <c r="G11" s="186"/>
      <c r="H11" s="178">
        <v>0.55400000000000005</v>
      </c>
      <c r="I11" s="182"/>
      <c r="J11" s="178"/>
      <c r="K11" s="179"/>
      <c r="L11" s="139">
        <v>2</v>
      </c>
      <c r="M11" s="138">
        <f t="shared" si="1"/>
        <v>6</v>
      </c>
      <c r="N11" s="209">
        <f t="shared" si="2"/>
        <v>6</v>
      </c>
    </row>
    <row r="12" spans="1:14" ht="14.25" x14ac:dyDescent="0.2">
      <c r="A12" s="126" t="str">
        <f t="shared" si="0"/>
        <v>PrelimMakayla DixonAmber's Hero</v>
      </c>
      <c r="B12" s="127" t="s">
        <v>50</v>
      </c>
      <c r="C12" s="206" t="s">
        <v>328</v>
      </c>
      <c r="D12" s="203" t="s">
        <v>329</v>
      </c>
      <c r="E12" s="204"/>
      <c r="F12" s="205" t="s">
        <v>507</v>
      </c>
      <c r="G12" s="186"/>
      <c r="H12" s="178">
        <v>0.63800000000000001</v>
      </c>
      <c r="I12" s="178"/>
      <c r="J12" s="182"/>
      <c r="K12" s="179"/>
      <c r="L12" s="139">
        <v>1</v>
      </c>
      <c r="M12" s="138">
        <f t="shared" si="1"/>
        <v>7</v>
      </c>
      <c r="N12" s="209">
        <f t="shared" si="2"/>
        <v>7</v>
      </c>
    </row>
    <row r="13" spans="1:14" ht="14.25" x14ac:dyDescent="0.2">
      <c r="A13" s="126" t="str">
        <f t="shared" si="0"/>
        <v>PrelimAshley HaywardJalouka Park Colourful Scenario</v>
      </c>
      <c r="B13" s="127" t="s">
        <v>50</v>
      </c>
      <c r="C13" s="206" t="s">
        <v>330</v>
      </c>
      <c r="D13" s="203" t="s">
        <v>331</v>
      </c>
      <c r="E13" s="204"/>
      <c r="F13" s="205" t="s">
        <v>507</v>
      </c>
      <c r="G13" s="186"/>
      <c r="H13" s="178">
        <v>0.626</v>
      </c>
      <c r="I13" s="178"/>
      <c r="J13" s="182"/>
      <c r="K13" s="179"/>
      <c r="L13" s="139">
        <v>2</v>
      </c>
      <c r="M13" s="138">
        <f t="shared" si="1"/>
        <v>6</v>
      </c>
      <c r="N13" s="209">
        <f>SUM(M13+$N$5)</f>
        <v>6</v>
      </c>
    </row>
    <row r="14" spans="1:14" ht="14.25" x14ac:dyDescent="0.2">
      <c r="A14" s="126" t="str">
        <f t="shared" si="0"/>
        <v>PrelimChenille JohnstonRio De Janeiro</v>
      </c>
      <c r="B14" s="127" t="s">
        <v>50</v>
      </c>
      <c r="C14" s="206" t="s">
        <v>319</v>
      </c>
      <c r="D14" s="203" t="s">
        <v>320</v>
      </c>
      <c r="E14" s="204"/>
      <c r="F14" s="205" t="s">
        <v>507</v>
      </c>
      <c r="G14" s="186"/>
      <c r="H14" s="178">
        <v>0.53400000000000003</v>
      </c>
      <c r="I14" s="178"/>
      <c r="J14" s="182"/>
      <c r="K14" s="179"/>
      <c r="L14" s="139">
        <v>3</v>
      </c>
      <c r="M14" s="138">
        <f t="shared" si="1"/>
        <v>5</v>
      </c>
      <c r="N14" s="209">
        <f t="shared" si="2"/>
        <v>5</v>
      </c>
    </row>
    <row r="15" spans="1:14" ht="14.25" x14ac:dyDescent="0.2">
      <c r="A15" s="126" t="str">
        <f t="shared" si="0"/>
        <v>PrelimNicole DragovichFoxdales Merlin</v>
      </c>
      <c r="B15" s="127" t="s">
        <v>50</v>
      </c>
      <c r="C15" s="206" t="s">
        <v>332</v>
      </c>
      <c r="D15" s="203" t="s">
        <v>333</v>
      </c>
      <c r="E15" s="204"/>
      <c r="F15" s="205" t="s">
        <v>507</v>
      </c>
      <c r="G15" s="186"/>
      <c r="H15" s="178">
        <v>0.66400000000000003</v>
      </c>
      <c r="I15" s="178"/>
      <c r="J15" s="182"/>
      <c r="K15" s="191"/>
      <c r="L15" s="139">
        <v>1</v>
      </c>
      <c r="M15" s="138">
        <f t="shared" si="1"/>
        <v>7</v>
      </c>
      <c r="N15" s="209">
        <f t="shared" si="2"/>
        <v>7</v>
      </c>
    </row>
    <row r="16" spans="1:14" ht="14.25" x14ac:dyDescent="0.2">
      <c r="A16" s="126" t="str">
        <f t="shared" si="0"/>
        <v>PrelimKayley BrahimTequila Sunrise</v>
      </c>
      <c r="B16" s="127" t="s">
        <v>50</v>
      </c>
      <c r="C16" s="206" t="s">
        <v>134</v>
      </c>
      <c r="D16" s="203" t="s">
        <v>314</v>
      </c>
      <c r="E16" s="204"/>
      <c r="F16" s="205" t="s">
        <v>507</v>
      </c>
      <c r="G16" s="186"/>
      <c r="H16" s="178">
        <v>0.63400000000000001</v>
      </c>
      <c r="I16" s="178"/>
      <c r="J16" s="178"/>
      <c r="K16" s="191"/>
      <c r="L16" s="139">
        <v>2</v>
      </c>
      <c r="M16" s="138">
        <f t="shared" si="1"/>
        <v>6</v>
      </c>
      <c r="N16" s="209">
        <f t="shared" si="2"/>
        <v>6</v>
      </c>
    </row>
    <row r="17" spans="1:14" ht="14.25" x14ac:dyDescent="0.2">
      <c r="A17" s="126" t="str">
        <f t="shared" si="0"/>
        <v>PrelmPortia AllenFolly Foot El Toro</v>
      </c>
      <c r="B17" s="127" t="s">
        <v>334</v>
      </c>
      <c r="C17" s="206" t="s">
        <v>335</v>
      </c>
      <c r="D17" s="203" t="s">
        <v>336</v>
      </c>
      <c r="E17" s="204"/>
      <c r="F17" s="205" t="s">
        <v>507</v>
      </c>
      <c r="G17" s="186"/>
      <c r="H17" s="178">
        <v>0.63</v>
      </c>
      <c r="I17" s="178"/>
      <c r="J17" s="178"/>
      <c r="K17" s="191"/>
      <c r="L17" s="139">
        <v>3</v>
      </c>
      <c r="M17" s="138">
        <f t="shared" si="1"/>
        <v>5</v>
      </c>
      <c r="N17" s="209">
        <f t="shared" si="2"/>
        <v>5</v>
      </c>
    </row>
    <row r="18" spans="1:14" ht="14.25" x14ac:dyDescent="0.2">
      <c r="A18" s="126" t="str">
        <f t="shared" si="0"/>
        <v>PrelimSarah HatchESB Golden Kip</v>
      </c>
      <c r="B18" s="127" t="s">
        <v>50</v>
      </c>
      <c r="C18" s="206" t="s">
        <v>337</v>
      </c>
      <c r="D18" s="203" t="s">
        <v>338</v>
      </c>
      <c r="E18" s="204"/>
      <c r="F18" s="205" t="s">
        <v>507</v>
      </c>
      <c r="G18" s="186"/>
      <c r="H18" s="178">
        <v>0.63</v>
      </c>
      <c r="I18" s="178"/>
      <c r="J18" s="178"/>
      <c r="K18" s="191"/>
      <c r="L18" s="139">
        <v>4</v>
      </c>
      <c r="M18" s="138">
        <f t="shared" si="1"/>
        <v>4</v>
      </c>
      <c r="N18" s="209">
        <f t="shared" si="2"/>
        <v>4</v>
      </c>
    </row>
    <row r="19" spans="1:14" ht="14.25" x14ac:dyDescent="0.2">
      <c r="A19" s="126" t="str">
        <f t="shared" si="0"/>
        <v>Prelim Kimberley GreyCE Lady Marmalade</v>
      </c>
      <c r="B19" s="127" t="s">
        <v>339</v>
      </c>
      <c r="C19" s="206" t="s">
        <v>317</v>
      </c>
      <c r="D19" s="203" t="s">
        <v>318</v>
      </c>
      <c r="E19" s="204"/>
      <c r="F19" s="205" t="s">
        <v>506</v>
      </c>
      <c r="G19" s="186"/>
      <c r="H19" s="178">
        <v>0.62</v>
      </c>
      <c r="I19" s="178"/>
      <c r="J19" s="178"/>
      <c r="K19" s="191"/>
      <c r="L19" s="139">
        <v>5</v>
      </c>
      <c r="M19" s="138">
        <f t="shared" si="1"/>
        <v>3</v>
      </c>
      <c r="N19" s="209">
        <f t="shared" si="2"/>
        <v>3</v>
      </c>
    </row>
    <row r="20" spans="1:14" ht="14.25" x14ac:dyDescent="0.2">
      <c r="A20" s="126" t="str">
        <f t="shared" si="0"/>
        <v>PrelimSarah CarterWayside</v>
      </c>
      <c r="B20" s="127" t="s">
        <v>50</v>
      </c>
      <c r="C20" s="202" t="s">
        <v>340</v>
      </c>
      <c r="D20" s="203" t="s">
        <v>341</v>
      </c>
      <c r="E20" s="204"/>
      <c r="F20" s="205" t="s">
        <v>507</v>
      </c>
      <c r="G20" s="186"/>
      <c r="H20" s="178">
        <v>0.58599999999999997</v>
      </c>
      <c r="I20" s="178"/>
      <c r="J20" s="178"/>
      <c r="K20" s="191"/>
      <c r="L20" s="139">
        <v>6</v>
      </c>
      <c r="M20" s="138">
        <f t="shared" si="1"/>
        <v>2</v>
      </c>
      <c r="N20" s="209">
        <f t="shared" si="2"/>
        <v>2</v>
      </c>
    </row>
    <row r="21" spans="1:14" ht="14.25" x14ac:dyDescent="0.2">
      <c r="A21" s="126" t="str">
        <f t="shared" si="0"/>
        <v>NovMeg FowlerKarma Park Festivity</v>
      </c>
      <c r="B21" s="156" t="s">
        <v>377</v>
      </c>
      <c r="C21" s="202" t="s">
        <v>121</v>
      </c>
      <c r="D21" s="203" t="s">
        <v>122</v>
      </c>
      <c r="E21" s="204"/>
      <c r="F21" s="205" t="s">
        <v>324</v>
      </c>
      <c r="G21" s="186"/>
      <c r="H21" s="178"/>
      <c r="I21" s="178">
        <v>0.67320999999999998</v>
      </c>
      <c r="J21" s="178"/>
      <c r="K21" s="191"/>
      <c r="L21" s="139">
        <v>1</v>
      </c>
      <c r="M21" s="138">
        <f t="shared" si="1"/>
        <v>7</v>
      </c>
      <c r="N21" s="209">
        <f t="shared" si="2"/>
        <v>7</v>
      </c>
    </row>
    <row r="22" spans="1:14" ht="14.25" x14ac:dyDescent="0.2">
      <c r="A22" s="126" t="str">
        <f t="shared" si="0"/>
        <v>NovAmelia GordonAryline Bobby Sox</v>
      </c>
      <c r="B22" s="156" t="s">
        <v>377</v>
      </c>
      <c r="C22" s="202" t="s">
        <v>59</v>
      </c>
      <c r="D22" s="203" t="s">
        <v>60</v>
      </c>
      <c r="E22" s="204"/>
      <c r="F22" s="205" t="s">
        <v>321</v>
      </c>
      <c r="G22" s="186"/>
      <c r="H22" s="178"/>
      <c r="I22" s="178">
        <v>0.63036000000000003</v>
      </c>
      <c r="J22" s="178"/>
      <c r="K22" s="191"/>
      <c r="L22" s="139">
        <v>2</v>
      </c>
      <c r="M22" s="138">
        <f t="shared" si="1"/>
        <v>6</v>
      </c>
      <c r="N22" s="209">
        <f t="shared" si="2"/>
        <v>6</v>
      </c>
    </row>
    <row r="23" spans="1:14" ht="14.25" x14ac:dyDescent="0.2">
      <c r="A23" s="126" t="str">
        <f t="shared" si="0"/>
        <v>NovAva GleesonPhoenix Rising</v>
      </c>
      <c r="B23" s="156" t="s">
        <v>377</v>
      </c>
      <c r="C23" s="206" t="s">
        <v>342</v>
      </c>
      <c r="D23" s="203" t="s">
        <v>343</v>
      </c>
      <c r="E23" s="204"/>
      <c r="F23" s="205" t="s">
        <v>344</v>
      </c>
      <c r="G23" s="186"/>
      <c r="H23" s="178"/>
      <c r="I23" s="178">
        <v>0.60892999999999997</v>
      </c>
      <c r="J23" s="178"/>
      <c r="K23" s="191"/>
      <c r="L23" s="139">
        <v>3</v>
      </c>
      <c r="M23" s="138">
        <f t="shared" si="1"/>
        <v>5</v>
      </c>
      <c r="N23" s="209">
        <f t="shared" si="2"/>
        <v>5</v>
      </c>
    </row>
    <row r="24" spans="1:14" ht="14.25" x14ac:dyDescent="0.2">
      <c r="A24" s="126" t="str">
        <f t="shared" si="0"/>
        <v>NovMakayla DixonAmber's Hero</v>
      </c>
      <c r="B24" s="156" t="s">
        <v>377</v>
      </c>
      <c r="C24" s="206" t="s">
        <v>328</v>
      </c>
      <c r="D24" s="203" t="s">
        <v>329</v>
      </c>
      <c r="E24" s="204"/>
      <c r="F24" s="205" t="s">
        <v>507</v>
      </c>
      <c r="G24" s="186"/>
      <c r="H24" s="178"/>
      <c r="I24" s="178">
        <v>0.69464000000000004</v>
      </c>
      <c r="J24" s="182"/>
      <c r="K24" s="191"/>
      <c r="L24" s="139">
        <v>1</v>
      </c>
      <c r="M24" s="138">
        <f t="shared" si="1"/>
        <v>7</v>
      </c>
      <c r="N24" s="209">
        <f t="shared" si="2"/>
        <v>7</v>
      </c>
    </row>
    <row r="25" spans="1:14" ht="14.25" x14ac:dyDescent="0.2">
      <c r="A25" s="126" t="str">
        <f t="shared" si="0"/>
        <v>NovEden VandenbergKrescendo</v>
      </c>
      <c r="B25" s="156" t="s">
        <v>377</v>
      </c>
      <c r="C25" s="206" t="s">
        <v>345</v>
      </c>
      <c r="D25" s="203" t="s">
        <v>346</v>
      </c>
      <c r="E25" s="204"/>
      <c r="F25" s="205" t="s">
        <v>507</v>
      </c>
      <c r="G25" s="186"/>
      <c r="H25" s="178"/>
      <c r="I25" s="178">
        <v>0.625</v>
      </c>
      <c r="J25" s="182"/>
      <c r="K25" s="191"/>
      <c r="L25" s="139">
        <v>2</v>
      </c>
      <c r="M25" s="138">
        <f t="shared" si="1"/>
        <v>6</v>
      </c>
      <c r="N25" s="209">
        <f t="shared" si="2"/>
        <v>6</v>
      </c>
    </row>
    <row r="26" spans="1:14" ht="14.25" x14ac:dyDescent="0.2">
      <c r="A26" s="126" t="str">
        <f t="shared" si="0"/>
        <v>NovAshley HaywardJalouka Park Colourful Scenario</v>
      </c>
      <c r="B26" s="156" t="s">
        <v>377</v>
      </c>
      <c r="C26" s="202" t="s">
        <v>330</v>
      </c>
      <c r="D26" s="203" t="s">
        <v>331</v>
      </c>
      <c r="E26" s="204"/>
      <c r="F26" s="205" t="s">
        <v>507</v>
      </c>
      <c r="G26" s="186"/>
      <c r="H26" s="178"/>
      <c r="I26" s="178">
        <v>0.57857000000000003</v>
      </c>
      <c r="J26" s="182"/>
      <c r="K26" s="191"/>
      <c r="L26" s="139">
        <v>3</v>
      </c>
      <c r="M26" s="138">
        <f t="shared" si="1"/>
        <v>5</v>
      </c>
      <c r="N26" s="209">
        <f t="shared" si="2"/>
        <v>5</v>
      </c>
    </row>
    <row r="27" spans="1:14" ht="14.25" x14ac:dyDescent="0.2">
      <c r="A27" s="126" t="str">
        <f t="shared" si="0"/>
        <v>NovCharvelle MillerKendall Park Odin</v>
      </c>
      <c r="B27" s="156" t="s">
        <v>377</v>
      </c>
      <c r="C27" s="206" t="s">
        <v>347</v>
      </c>
      <c r="D27" s="203" t="s">
        <v>348</v>
      </c>
      <c r="E27" s="204"/>
      <c r="F27" s="205" t="s">
        <v>507</v>
      </c>
      <c r="G27" s="186"/>
      <c r="H27" s="178"/>
      <c r="I27" s="182">
        <v>0.73750000000000004</v>
      </c>
      <c r="J27" s="182"/>
      <c r="K27" s="191"/>
      <c r="L27" s="139">
        <v>1</v>
      </c>
      <c r="M27" s="138">
        <f t="shared" si="1"/>
        <v>7</v>
      </c>
      <c r="N27" s="209">
        <f t="shared" si="2"/>
        <v>7</v>
      </c>
    </row>
    <row r="28" spans="1:14" ht="14.25" x14ac:dyDescent="0.2">
      <c r="A28" s="126" t="str">
        <f t="shared" si="0"/>
        <v>NovSarah CarterCasey</v>
      </c>
      <c r="B28" s="156" t="s">
        <v>377</v>
      </c>
      <c r="C28" s="202" t="s">
        <v>340</v>
      </c>
      <c r="D28" s="203" t="s">
        <v>349</v>
      </c>
      <c r="E28" s="204"/>
      <c r="F28" s="205" t="s">
        <v>507</v>
      </c>
      <c r="G28" s="186"/>
      <c r="H28" s="178"/>
      <c r="I28" s="182">
        <v>0.67679</v>
      </c>
      <c r="J28" s="182"/>
      <c r="K28" s="191"/>
      <c r="L28" s="139">
        <v>2</v>
      </c>
      <c r="M28" s="138">
        <f t="shared" si="1"/>
        <v>6</v>
      </c>
      <c r="N28" s="209">
        <f t="shared" si="2"/>
        <v>6</v>
      </c>
    </row>
    <row r="29" spans="1:14" ht="14.25" x14ac:dyDescent="0.2">
      <c r="A29" s="126" t="str">
        <f t="shared" si="0"/>
        <v>NovNicole DragovichFoxdales Merlin</v>
      </c>
      <c r="B29" s="156" t="s">
        <v>377</v>
      </c>
      <c r="C29" s="202" t="s">
        <v>332</v>
      </c>
      <c r="D29" s="203" t="s">
        <v>333</v>
      </c>
      <c r="E29" s="204"/>
      <c r="F29" s="205" t="s">
        <v>507</v>
      </c>
      <c r="G29" s="186"/>
      <c r="H29" s="178"/>
      <c r="I29" s="182">
        <v>0.64463999999999999</v>
      </c>
      <c r="J29" s="182"/>
      <c r="K29" s="191"/>
      <c r="L29" s="139">
        <v>3</v>
      </c>
      <c r="M29" s="138">
        <f t="shared" si="1"/>
        <v>5</v>
      </c>
      <c r="N29" s="209">
        <f t="shared" si="2"/>
        <v>5</v>
      </c>
    </row>
    <row r="30" spans="1:14" ht="14.25" x14ac:dyDescent="0.2">
      <c r="A30" s="126" t="str">
        <f t="shared" si="0"/>
        <v>NovPortia AllenFolly Foot El Toro</v>
      </c>
      <c r="B30" s="156" t="s">
        <v>377</v>
      </c>
      <c r="C30" s="202" t="s">
        <v>335</v>
      </c>
      <c r="D30" s="203" t="s">
        <v>336</v>
      </c>
      <c r="E30" s="204"/>
      <c r="F30" s="205" t="s">
        <v>507</v>
      </c>
      <c r="G30" s="186"/>
      <c r="H30" s="178"/>
      <c r="I30" s="182">
        <v>0.63392999999999999</v>
      </c>
      <c r="J30" s="182"/>
      <c r="K30" s="191"/>
      <c r="L30" s="139">
        <v>4</v>
      </c>
      <c r="M30" s="138">
        <f t="shared" si="1"/>
        <v>4</v>
      </c>
      <c r="N30" s="209">
        <f t="shared" si="2"/>
        <v>4</v>
      </c>
    </row>
    <row r="31" spans="1:14" ht="14.25" x14ac:dyDescent="0.2">
      <c r="A31" s="126" t="str">
        <f t="shared" si="0"/>
        <v>NovSarah HatchESB Golden Kip</v>
      </c>
      <c r="B31" s="156" t="s">
        <v>377</v>
      </c>
      <c r="C31" s="202" t="s">
        <v>337</v>
      </c>
      <c r="D31" s="203" t="s">
        <v>338</v>
      </c>
      <c r="E31" s="204"/>
      <c r="F31" s="205" t="s">
        <v>507</v>
      </c>
      <c r="G31" s="186"/>
      <c r="H31" s="178"/>
      <c r="I31" s="182">
        <v>0.58570999999999995</v>
      </c>
      <c r="J31" s="182"/>
      <c r="K31" s="191"/>
      <c r="L31" s="139">
        <v>5</v>
      </c>
      <c r="M31" s="138">
        <f t="shared" si="1"/>
        <v>3</v>
      </c>
      <c r="N31" s="209">
        <f t="shared" si="2"/>
        <v>3</v>
      </c>
    </row>
    <row r="32" spans="1:14" ht="14.25" x14ac:dyDescent="0.2">
      <c r="A32" s="126" t="str">
        <f t="shared" si="0"/>
        <v>NovMakayla CarrollGreen Tree Park Shari</v>
      </c>
      <c r="B32" s="156" t="s">
        <v>377</v>
      </c>
      <c r="C32" s="202" t="s">
        <v>350</v>
      </c>
      <c r="D32" s="203" t="s">
        <v>351</v>
      </c>
      <c r="E32" s="204"/>
      <c r="F32" s="205" t="s">
        <v>507</v>
      </c>
      <c r="G32" s="186"/>
      <c r="H32" s="178"/>
      <c r="I32" s="182">
        <v>0.57142999999999999</v>
      </c>
      <c r="J32" s="182"/>
      <c r="K32" s="191"/>
      <c r="L32" s="139">
        <v>6</v>
      </c>
      <c r="M32" s="138">
        <f t="shared" si="1"/>
        <v>2</v>
      </c>
      <c r="N32" s="209">
        <f t="shared" si="2"/>
        <v>2</v>
      </c>
    </row>
    <row r="33" spans="1:14" ht="14.25" x14ac:dyDescent="0.2">
      <c r="A33" s="126" t="str">
        <f t="shared" si="0"/>
        <v>NovKayley BrahimTequila Sunrise</v>
      </c>
      <c r="B33" s="156" t="s">
        <v>377</v>
      </c>
      <c r="C33" s="202" t="s">
        <v>134</v>
      </c>
      <c r="D33" s="203" t="s">
        <v>314</v>
      </c>
      <c r="E33" s="204"/>
      <c r="F33" s="205" t="s">
        <v>507</v>
      </c>
      <c r="G33" s="186"/>
      <c r="H33" s="178"/>
      <c r="I33" s="182">
        <v>0.56786000000000003</v>
      </c>
      <c r="J33" s="182"/>
      <c r="K33" s="191"/>
      <c r="L33" s="139">
        <v>7</v>
      </c>
      <c r="M33" s="138">
        <f t="shared" si="1"/>
        <v>1</v>
      </c>
      <c r="N33" s="209">
        <f t="shared" si="2"/>
        <v>1</v>
      </c>
    </row>
    <row r="34" spans="1:14" ht="14.25" x14ac:dyDescent="0.2">
      <c r="A34" s="126" t="str">
        <f t="shared" si="0"/>
        <v>ElemEden VandenbergKrescendo</v>
      </c>
      <c r="B34" s="156" t="s">
        <v>17</v>
      </c>
      <c r="C34" s="202" t="s">
        <v>345</v>
      </c>
      <c r="D34" s="203" t="s">
        <v>346</v>
      </c>
      <c r="E34" s="204"/>
      <c r="F34" s="205" t="s">
        <v>507</v>
      </c>
      <c r="G34" s="186"/>
      <c r="H34" s="178"/>
      <c r="I34" s="178"/>
      <c r="J34" s="182">
        <v>0.57916999999999996</v>
      </c>
      <c r="K34" s="191"/>
      <c r="L34" s="139">
        <v>1</v>
      </c>
      <c r="M34" s="138">
        <f t="shared" si="1"/>
        <v>7</v>
      </c>
      <c r="N34" s="209">
        <f t="shared" si="2"/>
        <v>7</v>
      </c>
    </row>
    <row r="35" spans="1:14" ht="15" thickBot="1" x14ac:dyDescent="0.25">
      <c r="A35" s="195" t="str">
        <f>CONCATENATE(B35,C35,D35)</f>
        <v>ElemCharvelle MillerKendall Park Odin</v>
      </c>
      <c r="B35" s="391" t="s">
        <v>17</v>
      </c>
      <c r="C35" s="340" t="s">
        <v>347</v>
      </c>
      <c r="D35" s="341" t="s">
        <v>348</v>
      </c>
      <c r="E35" s="342"/>
      <c r="F35" s="343" t="s">
        <v>507</v>
      </c>
      <c r="G35" s="188"/>
      <c r="H35" s="189"/>
      <c r="I35" s="189"/>
      <c r="J35" s="344">
        <v>0.65</v>
      </c>
      <c r="K35" s="345"/>
      <c r="L35" s="153">
        <v>1</v>
      </c>
      <c r="M35" s="152">
        <f t="shared" si="1"/>
        <v>7</v>
      </c>
      <c r="N35" s="339">
        <f t="shared" si="2"/>
        <v>7</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6:C27">
    <cfRule type="duplicateValues" dxfId="119" priority="5"/>
  </conditionalFormatting>
  <conditionalFormatting sqref="D1:D1048576">
    <cfRule type="duplicateValues" dxfId="118" priority="391"/>
  </conditionalFormatting>
  <conditionalFormatting sqref="C28:C35">
    <cfRule type="duplicateValues" dxfId="117" priority="396"/>
  </conditionalFormatting>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1F81-6AEB-4EDA-B301-92BB68EBA1B7}">
  <sheetPr codeName="Sheet20">
    <tabColor rgb="FFFF3399"/>
  </sheetPr>
  <dimension ref="A1:N100"/>
  <sheetViews>
    <sheetView workbookViewId="0">
      <selection activeCell="D31" sqref="D31"/>
    </sheetView>
  </sheetViews>
  <sheetFormatPr defaultRowHeight="12.75" x14ac:dyDescent="0.2"/>
  <cols>
    <col min="1" max="1" width="37" style="119" customWidth="1"/>
    <col min="2" max="2" width="9.140625" style="14" bestFit="1"/>
    <col min="3" max="3" width="17.85546875" style="119" bestFit="1" customWidth="1"/>
    <col min="4" max="4" width="27" style="154" bestFit="1" customWidth="1"/>
    <col min="5" max="5" width="12" style="14" bestFit="1" customWidth="1"/>
    <col min="6" max="6" width="16" style="119" bestFit="1" customWidth="1"/>
    <col min="7" max="7" width="7.140625" style="14" bestFit="1" customWidth="1"/>
    <col min="8" max="8" width="8.7109375" style="14" bestFit="1"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22.5" customHeight="1" thickBot="1" x14ac:dyDescent="0.25">
      <c r="A1" s="115">
        <f>SUM(A2-1)</f>
        <v>17</v>
      </c>
      <c r="B1" s="981" t="s">
        <v>234</v>
      </c>
      <c r="C1" s="982"/>
      <c r="D1" s="116" t="s">
        <v>69</v>
      </c>
      <c r="E1" s="983" t="s">
        <v>643</v>
      </c>
      <c r="F1" s="984"/>
      <c r="G1" s="984"/>
      <c r="H1" s="984"/>
      <c r="I1" s="984"/>
      <c r="J1" s="984"/>
      <c r="K1" s="118" t="s">
        <v>70</v>
      </c>
      <c r="L1" s="1017">
        <v>44262</v>
      </c>
      <c r="M1" s="986"/>
      <c r="N1" s="118" t="s">
        <v>235</v>
      </c>
    </row>
    <row r="2" spans="1:14" ht="22.5" customHeight="1" thickBot="1" x14ac:dyDescent="0.25">
      <c r="A2" s="120">
        <f>COUNTA(_xlfn.UNIQUE(D8:D200))</f>
        <v>18</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346"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1003"/>
      <c r="E5" s="1004" t="s">
        <v>77</v>
      </c>
      <c r="F5" s="1005"/>
      <c r="G5" s="1011"/>
      <c r="H5" s="1013"/>
      <c r="I5" s="1013"/>
      <c r="J5" s="1013"/>
      <c r="K5" s="1003"/>
      <c r="L5" s="1008"/>
      <c r="M5" s="1009"/>
      <c r="N5" s="347">
        <f>IF(N4=1,0,IF(N4=2,1,IF(N4=3,2,0)))</f>
        <v>0</v>
      </c>
    </row>
    <row r="6" spans="1:14" ht="14.25" x14ac:dyDescent="0.2">
      <c r="A6" s="348" t="str">
        <f>CONCATENATE(B6,C6,D6)</f>
        <v xml:space="preserve">PrepExample Rider AExample Horse </v>
      </c>
      <c r="B6" s="349" t="s">
        <v>66</v>
      </c>
      <c r="C6" s="350" t="s">
        <v>510</v>
      </c>
      <c r="D6" s="351" t="s">
        <v>511</v>
      </c>
      <c r="E6" s="352">
        <v>6000000</v>
      </c>
      <c r="F6" s="353" t="s">
        <v>512</v>
      </c>
      <c r="G6" s="352">
        <v>60</v>
      </c>
      <c r="H6" s="349"/>
      <c r="I6" s="354"/>
      <c r="J6" s="355"/>
      <c r="K6" s="356"/>
      <c r="L6" s="357">
        <v>1</v>
      </c>
      <c r="M6" s="358">
        <f>IF(L6=1,7,IF(L6=2,6,IF(L6=3,5,IF(L6=4,4,IF(L6=5,3,IF(L6=6,2,IF(L6&gt;=6,1,0)))))))</f>
        <v>7</v>
      </c>
      <c r="N6" s="359">
        <f>SUM(M6+$N$5)</f>
        <v>7</v>
      </c>
    </row>
    <row r="7" spans="1:14" ht="14.25" x14ac:dyDescent="0.2">
      <c r="A7" s="126" t="str">
        <f>CONCATENATE(B7,C7,D7)</f>
        <v xml:space="preserve">PrelimExample RiderExample Horse </v>
      </c>
      <c r="B7" s="360" t="s">
        <v>50</v>
      </c>
      <c r="C7" s="361" t="s">
        <v>513</v>
      </c>
      <c r="D7" s="362" t="s">
        <v>511</v>
      </c>
      <c r="E7" s="363">
        <v>6000001</v>
      </c>
      <c r="F7" s="364" t="s">
        <v>512</v>
      </c>
      <c r="G7" s="363"/>
      <c r="H7" s="360">
        <v>45</v>
      </c>
      <c r="I7" s="365"/>
      <c r="J7" s="366"/>
      <c r="K7" s="367"/>
      <c r="L7" s="368">
        <v>3</v>
      </c>
      <c r="M7" s="369">
        <f>IF(L7=1,7,IF(L7=2,6,IF(L7=3,5,IF(L7=4,4,IF(L7=5,3,IF(L7=6,2,IF(L7&gt;=6,1,0)))))))</f>
        <v>5</v>
      </c>
      <c r="N7" s="370">
        <f>SUM(M7+$N$5)</f>
        <v>5</v>
      </c>
    </row>
    <row r="8" spans="1:14" ht="14.25" x14ac:dyDescent="0.2">
      <c r="A8" s="126" t="str">
        <f t="shared" ref="A8:A71" si="0">CONCATENATE(B8,C8,D8)</f>
        <v>PrepAmelia ChesterGem Park Surprise</v>
      </c>
      <c r="B8" s="127" t="s">
        <v>66</v>
      </c>
      <c r="C8" s="128" t="s">
        <v>135</v>
      </c>
      <c r="D8" s="129" t="s">
        <v>136</v>
      </c>
      <c r="E8" s="140"/>
      <c r="F8" s="131" t="s">
        <v>118</v>
      </c>
      <c r="G8" s="140">
        <v>60.53</v>
      </c>
      <c r="H8" s="127"/>
      <c r="I8" s="181"/>
      <c r="J8" s="210"/>
      <c r="K8" s="211"/>
      <c r="L8" s="137">
        <v>1</v>
      </c>
      <c r="M8" s="138">
        <f t="shared" ref="M8:M71" si="1">IF(L8=1,7,IF(L8=2,6,IF(L8=3,5,IF(L8=4,4,IF(L8=5,3,IF(L8=6,2,IF(L8&gt;=6,1,0)))))))</f>
        <v>7</v>
      </c>
      <c r="N8" s="139">
        <f>SUM(M8+$N$5)</f>
        <v>7</v>
      </c>
    </row>
    <row r="9" spans="1:14" ht="14.25" x14ac:dyDescent="0.2">
      <c r="A9" s="126" t="str">
        <f t="shared" si="0"/>
        <v>PrepSienna ChesterBrayside Forget Me Not</v>
      </c>
      <c r="B9" s="127" t="s">
        <v>66</v>
      </c>
      <c r="C9" s="128" t="s">
        <v>137</v>
      </c>
      <c r="D9" s="129" t="s">
        <v>260</v>
      </c>
      <c r="E9" s="140"/>
      <c r="F9" s="131" t="s">
        <v>118</v>
      </c>
      <c r="G9" s="140">
        <v>55.26</v>
      </c>
      <c r="H9" s="127"/>
      <c r="I9" s="181"/>
      <c r="J9" s="210"/>
      <c r="K9" s="211"/>
      <c r="L9" s="137">
        <v>2</v>
      </c>
      <c r="M9" s="138">
        <f t="shared" si="1"/>
        <v>6</v>
      </c>
      <c r="N9" s="139">
        <f t="shared" ref="N9:N32" si="2">SUM(M9+$N$5)</f>
        <v>6</v>
      </c>
    </row>
    <row r="10" spans="1:14" ht="14.25" x14ac:dyDescent="0.2">
      <c r="A10" s="126" t="str">
        <f t="shared" si="0"/>
        <v>PrelimAlyssa ScottMorefair Rhyder</v>
      </c>
      <c r="B10" s="127" t="s">
        <v>50</v>
      </c>
      <c r="C10" s="128" t="s">
        <v>126</v>
      </c>
      <c r="D10" s="129" t="s">
        <v>127</v>
      </c>
      <c r="E10" s="140"/>
      <c r="F10" s="131"/>
      <c r="G10" s="140"/>
      <c r="H10" s="127">
        <v>63.4</v>
      </c>
      <c r="I10" s="181"/>
      <c r="J10" s="210"/>
      <c r="K10" s="211"/>
      <c r="L10" s="137">
        <v>1</v>
      </c>
      <c r="M10" s="138">
        <f t="shared" si="1"/>
        <v>7</v>
      </c>
      <c r="N10" s="139">
        <f t="shared" si="2"/>
        <v>7</v>
      </c>
    </row>
    <row r="11" spans="1:14" ht="14.25" x14ac:dyDescent="0.2">
      <c r="A11" s="126" t="str">
        <f t="shared" si="0"/>
        <v>prelimAmelia GordonAryline Bobby Sox</v>
      </c>
      <c r="B11" s="127" t="s">
        <v>644</v>
      </c>
      <c r="C11" s="128" t="s">
        <v>59</v>
      </c>
      <c r="D11" s="129" t="s">
        <v>60</v>
      </c>
      <c r="E11" s="140"/>
      <c r="F11" s="131"/>
      <c r="G11" s="140"/>
      <c r="H11" s="127">
        <v>61.8</v>
      </c>
      <c r="I11" s="181"/>
      <c r="J11" s="210"/>
      <c r="K11" s="211"/>
      <c r="L11" s="137">
        <v>2</v>
      </c>
      <c r="M11" s="138">
        <f t="shared" si="1"/>
        <v>6</v>
      </c>
      <c r="N11" s="139">
        <f t="shared" si="2"/>
        <v>6</v>
      </c>
    </row>
    <row r="12" spans="1:14" ht="14.25" x14ac:dyDescent="0.2">
      <c r="A12" s="126" t="str">
        <f t="shared" si="0"/>
        <v>PrelimAmelia ChesterGem Park Surprise</v>
      </c>
      <c r="B12" s="127" t="s">
        <v>50</v>
      </c>
      <c r="C12" s="128" t="s">
        <v>135</v>
      </c>
      <c r="D12" s="129" t="s">
        <v>136</v>
      </c>
      <c r="E12" s="140"/>
      <c r="F12" s="131" t="s">
        <v>118</v>
      </c>
      <c r="G12" s="140"/>
      <c r="H12" s="127">
        <v>60</v>
      </c>
      <c r="I12" s="181"/>
      <c r="J12" s="210"/>
      <c r="K12" s="211"/>
      <c r="L12" s="137">
        <v>3</v>
      </c>
      <c r="M12" s="138">
        <f t="shared" si="1"/>
        <v>5</v>
      </c>
      <c r="N12" s="139">
        <f t="shared" si="2"/>
        <v>5</v>
      </c>
    </row>
    <row r="13" spans="1:14" ht="14.25" x14ac:dyDescent="0.2">
      <c r="A13" s="126" t="str">
        <f t="shared" si="0"/>
        <v>PrelimMadison KainCimeron Pocket Rocket</v>
      </c>
      <c r="B13" s="127" t="s">
        <v>50</v>
      </c>
      <c r="C13" s="128" t="s">
        <v>600</v>
      </c>
      <c r="D13" s="129" t="s">
        <v>63</v>
      </c>
      <c r="E13" s="140"/>
      <c r="F13" s="131"/>
      <c r="G13" s="140"/>
      <c r="H13" s="127">
        <v>59.2</v>
      </c>
      <c r="I13" s="181"/>
      <c r="J13" s="210"/>
      <c r="K13" s="211"/>
      <c r="L13" s="137">
        <v>4</v>
      </c>
      <c r="M13" s="138">
        <f t="shared" si="1"/>
        <v>4</v>
      </c>
      <c r="N13" s="139">
        <f t="shared" si="2"/>
        <v>4</v>
      </c>
    </row>
    <row r="14" spans="1:14" ht="14.25" x14ac:dyDescent="0.2">
      <c r="A14" s="126" t="str">
        <f t="shared" si="0"/>
        <v>PrelimEmmi KnealeCharisma James Bond</v>
      </c>
      <c r="B14" s="127" t="s">
        <v>50</v>
      </c>
      <c r="C14" s="128" t="s">
        <v>58</v>
      </c>
      <c r="D14" s="129" t="s">
        <v>129</v>
      </c>
      <c r="E14" s="140"/>
      <c r="F14" s="131"/>
      <c r="G14" s="140"/>
      <c r="H14" s="127">
        <v>56.2</v>
      </c>
      <c r="I14" s="181"/>
      <c r="J14" s="210"/>
      <c r="K14" s="211"/>
      <c r="L14" s="137">
        <v>1</v>
      </c>
      <c r="M14" s="138">
        <f t="shared" si="1"/>
        <v>7</v>
      </c>
      <c r="N14" s="139">
        <f t="shared" si="2"/>
        <v>7</v>
      </c>
    </row>
    <row r="15" spans="1:14" ht="14.25" x14ac:dyDescent="0.2">
      <c r="A15" s="126" t="str">
        <f t="shared" si="0"/>
        <v>PrelimHayley CookeCooperpedy</v>
      </c>
      <c r="B15" s="127" t="s">
        <v>50</v>
      </c>
      <c r="C15" s="128" t="s">
        <v>645</v>
      </c>
      <c r="D15" s="129" t="s">
        <v>646</v>
      </c>
      <c r="E15" s="140"/>
      <c r="F15" s="131"/>
      <c r="G15" s="140"/>
      <c r="H15" s="127">
        <v>64.8</v>
      </c>
      <c r="I15" s="181"/>
      <c r="J15" s="210"/>
      <c r="K15" s="211"/>
      <c r="L15" s="137">
        <v>1</v>
      </c>
      <c r="M15" s="138">
        <f t="shared" si="1"/>
        <v>7</v>
      </c>
      <c r="N15" s="139">
        <f t="shared" si="2"/>
        <v>7</v>
      </c>
    </row>
    <row r="16" spans="1:14" ht="14.25" x14ac:dyDescent="0.2">
      <c r="A16" s="126" t="str">
        <f t="shared" si="0"/>
        <v>PrelimOlivia Butler-BlaxellKanderry Shake Your Bon Bon</v>
      </c>
      <c r="B16" s="127" t="s">
        <v>50</v>
      </c>
      <c r="C16" s="128" t="s">
        <v>647</v>
      </c>
      <c r="D16" s="129" t="s">
        <v>648</v>
      </c>
      <c r="E16" s="140"/>
      <c r="F16" s="131" t="s">
        <v>490</v>
      </c>
      <c r="G16" s="140"/>
      <c r="H16" s="127">
        <v>61</v>
      </c>
      <c r="I16" s="181"/>
      <c r="J16" s="210"/>
      <c r="K16" s="211"/>
      <c r="L16" s="137">
        <v>2</v>
      </c>
      <c r="M16" s="138">
        <f t="shared" si="1"/>
        <v>6</v>
      </c>
      <c r="N16" s="139">
        <f t="shared" si="2"/>
        <v>6</v>
      </c>
    </row>
    <row r="17" spans="1:14" ht="14.25" x14ac:dyDescent="0.2">
      <c r="A17" s="126" t="str">
        <f t="shared" si="0"/>
        <v>PrelimZoe PettersonKismet Park Serenity</v>
      </c>
      <c r="B17" s="127" t="s">
        <v>50</v>
      </c>
      <c r="C17" s="128" t="s">
        <v>625</v>
      </c>
      <c r="D17" s="129" t="s">
        <v>641</v>
      </c>
      <c r="E17" s="140"/>
      <c r="F17" s="131"/>
      <c r="G17" s="140"/>
      <c r="H17" s="127">
        <v>51.2</v>
      </c>
      <c r="I17" s="181"/>
      <c r="J17" s="210"/>
      <c r="K17" s="211"/>
      <c r="L17" s="137">
        <v>3</v>
      </c>
      <c r="M17" s="138">
        <f t="shared" si="1"/>
        <v>5</v>
      </c>
      <c r="N17" s="139">
        <f t="shared" si="2"/>
        <v>5</v>
      </c>
    </row>
    <row r="18" spans="1:14" ht="14.25" x14ac:dyDescent="0.2">
      <c r="A18" s="126" t="str">
        <f t="shared" si="0"/>
        <v>NovAlyssa ScottMorefair Rhyder</v>
      </c>
      <c r="B18" s="156" t="s">
        <v>377</v>
      </c>
      <c r="C18" s="128" t="s">
        <v>126</v>
      </c>
      <c r="D18" s="129" t="s">
        <v>127</v>
      </c>
      <c r="E18" s="140"/>
      <c r="F18" s="131"/>
      <c r="G18" s="140"/>
      <c r="H18" s="127"/>
      <c r="I18" s="181">
        <v>54.1</v>
      </c>
      <c r="J18" s="210"/>
      <c r="K18" s="211"/>
      <c r="L18" s="137">
        <v>3</v>
      </c>
      <c r="M18" s="138">
        <f t="shared" si="1"/>
        <v>5</v>
      </c>
      <c r="N18" s="139">
        <f t="shared" si="2"/>
        <v>5</v>
      </c>
    </row>
    <row r="19" spans="1:14" ht="14.25" x14ac:dyDescent="0.2">
      <c r="A19" s="126" t="str">
        <f t="shared" si="0"/>
        <v>NovAmelia GordonAryline Bobby Sox</v>
      </c>
      <c r="B19" s="156" t="s">
        <v>377</v>
      </c>
      <c r="C19" s="128" t="s">
        <v>59</v>
      </c>
      <c r="D19" s="129" t="s">
        <v>60</v>
      </c>
      <c r="E19" s="140"/>
      <c r="F19" s="131"/>
      <c r="G19" s="140"/>
      <c r="H19" s="127"/>
      <c r="I19" s="181">
        <v>62.85</v>
      </c>
      <c r="J19" s="210"/>
      <c r="K19" s="211"/>
      <c r="L19" s="137">
        <v>2</v>
      </c>
      <c r="M19" s="138">
        <f t="shared" si="1"/>
        <v>6</v>
      </c>
      <c r="N19" s="139">
        <f t="shared" si="2"/>
        <v>6</v>
      </c>
    </row>
    <row r="20" spans="1:14" ht="14.25" x14ac:dyDescent="0.2">
      <c r="A20" s="126" t="str">
        <f t="shared" si="0"/>
        <v>NovSavannah BeveridgeMidas Parisian Affair</v>
      </c>
      <c r="B20" s="156" t="s">
        <v>377</v>
      </c>
      <c r="C20" s="128" t="s">
        <v>483</v>
      </c>
      <c r="D20" s="158" t="s">
        <v>586</v>
      </c>
      <c r="E20" s="140"/>
      <c r="F20" s="131"/>
      <c r="G20" s="140"/>
      <c r="H20" s="127"/>
      <c r="I20" s="181">
        <v>71.78</v>
      </c>
      <c r="J20" s="210"/>
      <c r="K20" s="211"/>
      <c r="L20" s="137">
        <v>1</v>
      </c>
      <c r="M20" s="138">
        <f t="shared" si="1"/>
        <v>7</v>
      </c>
      <c r="N20" s="139">
        <f t="shared" si="2"/>
        <v>7</v>
      </c>
    </row>
    <row r="21" spans="1:14" ht="14.25" x14ac:dyDescent="0.2">
      <c r="A21" s="126" t="str">
        <f t="shared" si="0"/>
        <v>NovChloe GibsonBoxer</v>
      </c>
      <c r="B21" s="156" t="s">
        <v>377</v>
      </c>
      <c r="C21" s="128" t="s">
        <v>649</v>
      </c>
      <c r="D21" s="129" t="s">
        <v>650</v>
      </c>
      <c r="E21" s="140"/>
      <c r="F21" s="131"/>
      <c r="G21" s="140"/>
      <c r="H21" s="127"/>
      <c r="I21" s="181">
        <v>58.75</v>
      </c>
      <c r="J21" s="210"/>
      <c r="K21" s="211"/>
      <c r="L21" s="137">
        <v>3</v>
      </c>
      <c r="M21" s="138">
        <f t="shared" si="1"/>
        <v>5</v>
      </c>
      <c r="N21" s="139">
        <f t="shared" si="2"/>
        <v>5</v>
      </c>
    </row>
    <row r="22" spans="1:14" ht="14.25" x14ac:dyDescent="0.2">
      <c r="A22" s="126" t="str">
        <f t="shared" si="0"/>
        <v>NovOlivia RuizMr Valentino</v>
      </c>
      <c r="B22" s="156" t="s">
        <v>377</v>
      </c>
      <c r="C22" s="128" t="s">
        <v>651</v>
      </c>
      <c r="D22" s="129" t="s">
        <v>652</v>
      </c>
      <c r="E22" s="140"/>
      <c r="F22" s="131"/>
      <c r="G22" s="140"/>
      <c r="H22" s="127"/>
      <c r="I22" s="181">
        <v>66.599999999999994</v>
      </c>
      <c r="J22" s="210"/>
      <c r="K22" s="211"/>
      <c r="L22" s="137">
        <v>2</v>
      </c>
      <c r="M22" s="138">
        <f t="shared" si="1"/>
        <v>6</v>
      </c>
      <c r="N22" s="139">
        <f t="shared" si="2"/>
        <v>6</v>
      </c>
    </row>
    <row r="23" spans="1:14" ht="14.25" x14ac:dyDescent="0.2">
      <c r="A23" s="126" t="str">
        <f t="shared" si="0"/>
        <v>NovRuby RaeDiamond Dream Flying Spirit</v>
      </c>
      <c r="B23" s="156" t="s">
        <v>377</v>
      </c>
      <c r="C23" s="128" t="s">
        <v>590</v>
      </c>
      <c r="D23" s="129" t="s">
        <v>653</v>
      </c>
      <c r="E23" s="140"/>
      <c r="F23" s="131"/>
      <c r="G23" s="140"/>
      <c r="H23" s="127"/>
      <c r="I23" s="181">
        <v>67.14</v>
      </c>
      <c r="J23" s="210"/>
      <c r="K23" s="211"/>
      <c r="L23" s="137">
        <v>1</v>
      </c>
      <c r="M23" s="138">
        <f t="shared" si="1"/>
        <v>7</v>
      </c>
      <c r="N23" s="139">
        <f t="shared" si="2"/>
        <v>7</v>
      </c>
    </row>
    <row r="24" spans="1:14" ht="14.25" x14ac:dyDescent="0.2">
      <c r="A24" s="126" t="str">
        <f t="shared" si="0"/>
        <v>NovAmy-Louise RossHalcyon</v>
      </c>
      <c r="B24" s="156" t="s">
        <v>377</v>
      </c>
      <c r="C24" s="128" t="s">
        <v>488</v>
      </c>
      <c r="D24" s="129" t="s">
        <v>489</v>
      </c>
      <c r="E24" s="140"/>
      <c r="F24" s="131"/>
      <c r="G24" s="140"/>
      <c r="H24" s="127"/>
      <c r="I24" s="181">
        <v>63.04</v>
      </c>
      <c r="J24" s="210"/>
      <c r="K24" s="211"/>
      <c r="L24" s="137">
        <v>1</v>
      </c>
      <c r="M24" s="138">
        <f t="shared" si="1"/>
        <v>7</v>
      </c>
      <c r="N24" s="139">
        <f t="shared" si="2"/>
        <v>7</v>
      </c>
    </row>
    <row r="25" spans="1:14" ht="14.25" x14ac:dyDescent="0.2">
      <c r="A25" s="126" t="str">
        <f t="shared" si="0"/>
        <v>NovHayley CookeCooperpedy</v>
      </c>
      <c r="B25" s="156" t="s">
        <v>377</v>
      </c>
      <c r="C25" s="128" t="s">
        <v>645</v>
      </c>
      <c r="D25" s="129" t="s">
        <v>646</v>
      </c>
      <c r="E25" s="140"/>
      <c r="F25" s="131"/>
      <c r="G25" s="140"/>
      <c r="H25" s="127"/>
      <c r="I25" s="181">
        <v>57.14</v>
      </c>
      <c r="J25" s="210"/>
      <c r="K25" s="211"/>
      <c r="L25" s="137">
        <v>3</v>
      </c>
      <c r="M25" s="138">
        <f t="shared" si="1"/>
        <v>5</v>
      </c>
      <c r="N25" s="139">
        <f t="shared" si="2"/>
        <v>5</v>
      </c>
    </row>
    <row r="26" spans="1:14" ht="14.25" x14ac:dyDescent="0.2">
      <c r="A26" s="126" t="str">
        <f t="shared" si="0"/>
        <v>NovKatelyn MehanikovVee</v>
      </c>
      <c r="B26" s="156" t="s">
        <v>377</v>
      </c>
      <c r="C26" s="128" t="s">
        <v>378</v>
      </c>
      <c r="D26" s="129" t="s">
        <v>434</v>
      </c>
      <c r="E26" s="140"/>
      <c r="F26" s="131"/>
      <c r="G26" s="140"/>
      <c r="H26" s="127"/>
      <c r="I26" s="181">
        <v>60</v>
      </c>
      <c r="J26" s="210"/>
      <c r="K26" s="211"/>
      <c r="L26" s="137">
        <v>2</v>
      </c>
      <c r="M26" s="138">
        <f t="shared" si="1"/>
        <v>6</v>
      </c>
      <c r="N26" s="139">
        <f t="shared" si="2"/>
        <v>6</v>
      </c>
    </row>
    <row r="27" spans="1:14" ht="14.25" x14ac:dyDescent="0.2">
      <c r="A27" s="126" t="str">
        <f t="shared" si="0"/>
        <v>ElemAmy-Louise RossHalcyon</v>
      </c>
      <c r="B27" s="127" t="s">
        <v>17</v>
      </c>
      <c r="C27" s="128" t="s">
        <v>488</v>
      </c>
      <c r="D27" s="129" t="s">
        <v>489</v>
      </c>
      <c r="E27" s="140"/>
      <c r="F27" s="131"/>
      <c r="G27" s="140"/>
      <c r="H27" s="127"/>
      <c r="I27" s="181"/>
      <c r="J27" s="210">
        <v>64.03</v>
      </c>
      <c r="K27" s="211"/>
      <c r="L27" s="137">
        <v>2</v>
      </c>
      <c r="M27" s="138">
        <f t="shared" si="1"/>
        <v>6</v>
      </c>
      <c r="N27" s="139">
        <f t="shared" si="2"/>
        <v>6</v>
      </c>
    </row>
    <row r="28" spans="1:14" ht="14.25" x14ac:dyDescent="0.2">
      <c r="A28" s="126" t="str">
        <f t="shared" si="0"/>
        <v>ElemAnthea SargisonKardarra Kaldarra</v>
      </c>
      <c r="B28" s="127" t="s">
        <v>17</v>
      </c>
      <c r="C28" s="128" t="s">
        <v>501</v>
      </c>
      <c r="D28" s="129" t="s">
        <v>502</v>
      </c>
      <c r="E28" s="140"/>
      <c r="F28" s="131"/>
      <c r="G28" s="140"/>
      <c r="H28" s="127"/>
      <c r="I28" s="181"/>
      <c r="J28" s="210">
        <v>66.67</v>
      </c>
      <c r="K28" s="211"/>
      <c r="L28" s="137">
        <v>1</v>
      </c>
      <c r="M28" s="138">
        <f t="shared" si="1"/>
        <v>7</v>
      </c>
      <c r="N28" s="139">
        <f t="shared" si="2"/>
        <v>7</v>
      </c>
    </row>
    <row r="29" spans="1:14" ht="14.25" x14ac:dyDescent="0.2">
      <c r="A29" s="126" t="str">
        <f t="shared" si="0"/>
        <v>ElemJaleesa GaasdalenVintage Valley Annabeth</v>
      </c>
      <c r="B29" s="127" t="s">
        <v>17</v>
      </c>
      <c r="C29" s="128" t="s">
        <v>654</v>
      </c>
      <c r="D29" s="129" t="s">
        <v>655</v>
      </c>
      <c r="E29" s="140"/>
      <c r="F29" s="131"/>
      <c r="G29" s="140"/>
      <c r="H29" s="127"/>
      <c r="I29" s="181"/>
      <c r="J29" s="210">
        <v>58.89</v>
      </c>
      <c r="K29" s="211"/>
      <c r="L29" s="137">
        <v>3</v>
      </c>
      <c r="M29" s="138">
        <f t="shared" si="1"/>
        <v>5</v>
      </c>
      <c r="N29" s="139">
        <f t="shared" si="2"/>
        <v>5</v>
      </c>
    </row>
    <row r="30" spans="1:14" ht="14.25" x14ac:dyDescent="0.2">
      <c r="A30" s="126" t="str">
        <f t="shared" si="0"/>
        <v>ElemKatelyn MehanikovVee</v>
      </c>
      <c r="B30" s="127" t="s">
        <v>17</v>
      </c>
      <c r="C30" s="128" t="s">
        <v>378</v>
      </c>
      <c r="D30" s="129" t="s">
        <v>434</v>
      </c>
      <c r="E30" s="140"/>
      <c r="F30" s="131"/>
      <c r="G30" s="140"/>
      <c r="H30" s="127"/>
      <c r="I30" s="181"/>
      <c r="J30" s="210">
        <v>57.08</v>
      </c>
      <c r="K30" s="211"/>
      <c r="L30" s="137">
        <v>4</v>
      </c>
      <c r="M30" s="138">
        <f t="shared" si="1"/>
        <v>4</v>
      </c>
      <c r="N30" s="139">
        <f t="shared" si="2"/>
        <v>4</v>
      </c>
    </row>
    <row r="31" spans="1:14" ht="14.25" x14ac:dyDescent="0.2">
      <c r="A31" s="126" t="str">
        <f t="shared" si="0"/>
        <v>ElemSavannah BeveridgeMidas Parisian Affair</v>
      </c>
      <c r="B31" s="127" t="s">
        <v>17</v>
      </c>
      <c r="C31" s="128" t="s">
        <v>483</v>
      </c>
      <c r="D31" s="158" t="s">
        <v>586</v>
      </c>
      <c r="E31" s="140"/>
      <c r="F31" s="131"/>
      <c r="G31" s="140"/>
      <c r="H31" s="127"/>
      <c r="I31" s="181"/>
      <c r="J31" s="210">
        <v>68.33</v>
      </c>
      <c r="K31" s="211"/>
      <c r="L31" s="137">
        <v>1</v>
      </c>
      <c r="M31" s="138">
        <f t="shared" si="1"/>
        <v>7</v>
      </c>
      <c r="N31" s="139">
        <f t="shared" si="2"/>
        <v>7</v>
      </c>
    </row>
    <row r="32" spans="1:14" ht="14.25" x14ac:dyDescent="0.2">
      <c r="A32" s="126" t="str">
        <f t="shared" si="0"/>
        <v>MedAnthea SargisonKardarra Kaldarra</v>
      </c>
      <c r="B32" s="156" t="s">
        <v>15</v>
      </c>
      <c r="C32" s="128" t="s">
        <v>501</v>
      </c>
      <c r="D32" s="129" t="s">
        <v>502</v>
      </c>
      <c r="E32" s="140"/>
      <c r="F32" s="131"/>
      <c r="G32" s="140"/>
      <c r="H32" s="127"/>
      <c r="I32" s="181"/>
      <c r="J32" s="210"/>
      <c r="K32" s="211">
        <v>62.34</v>
      </c>
      <c r="L32" s="137">
        <v>1</v>
      </c>
      <c r="M32" s="138">
        <f t="shared" si="1"/>
        <v>7</v>
      </c>
      <c r="N32" s="139">
        <f t="shared" si="2"/>
        <v>7</v>
      </c>
    </row>
    <row r="33" spans="1:14" ht="14.25" x14ac:dyDescent="0.2">
      <c r="A33" s="126" t="str">
        <f t="shared" si="0"/>
        <v/>
      </c>
      <c r="B33" s="127"/>
      <c r="C33" s="128"/>
      <c r="D33" s="129"/>
      <c r="E33" s="140"/>
      <c r="F33" s="131"/>
      <c r="G33" s="140"/>
      <c r="H33" s="127"/>
      <c r="I33" s="181"/>
      <c r="J33" s="210"/>
      <c r="K33" s="211"/>
      <c r="L33" s="137"/>
      <c r="M33" s="138">
        <f t="shared" si="1"/>
        <v>0</v>
      </c>
      <c r="N33" s="139"/>
    </row>
    <row r="34" spans="1:14" ht="14.25" x14ac:dyDescent="0.2">
      <c r="A34" s="126" t="str">
        <f t="shared" si="0"/>
        <v/>
      </c>
      <c r="B34" s="127"/>
      <c r="C34" s="128"/>
      <c r="D34" s="129"/>
      <c r="E34" s="140"/>
      <c r="F34" s="131"/>
      <c r="G34" s="140"/>
      <c r="H34" s="127"/>
      <c r="I34" s="181"/>
      <c r="J34" s="210"/>
      <c r="K34" s="211"/>
      <c r="L34" s="137"/>
      <c r="M34" s="138">
        <f t="shared" si="1"/>
        <v>0</v>
      </c>
      <c r="N34" s="139"/>
    </row>
    <row r="35" spans="1:14" ht="14.25" x14ac:dyDescent="0.2">
      <c r="A35" s="126" t="str">
        <f t="shared" si="0"/>
        <v/>
      </c>
      <c r="B35" s="127"/>
      <c r="C35" s="128"/>
      <c r="D35" s="129"/>
      <c r="E35" s="140"/>
      <c r="F35" s="131"/>
      <c r="G35" s="140"/>
      <c r="H35" s="127"/>
      <c r="I35" s="181"/>
      <c r="J35" s="210"/>
      <c r="K35" s="211"/>
      <c r="L35" s="137"/>
      <c r="M35" s="138">
        <f t="shared" si="1"/>
        <v>0</v>
      </c>
      <c r="N35" s="139"/>
    </row>
    <row r="36" spans="1:14" ht="14.25" x14ac:dyDescent="0.2">
      <c r="A36" s="126" t="str">
        <f t="shared" si="0"/>
        <v/>
      </c>
      <c r="B36" s="127"/>
      <c r="C36" s="128"/>
      <c r="D36" s="129"/>
      <c r="E36" s="140"/>
      <c r="F36" s="131"/>
      <c r="G36" s="140"/>
      <c r="H36" s="127"/>
      <c r="I36" s="181"/>
      <c r="J36" s="210"/>
      <c r="K36" s="211"/>
      <c r="L36" s="137"/>
      <c r="M36" s="138">
        <f t="shared" si="1"/>
        <v>0</v>
      </c>
      <c r="N36" s="139"/>
    </row>
    <row r="37" spans="1:14" ht="14.25" x14ac:dyDescent="0.2">
      <c r="A37" s="126" t="str">
        <f t="shared" si="0"/>
        <v/>
      </c>
      <c r="B37" s="127"/>
      <c r="C37" s="128"/>
      <c r="D37" s="129"/>
      <c r="E37" s="140"/>
      <c r="F37" s="131"/>
      <c r="G37" s="140"/>
      <c r="H37" s="127"/>
      <c r="I37" s="181"/>
      <c r="J37" s="210"/>
      <c r="K37" s="211"/>
      <c r="L37" s="137"/>
      <c r="M37" s="138">
        <f t="shared" si="1"/>
        <v>0</v>
      </c>
      <c r="N37" s="139"/>
    </row>
    <row r="38" spans="1:14" ht="14.25" x14ac:dyDescent="0.2">
      <c r="A38" s="126" t="str">
        <f t="shared" si="0"/>
        <v/>
      </c>
      <c r="B38" s="127"/>
      <c r="C38" s="128"/>
      <c r="D38" s="129"/>
      <c r="E38" s="140"/>
      <c r="F38" s="131"/>
      <c r="G38" s="140"/>
      <c r="H38" s="127"/>
      <c r="I38" s="181"/>
      <c r="J38" s="210"/>
      <c r="K38" s="211"/>
      <c r="L38" s="137"/>
      <c r="M38" s="138">
        <f t="shared" si="1"/>
        <v>0</v>
      </c>
      <c r="N38" s="139"/>
    </row>
    <row r="39" spans="1:14" ht="14.25" x14ac:dyDescent="0.2">
      <c r="A39" s="126" t="str">
        <f t="shared" si="0"/>
        <v/>
      </c>
      <c r="B39" s="127"/>
      <c r="C39" s="128"/>
      <c r="D39" s="129"/>
      <c r="E39" s="140"/>
      <c r="F39" s="131"/>
      <c r="G39" s="140"/>
      <c r="H39" s="127"/>
      <c r="I39" s="181"/>
      <c r="J39" s="210"/>
      <c r="K39" s="211"/>
      <c r="L39" s="137"/>
      <c r="M39" s="138">
        <f t="shared" si="1"/>
        <v>0</v>
      </c>
      <c r="N39" s="139"/>
    </row>
    <row r="40" spans="1:14" ht="14.25" x14ac:dyDescent="0.2">
      <c r="A40" s="126" t="str">
        <f t="shared" si="0"/>
        <v/>
      </c>
      <c r="B40" s="127"/>
      <c r="C40" s="128"/>
      <c r="D40" s="129"/>
      <c r="E40" s="140"/>
      <c r="F40" s="131"/>
      <c r="G40" s="140"/>
      <c r="H40" s="127"/>
      <c r="I40" s="181"/>
      <c r="J40" s="210"/>
      <c r="K40" s="211"/>
      <c r="L40" s="137"/>
      <c r="M40" s="138">
        <f t="shared" si="1"/>
        <v>0</v>
      </c>
      <c r="N40" s="139"/>
    </row>
    <row r="41" spans="1:14" ht="14.25" x14ac:dyDescent="0.2">
      <c r="A41" s="126" t="str">
        <f t="shared" si="0"/>
        <v/>
      </c>
      <c r="B41" s="127"/>
      <c r="C41" s="128"/>
      <c r="D41" s="129"/>
      <c r="E41" s="140"/>
      <c r="F41" s="131"/>
      <c r="G41" s="140"/>
      <c r="H41" s="127"/>
      <c r="I41" s="181"/>
      <c r="J41" s="210"/>
      <c r="K41" s="211"/>
      <c r="L41" s="137"/>
      <c r="M41" s="138">
        <f t="shared" si="1"/>
        <v>0</v>
      </c>
      <c r="N41" s="139"/>
    </row>
    <row r="42" spans="1:14" ht="14.25" x14ac:dyDescent="0.2">
      <c r="A42" s="126" t="str">
        <f t="shared" si="0"/>
        <v/>
      </c>
      <c r="B42" s="127"/>
      <c r="C42" s="128"/>
      <c r="D42" s="129"/>
      <c r="E42" s="140"/>
      <c r="F42" s="131"/>
      <c r="G42" s="140"/>
      <c r="H42" s="127"/>
      <c r="I42" s="181"/>
      <c r="J42" s="210"/>
      <c r="K42" s="211"/>
      <c r="L42" s="137"/>
      <c r="M42" s="138">
        <f t="shared" si="1"/>
        <v>0</v>
      </c>
      <c r="N42" s="139"/>
    </row>
    <row r="43" spans="1:14" ht="14.25" x14ac:dyDescent="0.2">
      <c r="A43" s="126" t="str">
        <f t="shared" si="0"/>
        <v/>
      </c>
      <c r="B43" s="127"/>
      <c r="C43" s="128"/>
      <c r="D43" s="129"/>
      <c r="E43" s="140"/>
      <c r="F43" s="131"/>
      <c r="G43" s="140"/>
      <c r="H43" s="127"/>
      <c r="I43" s="181"/>
      <c r="J43" s="210"/>
      <c r="K43" s="211"/>
      <c r="L43" s="137"/>
      <c r="M43" s="138">
        <f t="shared" si="1"/>
        <v>0</v>
      </c>
      <c r="N43" s="139"/>
    </row>
    <row r="44" spans="1:14" ht="14.25" x14ac:dyDescent="0.2">
      <c r="A44" s="126" t="str">
        <f t="shared" si="0"/>
        <v/>
      </c>
      <c r="B44" s="127"/>
      <c r="C44" s="128"/>
      <c r="D44" s="129"/>
      <c r="E44" s="140"/>
      <c r="F44" s="131"/>
      <c r="G44" s="140"/>
      <c r="H44" s="127"/>
      <c r="I44" s="181"/>
      <c r="J44" s="210"/>
      <c r="K44" s="211"/>
      <c r="L44" s="137"/>
      <c r="M44" s="138">
        <f t="shared" si="1"/>
        <v>0</v>
      </c>
      <c r="N44" s="139"/>
    </row>
    <row r="45" spans="1:14" ht="14.25" x14ac:dyDescent="0.2">
      <c r="A45" s="126" t="str">
        <f t="shared" si="0"/>
        <v/>
      </c>
      <c r="B45" s="127"/>
      <c r="C45" s="128"/>
      <c r="D45" s="129"/>
      <c r="E45" s="140"/>
      <c r="F45" s="131"/>
      <c r="G45" s="140"/>
      <c r="H45" s="127"/>
      <c r="I45" s="181"/>
      <c r="J45" s="210"/>
      <c r="K45" s="211"/>
      <c r="L45" s="137"/>
      <c r="M45" s="138">
        <f t="shared" si="1"/>
        <v>0</v>
      </c>
      <c r="N45" s="139"/>
    </row>
    <row r="46" spans="1:14" ht="14.25" x14ac:dyDescent="0.2">
      <c r="A46" s="126" t="str">
        <f t="shared" si="0"/>
        <v/>
      </c>
      <c r="B46" s="127"/>
      <c r="C46" s="128"/>
      <c r="D46" s="129"/>
      <c r="E46" s="140"/>
      <c r="F46" s="131"/>
      <c r="G46" s="140"/>
      <c r="H46" s="127"/>
      <c r="I46" s="181"/>
      <c r="J46" s="210"/>
      <c r="K46" s="211"/>
      <c r="L46" s="137"/>
      <c r="M46" s="138">
        <f t="shared" si="1"/>
        <v>0</v>
      </c>
      <c r="N46" s="139"/>
    </row>
    <row r="47" spans="1:14" ht="14.25" x14ac:dyDescent="0.2">
      <c r="A47" s="126" t="str">
        <f t="shared" si="0"/>
        <v/>
      </c>
      <c r="B47" s="127"/>
      <c r="C47" s="128"/>
      <c r="D47" s="129"/>
      <c r="E47" s="140"/>
      <c r="F47" s="131"/>
      <c r="G47" s="140"/>
      <c r="H47" s="127"/>
      <c r="I47" s="181"/>
      <c r="J47" s="210"/>
      <c r="K47" s="211"/>
      <c r="L47" s="137"/>
      <c r="M47" s="138">
        <f t="shared" si="1"/>
        <v>0</v>
      </c>
      <c r="N47" s="139"/>
    </row>
    <row r="48" spans="1:14" ht="14.25" x14ac:dyDescent="0.2">
      <c r="A48" s="126" t="str">
        <f t="shared" si="0"/>
        <v/>
      </c>
      <c r="B48" s="127"/>
      <c r="C48" s="128"/>
      <c r="D48" s="129"/>
      <c r="E48" s="140"/>
      <c r="F48" s="131"/>
      <c r="G48" s="140"/>
      <c r="H48" s="127"/>
      <c r="I48" s="181"/>
      <c r="J48" s="210"/>
      <c r="K48" s="211"/>
      <c r="L48" s="137"/>
      <c r="M48" s="138">
        <f t="shared" si="1"/>
        <v>0</v>
      </c>
      <c r="N48" s="139"/>
    </row>
    <row r="49" spans="1:14" ht="14.25" x14ac:dyDescent="0.2">
      <c r="A49" s="126" t="str">
        <f t="shared" si="0"/>
        <v/>
      </c>
      <c r="B49" s="127"/>
      <c r="C49" s="128"/>
      <c r="D49" s="129"/>
      <c r="E49" s="140"/>
      <c r="F49" s="131"/>
      <c r="G49" s="140"/>
      <c r="H49" s="127"/>
      <c r="I49" s="181"/>
      <c r="J49" s="210"/>
      <c r="K49" s="211"/>
      <c r="L49" s="137"/>
      <c r="M49" s="138">
        <f t="shared" si="1"/>
        <v>0</v>
      </c>
      <c r="N49" s="139"/>
    </row>
    <row r="50" spans="1:14" ht="14.25" x14ac:dyDescent="0.2">
      <c r="A50" s="126" t="str">
        <f t="shared" si="0"/>
        <v/>
      </c>
      <c r="B50" s="127"/>
      <c r="C50" s="128"/>
      <c r="D50" s="129"/>
      <c r="E50" s="140"/>
      <c r="F50" s="131"/>
      <c r="G50" s="140"/>
      <c r="H50" s="127"/>
      <c r="I50" s="181"/>
      <c r="J50" s="210"/>
      <c r="K50" s="211"/>
      <c r="L50" s="137"/>
      <c r="M50" s="138">
        <f t="shared" si="1"/>
        <v>0</v>
      </c>
      <c r="N50" s="139"/>
    </row>
    <row r="51" spans="1:14" ht="14.25" x14ac:dyDescent="0.2">
      <c r="A51" s="126" t="str">
        <f t="shared" si="0"/>
        <v/>
      </c>
      <c r="B51" s="127"/>
      <c r="C51" s="128"/>
      <c r="D51" s="129"/>
      <c r="E51" s="140"/>
      <c r="F51" s="131"/>
      <c r="G51" s="140"/>
      <c r="H51" s="127"/>
      <c r="I51" s="181"/>
      <c r="J51" s="210"/>
      <c r="K51" s="211"/>
      <c r="L51" s="137"/>
      <c r="M51" s="138">
        <f t="shared" si="1"/>
        <v>0</v>
      </c>
      <c r="N51" s="139"/>
    </row>
    <row r="52" spans="1:14" ht="14.25" x14ac:dyDescent="0.2">
      <c r="A52" s="126" t="str">
        <f t="shared" si="0"/>
        <v/>
      </c>
      <c r="B52" s="127"/>
      <c r="C52" s="128"/>
      <c r="D52" s="129"/>
      <c r="E52" s="140"/>
      <c r="F52" s="131"/>
      <c r="G52" s="140"/>
      <c r="H52" s="127"/>
      <c r="I52" s="181"/>
      <c r="J52" s="210"/>
      <c r="K52" s="211"/>
      <c r="L52" s="137"/>
      <c r="M52" s="138">
        <f t="shared" si="1"/>
        <v>0</v>
      </c>
      <c r="N52" s="139"/>
    </row>
    <row r="53" spans="1:14" ht="14.25" x14ac:dyDescent="0.2">
      <c r="A53" s="126" t="str">
        <f t="shared" si="0"/>
        <v/>
      </c>
      <c r="B53" s="127"/>
      <c r="C53" s="128"/>
      <c r="D53" s="129"/>
      <c r="E53" s="140"/>
      <c r="F53" s="131"/>
      <c r="G53" s="140"/>
      <c r="H53" s="127"/>
      <c r="I53" s="181"/>
      <c r="J53" s="210"/>
      <c r="K53" s="211"/>
      <c r="L53" s="137"/>
      <c r="M53" s="138">
        <f t="shared" si="1"/>
        <v>0</v>
      </c>
      <c r="N53" s="139"/>
    </row>
    <row r="54" spans="1:14" ht="14.25" x14ac:dyDescent="0.2">
      <c r="A54" s="126" t="str">
        <f t="shared" si="0"/>
        <v/>
      </c>
      <c r="B54" s="127"/>
      <c r="C54" s="128"/>
      <c r="D54" s="129"/>
      <c r="E54" s="140"/>
      <c r="F54" s="131"/>
      <c r="G54" s="140"/>
      <c r="H54" s="127"/>
      <c r="I54" s="181"/>
      <c r="J54" s="210"/>
      <c r="K54" s="211"/>
      <c r="L54" s="137"/>
      <c r="M54" s="138">
        <f t="shared" si="1"/>
        <v>0</v>
      </c>
      <c r="N54" s="139"/>
    </row>
    <row r="55" spans="1:14" ht="14.25" x14ac:dyDescent="0.2">
      <c r="A55" s="126" t="str">
        <f t="shared" si="0"/>
        <v/>
      </c>
      <c r="B55" s="127"/>
      <c r="C55" s="128"/>
      <c r="D55" s="129"/>
      <c r="E55" s="140"/>
      <c r="F55" s="131"/>
      <c r="G55" s="140"/>
      <c r="H55" s="127"/>
      <c r="I55" s="181"/>
      <c r="J55" s="210"/>
      <c r="K55" s="211"/>
      <c r="L55" s="137"/>
      <c r="M55" s="138">
        <f t="shared" si="1"/>
        <v>0</v>
      </c>
      <c r="N55" s="139"/>
    </row>
    <row r="56" spans="1:14" ht="14.25" x14ac:dyDescent="0.2">
      <c r="A56" s="126" t="str">
        <f t="shared" si="0"/>
        <v/>
      </c>
      <c r="B56" s="127"/>
      <c r="C56" s="128"/>
      <c r="D56" s="129"/>
      <c r="E56" s="140"/>
      <c r="F56" s="131"/>
      <c r="G56" s="140"/>
      <c r="H56" s="127"/>
      <c r="I56" s="181"/>
      <c r="J56" s="210"/>
      <c r="K56" s="211"/>
      <c r="L56" s="137"/>
      <c r="M56" s="138">
        <f t="shared" si="1"/>
        <v>0</v>
      </c>
      <c r="N56" s="139"/>
    </row>
    <row r="57" spans="1:14" ht="14.25" x14ac:dyDescent="0.2">
      <c r="A57" s="126" t="str">
        <f t="shared" si="0"/>
        <v/>
      </c>
      <c r="B57" s="127"/>
      <c r="C57" s="128"/>
      <c r="D57" s="129"/>
      <c r="E57" s="140"/>
      <c r="F57" s="131"/>
      <c r="G57" s="140"/>
      <c r="H57" s="127"/>
      <c r="I57" s="181"/>
      <c r="J57" s="210"/>
      <c r="K57" s="211"/>
      <c r="L57" s="137"/>
      <c r="M57" s="138">
        <f t="shared" si="1"/>
        <v>0</v>
      </c>
      <c r="N57" s="139"/>
    </row>
    <row r="58" spans="1:14" ht="14.25" x14ac:dyDescent="0.2">
      <c r="A58" s="126" t="str">
        <f t="shared" si="0"/>
        <v/>
      </c>
      <c r="B58" s="127"/>
      <c r="C58" s="128"/>
      <c r="D58" s="129"/>
      <c r="E58" s="140"/>
      <c r="F58" s="131"/>
      <c r="G58" s="140"/>
      <c r="H58" s="127"/>
      <c r="I58" s="181"/>
      <c r="J58" s="210"/>
      <c r="K58" s="211"/>
      <c r="L58" s="137"/>
      <c r="M58" s="138">
        <f t="shared" si="1"/>
        <v>0</v>
      </c>
      <c r="N58" s="139"/>
    </row>
    <row r="59" spans="1:14" ht="14.25" x14ac:dyDescent="0.2">
      <c r="A59" s="126" t="str">
        <f t="shared" si="0"/>
        <v/>
      </c>
      <c r="B59" s="127"/>
      <c r="C59" s="128"/>
      <c r="D59" s="129"/>
      <c r="E59" s="140"/>
      <c r="F59" s="131"/>
      <c r="G59" s="140"/>
      <c r="H59" s="127"/>
      <c r="I59" s="181"/>
      <c r="J59" s="210"/>
      <c r="K59" s="211"/>
      <c r="L59" s="137"/>
      <c r="M59" s="138">
        <f t="shared" si="1"/>
        <v>0</v>
      </c>
      <c r="N59" s="139"/>
    </row>
    <row r="60" spans="1:14" ht="14.25" x14ac:dyDescent="0.2">
      <c r="A60" s="126" t="str">
        <f t="shared" si="0"/>
        <v/>
      </c>
      <c r="B60" s="127"/>
      <c r="C60" s="128"/>
      <c r="D60" s="129"/>
      <c r="E60" s="140"/>
      <c r="F60" s="131"/>
      <c r="G60" s="140"/>
      <c r="H60" s="127"/>
      <c r="I60" s="181"/>
      <c r="J60" s="210"/>
      <c r="K60" s="211"/>
      <c r="L60" s="137"/>
      <c r="M60" s="138">
        <f t="shared" si="1"/>
        <v>0</v>
      </c>
      <c r="N60" s="139"/>
    </row>
    <row r="61" spans="1:14" ht="14.25" x14ac:dyDescent="0.2">
      <c r="A61" s="126" t="str">
        <f t="shared" si="0"/>
        <v/>
      </c>
      <c r="B61" s="127"/>
      <c r="C61" s="128"/>
      <c r="D61" s="129"/>
      <c r="E61" s="140"/>
      <c r="F61" s="131"/>
      <c r="G61" s="140"/>
      <c r="H61" s="127"/>
      <c r="I61" s="181"/>
      <c r="J61" s="210"/>
      <c r="K61" s="211"/>
      <c r="L61" s="137"/>
      <c r="M61" s="138">
        <f t="shared" si="1"/>
        <v>0</v>
      </c>
      <c r="N61" s="139"/>
    </row>
    <row r="62" spans="1:14" ht="14.25" x14ac:dyDescent="0.2">
      <c r="A62" s="126" t="str">
        <f t="shared" si="0"/>
        <v/>
      </c>
      <c r="B62" s="127"/>
      <c r="C62" s="128"/>
      <c r="D62" s="129"/>
      <c r="E62" s="140"/>
      <c r="F62" s="131"/>
      <c r="G62" s="140"/>
      <c r="H62" s="127"/>
      <c r="I62" s="181"/>
      <c r="J62" s="210"/>
      <c r="K62" s="211"/>
      <c r="L62" s="137"/>
      <c r="M62" s="138">
        <f t="shared" si="1"/>
        <v>0</v>
      </c>
      <c r="N62" s="139"/>
    </row>
    <row r="63" spans="1:14" ht="14.25" x14ac:dyDescent="0.2">
      <c r="A63" s="126" t="str">
        <f t="shared" si="0"/>
        <v/>
      </c>
      <c r="B63" s="127"/>
      <c r="C63" s="128"/>
      <c r="D63" s="129"/>
      <c r="E63" s="140"/>
      <c r="F63" s="131"/>
      <c r="G63" s="140"/>
      <c r="H63" s="127"/>
      <c r="I63" s="181"/>
      <c r="J63" s="210"/>
      <c r="K63" s="211"/>
      <c r="L63" s="137"/>
      <c r="M63" s="138">
        <f t="shared" si="1"/>
        <v>0</v>
      </c>
      <c r="N63" s="139"/>
    </row>
    <row r="64" spans="1:14" ht="14.25" x14ac:dyDescent="0.2">
      <c r="A64" s="126" t="str">
        <f t="shared" si="0"/>
        <v/>
      </c>
      <c r="B64" s="127"/>
      <c r="C64" s="128"/>
      <c r="D64" s="129"/>
      <c r="E64" s="140"/>
      <c r="F64" s="131"/>
      <c r="G64" s="140"/>
      <c r="H64" s="127"/>
      <c r="I64" s="181"/>
      <c r="J64" s="210"/>
      <c r="K64" s="211"/>
      <c r="L64" s="137"/>
      <c r="M64" s="138">
        <f t="shared" si="1"/>
        <v>0</v>
      </c>
      <c r="N64" s="139"/>
    </row>
    <row r="65" spans="1:14" ht="14.25" x14ac:dyDescent="0.2">
      <c r="A65" s="126" t="str">
        <f t="shared" si="0"/>
        <v/>
      </c>
      <c r="B65" s="127"/>
      <c r="C65" s="128"/>
      <c r="D65" s="129"/>
      <c r="E65" s="140"/>
      <c r="F65" s="131"/>
      <c r="G65" s="140"/>
      <c r="H65" s="127"/>
      <c r="I65" s="181"/>
      <c r="J65" s="210"/>
      <c r="K65" s="211"/>
      <c r="L65" s="137"/>
      <c r="M65" s="138">
        <f t="shared" si="1"/>
        <v>0</v>
      </c>
      <c r="N65" s="139"/>
    </row>
    <row r="66" spans="1:14" ht="14.25" x14ac:dyDescent="0.2">
      <c r="A66" s="126" t="str">
        <f t="shared" si="0"/>
        <v/>
      </c>
      <c r="B66" s="127"/>
      <c r="C66" s="128"/>
      <c r="D66" s="129"/>
      <c r="E66" s="140"/>
      <c r="F66" s="131"/>
      <c r="G66" s="140"/>
      <c r="H66" s="127"/>
      <c r="I66" s="181"/>
      <c r="J66" s="210"/>
      <c r="K66" s="211"/>
      <c r="L66" s="137"/>
      <c r="M66" s="138">
        <f t="shared" si="1"/>
        <v>0</v>
      </c>
      <c r="N66" s="139"/>
    </row>
    <row r="67" spans="1:14" ht="14.25" x14ac:dyDescent="0.2">
      <c r="A67" s="126" t="str">
        <f t="shared" si="0"/>
        <v/>
      </c>
      <c r="B67" s="127"/>
      <c r="C67" s="128"/>
      <c r="D67" s="129"/>
      <c r="E67" s="140"/>
      <c r="F67" s="131"/>
      <c r="G67" s="140"/>
      <c r="H67" s="127"/>
      <c r="I67" s="181"/>
      <c r="J67" s="210"/>
      <c r="K67" s="211"/>
      <c r="L67" s="137"/>
      <c r="M67" s="138">
        <f t="shared" si="1"/>
        <v>0</v>
      </c>
      <c r="N67" s="139"/>
    </row>
    <row r="68" spans="1:14" ht="14.25" x14ac:dyDescent="0.2">
      <c r="A68" s="126" t="str">
        <f t="shared" si="0"/>
        <v/>
      </c>
      <c r="B68" s="127"/>
      <c r="C68" s="128"/>
      <c r="D68" s="129"/>
      <c r="E68" s="140"/>
      <c r="F68" s="131"/>
      <c r="G68" s="140"/>
      <c r="H68" s="127"/>
      <c r="I68" s="181"/>
      <c r="J68" s="210"/>
      <c r="K68" s="211"/>
      <c r="L68" s="137"/>
      <c r="M68" s="138">
        <f t="shared" si="1"/>
        <v>0</v>
      </c>
      <c r="N68" s="139"/>
    </row>
    <row r="69" spans="1:14" ht="14.25" x14ac:dyDescent="0.2">
      <c r="A69" s="126" t="str">
        <f t="shared" si="0"/>
        <v/>
      </c>
      <c r="B69" s="127"/>
      <c r="C69" s="128"/>
      <c r="D69" s="129"/>
      <c r="E69" s="140"/>
      <c r="F69" s="131"/>
      <c r="G69" s="140"/>
      <c r="H69" s="127"/>
      <c r="I69" s="181"/>
      <c r="J69" s="210"/>
      <c r="K69" s="211"/>
      <c r="L69" s="137"/>
      <c r="M69" s="138">
        <f t="shared" si="1"/>
        <v>0</v>
      </c>
      <c r="N69" s="139"/>
    </row>
    <row r="70" spans="1:14" ht="14.25" x14ac:dyDescent="0.2">
      <c r="A70" s="126" t="str">
        <f t="shared" si="0"/>
        <v/>
      </c>
      <c r="B70" s="127"/>
      <c r="C70" s="128"/>
      <c r="D70" s="129"/>
      <c r="E70" s="140"/>
      <c r="F70" s="131"/>
      <c r="G70" s="140"/>
      <c r="H70" s="127"/>
      <c r="I70" s="181"/>
      <c r="J70" s="210"/>
      <c r="K70" s="211"/>
      <c r="L70" s="137"/>
      <c r="M70" s="138">
        <f t="shared" si="1"/>
        <v>0</v>
      </c>
      <c r="N70" s="139"/>
    </row>
    <row r="71" spans="1:14" ht="14.25" x14ac:dyDescent="0.2">
      <c r="A71" s="126" t="str">
        <f t="shared" si="0"/>
        <v/>
      </c>
      <c r="B71" s="127"/>
      <c r="C71" s="128"/>
      <c r="D71" s="129"/>
      <c r="E71" s="140"/>
      <c r="F71" s="131"/>
      <c r="G71" s="140"/>
      <c r="H71" s="127"/>
      <c r="I71" s="181"/>
      <c r="J71" s="210"/>
      <c r="K71" s="211"/>
      <c r="L71" s="137"/>
      <c r="M71" s="138">
        <f t="shared" si="1"/>
        <v>0</v>
      </c>
      <c r="N71" s="139"/>
    </row>
    <row r="72" spans="1:14" ht="14.25" x14ac:dyDescent="0.2">
      <c r="A72" s="126" t="str">
        <f t="shared" ref="A72:A100" si="3">CONCATENATE(B72,C72,D72)</f>
        <v/>
      </c>
      <c r="B72" s="127"/>
      <c r="C72" s="128"/>
      <c r="D72" s="129"/>
      <c r="E72" s="140"/>
      <c r="F72" s="131"/>
      <c r="G72" s="140"/>
      <c r="H72" s="127"/>
      <c r="I72" s="181"/>
      <c r="J72" s="210"/>
      <c r="K72" s="211"/>
      <c r="L72" s="137"/>
      <c r="M72" s="138">
        <f t="shared" ref="M72:M100" si="4">IF(L72=1,7,IF(L72=2,6,IF(L72=3,5,IF(L72=4,4,IF(L72=5,3,IF(L72=6,2,IF(L72&gt;=6,1,0)))))))</f>
        <v>0</v>
      </c>
      <c r="N72" s="139"/>
    </row>
    <row r="73" spans="1:14" ht="14.25" x14ac:dyDescent="0.2">
      <c r="A73" s="126" t="str">
        <f t="shared" si="3"/>
        <v/>
      </c>
      <c r="B73" s="127"/>
      <c r="C73" s="128"/>
      <c r="D73" s="129"/>
      <c r="E73" s="140"/>
      <c r="F73" s="131"/>
      <c r="G73" s="140"/>
      <c r="H73" s="127"/>
      <c r="I73" s="181"/>
      <c r="J73" s="210"/>
      <c r="K73" s="211"/>
      <c r="L73" s="137"/>
      <c r="M73" s="138">
        <f t="shared" si="4"/>
        <v>0</v>
      </c>
      <c r="N73" s="139"/>
    </row>
    <row r="74" spans="1:14" ht="14.25" x14ac:dyDescent="0.2">
      <c r="A74" s="126" t="str">
        <f t="shared" si="3"/>
        <v/>
      </c>
      <c r="B74" s="127"/>
      <c r="C74" s="128"/>
      <c r="D74" s="129"/>
      <c r="E74" s="140"/>
      <c r="F74" s="131"/>
      <c r="G74" s="140"/>
      <c r="H74" s="127"/>
      <c r="I74" s="181"/>
      <c r="J74" s="210"/>
      <c r="K74" s="211"/>
      <c r="L74" s="137"/>
      <c r="M74" s="138">
        <f t="shared" si="4"/>
        <v>0</v>
      </c>
      <c r="N74" s="139"/>
    </row>
    <row r="75" spans="1:14" ht="14.25" x14ac:dyDescent="0.2">
      <c r="A75" s="126" t="str">
        <f t="shared" si="3"/>
        <v/>
      </c>
      <c r="B75" s="127"/>
      <c r="C75" s="128"/>
      <c r="D75" s="129"/>
      <c r="E75" s="140"/>
      <c r="F75" s="131"/>
      <c r="G75" s="140"/>
      <c r="H75" s="127"/>
      <c r="I75" s="181"/>
      <c r="J75" s="210"/>
      <c r="K75" s="211"/>
      <c r="L75" s="137"/>
      <c r="M75" s="138">
        <f t="shared" si="4"/>
        <v>0</v>
      </c>
      <c r="N75" s="139"/>
    </row>
    <row r="76" spans="1:14" ht="14.25" x14ac:dyDescent="0.2">
      <c r="A76" s="126" t="str">
        <f t="shared" si="3"/>
        <v/>
      </c>
      <c r="B76" s="127"/>
      <c r="C76" s="128"/>
      <c r="D76" s="129"/>
      <c r="E76" s="140"/>
      <c r="F76" s="131"/>
      <c r="G76" s="140"/>
      <c r="H76" s="127"/>
      <c r="I76" s="181"/>
      <c r="J76" s="210"/>
      <c r="K76" s="211"/>
      <c r="L76" s="137"/>
      <c r="M76" s="138">
        <f t="shared" si="4"/>
        <v>0</v>
      </c>
      <c r="N76" s="139"/>
    </row>
    <row r="77" spans="1:14" ht="14.25" x14ac:dyDescent="0.2">
      <c r="A77" s="126" t="str">
        <f t="shared" si="3"/>
        <v/>
      </c>
      <c r="B77" s="127"/>
      <c r="C77" s="128"/>
      <c r="D77" s="129"/>
      <c r="E77" s="140"/>
      <c r="F77" s="131"/>
      <c r="G77" s="140"/>
      <c r="H77" s="127"/>
      <c r="I77" s="181"/>
      <c r="J77" s="210"/>
      <c r="K77" s="211"/>
      <c r="L77" s="137"/>
      <c r="M77" s="138">
        <f t="shared" si="4"/>
        <v>0</v>
      </c>
      <c r="N77" s="139"/>
    </row>
    <row r="78" spans="1:14" ht="14.25" x14ac:dyDescent="0.2">
      <c r="A78" s="126" t="str">
        <f t="shared" si="3"/>
        <v/>
      </c>
      <c r="B78" s="127"/>
      <c r="C78" s="128"/>
      <c r="D78" s="129"/>
      <c r="E78" s="140"/>
      <c r="F78" s="131"/>
      <c r="G78" s="140"/>
      <c r="H78" s="127"/>
      <c r="I78" s="181"/>
      <c r="J78" s="210"/>
      <c r="K78" s="211"/>
      <c r="L78" s="137"/>
      <c r="M78" s="138">
        <f t="shared" si="4"/>
        <v>0</v>
      </c>
      <c r="N78" s="139"/>
    </row>
    <row r="79" spans="1:14" ht="14.25" x14ac:dyDescent="0.2">
      <c r="A79" s="126" t="str">
        <f t="shared" si="3"/>
        <v/>
      </c>
      <c r="B79" s="127"/>
      <c r="C79" s="128"/>
      <c r="D79" s="129"/>
      <c r="E79" s="140"/>
      <c r="F79" s="131"/>
      <c r="G79" s="140"/>
      <c r="H79" s="127"/>
      <c r="I79" s="181"/>
      <c r="J79" s="210"/>
      <c r="K79" s="211"/>
      <c r="L79" s="137"/>
      <c r="M79" s="138">
        <f t="shared" si="4"/>
        <v>0</v>
      </c>
      <c r="N79" s="139"/>
    </row>
    <row r="80" spans="1:14" ht="14.25" x14ac:dyDescent="0.2">
      <c r="A80" s="126" t="str">
        <f t="shared" si="3"/>
        <v/>
      </c>
      <c r="B80" s="127"/>
      <c r="C80" s="128"/>
      <c r="D80" s="129"/>
      <c r="E80" s="140"/>
      <c r="F80" s="131"/>
      <c r="G80" s="140"/>
      <c r="H80" s="127"/>
      <c r="I80" s="181"/>
      <c r="J80" s="210"/>
      <c r="K80" s="211"/>
      <c r="L80" s="137"/>
      <c r="M80" s="138">
        <f t="shared" si="4"/>
        <v>0</v>
      </c>
      <c r="N80" s="139"/>
    </row>
    <row r="81" spans="1:14" ht="14.25" x14ac:dyDescent="0.2">
      <c r="A81" s="126" t="str">
        <f t="shared" si="3"/>
        <v/>
      </c>
      <c r="B81" s="127"/>
      <c r="C81" s="128"/>
      <c r="D81" s="129"/>
      <c r="E81" s="140"/>
      <c r="F81" s="131"/>
      <c r="G81" s="140"/>
      <c r="H81" s="127"/>
      <c r="I81" s="181"/>
      <c r="J81" s="210"/>
      <c r="K81" s="211"/>
      <c r="L81" s="137"/>
      <c r="M81" s="138">
        <f t="shared" si="4"/>
        <v>0</v>
      </c>
      <c r="N81" s="139"/>
    </row>
    <row r="82" spans="1:14" ht="14.25" x14ac:dyDescent="0.2">
      <c r="A82" s="126" t="str">
        <f t="shared" si="3"/>
        <v/>
      </c>
      <c r="B82" s="127"/>
      <c r="C82" s="128"/>
      <c r="D82" s="129"/>
      <c r="E82" s="140"/>
      <c r="F82" s="131"/>
      <c r="G82" s="140"/>
      <c r="H82" s="127"/>
      <c r="I82" s="181"/>
      <c r="J82" s="210"/>
      <c r="K82" s="211"/>
      <c r="L82" s="137"/>
      <c r="M82" s="138">
        <f t="shared" si="4"/>
        <v>0</v>
      </c>
      <c r="N82" s="139"/>
    </row>
    <row r="83" spans="1:14" ht="14.25" x14ac:dyDescent="0.2">
      <c r="A83" s="126" t="str">
        <f t="shared" si="3"/>
        <v/>
      </c>
      <c r="B83" s="127"/>
      <c r="C83" s="128"/>
      <c r="D83" s="129"/>
      <c r="E83" s="140"/>
      <c r="F83" s="131"/>
      <c r="G83" s="140"/>
      <c r="H83" s="127"/>
      <c r="I83" s="181"/>
      <c r="J83" s="210"/>
      <c r="K83" s="211"/>
      <c r="L83" s="137"/>
      <c r="M83" s="138">
        <f t="shared" si="4"/>
        <v>0</v>
      </c>
      <c r="N83" s="139"/>
    </row>
    <row r="84" spans="1:14" ht="14.25" x14ac:dyDescent="0.2">
      <c r="A84" s="126" t="str">
        <f t="shared" si="3"/>
        <v/>
      </c>
      <c r="B84" s="127"/>
      <c r="C84" s="128"/>
      <c r="D84" s="129"/>
      <c r="E84" s="140"/>
      <c r="F84" s="131"/>
      <c r="G84" s="140"/>
      <c r="H84" s="127"/>
      <c r="I84" s="181"/>
      <c r="J84" s="210"/>
      <c r="K84" s="211"/>
      <c r="L84" s="137"/>
      <c r="M84" s="138">
        <f t="shared" si="4"/>
        <v>0</v>
      </c>
      <c r="N84" s="139"/>
    </row>
    <row r="85" spans="1:14" ht="14.25" x14ac:dyDescent="0.2">
      <c r="A85" s="126" t="str">
        <f t="shared" si="3"/>
        <v/>
      </c>
      <c r="B85" s="127"/>
      <c r="C85" s="128"/>
      <c r="D85" s="129"/>
      <c r="E85" s="140"/>
      <c r="F85" s="131"/>
      <c r="G85" s="140"/>
      <c r="H85" s="127"/>
      <c r="I85" s="181"/>
      <c r="J85" s="210"/>
      <c r="K85" s="211"/>
      <c r="L85" s="137"/>
      <c r="M85" s="138">
        <f t="shared" si="4"/>
        <v>0</v>
      </c>
      <c r="N85" s="139"/>
    </row>
    <row r="86" spans="1:14" ht="14.25" x14ac:dyDescent="0.2">
      <c r="A86" s="126" t="str">
        <f t="shared" si="3"/>
        <v/>
      </c>
      <c r="B86" s="127"/>
      <c r="C86" s="128"/>
      <c r="D86" s="129"/>
      <c r="E86" s="140"/>
      <c r="F86" s="131"/>
      <c r="G86" s="140"/>
      <c r="H86" s="127"/>
      <c r="I86" s="181"/>
      <c r="J86" s="210"/>
      <c r="K86" s="211"/>
      <c r="L86" s="137"/>
      <c r="M86" s="138">
        <f t="shared" si="4"/>
        <v>0</v>
      </c>
      <c r="N86" s="139"/>
    </row>
    <row r="87" spans="1:14" ht="14.25" x14ac:dyDescent="0.2">
      <c r="A87" s="126" t="str">
        <f t="shared" si="3"/>
        <v/>
      </c>
      <c r="B87" s="127"/>
      <c r="C87" s="128"/>
      <c r="D87" s="129"/>
      <c r="E87" s="140"/>
      <c r="F87" s="131"/>
      <c r="G87" s="140"/>
      <c r="H87" s="127"/>
      <c r="I87" s="181"/>
      <c r="J87" s="210"/>
      <c r="K87" s="211"/>
      <c r="L87" s="137"/>
      <c r="M87" s="138">
        <f t="shared" si="4"/>
        <v>0</v>
      </c>
      <c r="N87" s="139"/>
    </row>
    <row r="88" spans="1:14" ht="14.25" x14ac:dyDescent="0.2">
      <c r="A88" s="126" t="str">
        <f t="shared" si="3"/>
        <v/>
      </c>
      <c r="B88" s="127"/>
      <c r="C88" s="128"/>
      <c r="D88" s="129"/>
      <c r="E88" s="140"/>
      <c r="F88" s="131"/>
      <c r="G88" s="140"/>
      <c r="H88" s="127"/>
      <c r="I88" s="181"/>
      <c r="J88" s="210"/>
      <c r="K88" s="211"/>
      <c r="L88" s="137"/>
      <c r="M88" s="138">
        <f t="shared" si="4"/>
        <v>0</v>
      </c>
      <c r="N88" s="139"/>
    </row>
    <row r="89" spans="1:14" ht="14.25" x14ac:dyDescent="0.2">
      <c r="A89" s="126" t="str">
        <f t="shared" si="3"/>
        <v/>
      </c>
      <c r="B89" s="127"/>
      <c r="C89" s="128"/>
      <c r="D89" s="129"/>
      <c r="E89" s="140"/>
      <c r="F89" s="131"/>
      <c r="G89" s="140"/>
      <c r="H89" s="127"/>
      <c r="I89" s="181"/>
      <c r="J89" s="210"/>
      <c r="K89" s="211"/>
      <c r="L89" s="137"/>
      <c r="M89" s="138">
        <f t="shared" si="4"/>
        <v>0</v>
      </c>
      <c r="N89" s="139"/>
    </row>
    <row r="90" spans="1:14" ht="14.25" x14ac:dyDescent="0.2">
      <c r="A90" s="126" t="str">
        <f t="shared" si="3"/>
        <v/>
      </c>
      <c r="B90" s="127"/>
      <c r="C90" s="128"/>
      <c r="D90" s="129"/>
      <c r="E90" s="140"/>
      <c r="F90" s="131"/>
      <c r="G90" s="140"/>
      <c r="H90" s="127"/>
      <c r="I90" s="181"/>
      <c r="J90" s="210"/>
      <c r="K90" s="211"/>
      <c r="L90" s="137"/>
      <c r="M90" s="138">
        <f t="shared" si="4"/>
        <v>0</v>
      </c>
      <c r="N90" s="139"/>
    </row>
    <row r="91" spans="1:14" ht="14.25" x14ac:dyDescent="0.2">
      <c r="A91" s="126" t="str">
        <f t="shared" si="3"/>
        <v/>
      </c>
      <c r="B91" s="127"/>
      <c r="C91" s="128"/>
      <c r="D91" s="129"/>
      <c r="E91" s="140"/>
      <c r="F91" s="131"/>
      <c r="G91" s="140"/>
      <c r="H91" s="127"/>
      <c r="I91" s="181"/>
      <c r="J91" s="210"/>
      <c r="K91" s="211"/>
      <c r="L91" s="137"/>
      <c r="M91" s="138">
        <f t="shared" si="4"/>
        <v>0</v>
      </c>
      <c r="N91" s="139"/>
    </row>
    <row r="92" spans="1:14" ht="14.25" x14ac:dyDescent="0.2">
      <c r="A92" s="126" t="str">
        <f t="shared" si="3"/>
        <v/>
      </c>
      <c r="B92" s="127"/>
      <c r="C92" s="128"/>
      <c r="D92" s="129"/>
      <c r="E92" s="140"/>
      <c r="F92" s="131"/>
      <c r="G92" s="140"/>
      <c r="H92" s="127"/>
      <c r="I92" s="181"/>
      <c r="J92" s="210"/>
      <c r="K92" s="211"/>
      <c r="L92" s="137"/>
      <c r="M92" s="138">
        <f t="shared" si="4"/>
        <v>0</v>
      </c>
      <c r="N92" s="139"/>
    </row>
    <row r="93" spans="1:14" ht="14.25" x14ac:dyDescent="0.2">
      <c r="A93" s="126" t="str">
        <f t="shared" si="3"/>
        <v/>
      </c>
      <c r="B93" s="127"/>
      <c r="C93" s="128"/>
      <c r="D93" s="129"/>
      <c r="E93" s="140"/>
      <c r="F93" s="131"/>
      <c r="G93" s="140"/>
      <c r="H93" s="127"/>
      <c r="I93" s="181"/>
      <c r="J93" s="210"/>
      <c r="K93" s="211"/>
      <c r="L93" s="137"/>
      <c r="M93" s="138">
        <f t="shared" si="4"/>
        <v>0</v>
      </c>
      <c r="N93" s="139"/>
    </row>
    <row r="94" spans="1:14" ht="14.25" x14ac:dyDescent="0.2">
      <c r="A94" s="126" t="str">
        <f t="shared" si="3"/>
        <v/>
      </c>
      <c r="B94" s="127"/>
      <c r="C94" s="128"/>
      <c r="D94" s="129"/>
      <c r="E94" s="140"/>
      <c r="F94" s="131"/>
      <c r="G94" s="140"/>
      <c r="H94" s="127"/>
      <c r="I94" s="181"/>
      <c r="J94" s="210"/>
      <c r="K94" s="211"/>
      <c r="L94" s="137"/>
      <c r="M94" s="138">
        <f t="shared" si="4"/>
        <v>0</v>
      </c>
      <c r="N94" s="139"/>
    </row>
    <row r="95" spans="1:14" ht="14.25" x14ac:dyDescent="0.2">
      <c r="A95" s="126" t="str">
        <f t="shared" si="3"/>
        <v/>
      </c>
      <c r="B95" s="127"/>
      <c r="C95" s="128"/>
      <c r="D95" s="129"/>
      <c r="E95" s="140"/>
      <c r="F95" s="131"/>
      <c r="G95" s="140"/>
      <c r="H95" s="127"/>
      <c r="I95" s="181"/>
      <c r="J95" s="210"/>
      <c r="K95" s="211"/>
      <c r="L95" s="137"/>
      <c r="M95" s="138">
        <f t="shared" si="4"/>
        <v>0</v>
      </c>
      <c r="N95" s="139"/>
    </row>
    <row r="96" spans="1:14" ht="14.25" x14ac:dyDescent="0.2">
      <c r="A96" s="126" t="str">
        <f t="shared" si="3"/>
        <v/>
      </c>
      <c r="B96" s="127"/>
      <c r="C96" s="128"/>
      <c r="D96" s="129"/>
      <c r="E96" s="140"/>
      <c r="F96" s="131"/>
      <c r="G96" s="140"/>
      <c r="H96" s="127"/>
      <c r="I96" s="181"/>
      <c r="J96" s="210"/>
      <c r="K96" s="211"/>
      <c r="L96" s="137"/>
      <c r="M96" s="138">
        <f t="shared" si="4"/>
        <v>0</v>
      </c>
      <c r="N96" s="139"/>
    </row>
    <row r="97" spans="1:14" ht="14.25" x14ac:dyDescent="0.2">
      <c r="A97" s="126" t="str">
        <f t="shared" si="3"/>
        <v/>
      </c>
      <c r="B97" s="127"/>
      <c r="C97" s="128"/>
      <c r="D97" s="129"/>
      <c r="E97" s="140"/>
      <c r="F97" s="131"/>
      <c r="G97" s="140"/>
      <c r="H97" s="127"/>
      <c r="I97" s="181"/>
      <c r="J97" s="210"/>
      <c r="K97" s="211"/>
      <c r="L97" s="137"/>
      <c r="M97" s="138">
        <f t="shared" si="4"/>
        <v>0</v>
      </c>
      <c r="N97" s="139"/>
    </row>
    <row r="98" spans="1:14" ht="14.25" x14ac:dyDescent="0.2">
      <c r="A98" s="126" t="str">
        <f t="shared" si="3"/>
        <v/>
      </c>
      <c r="B98" s="127"/>
      <c r="C98" s="128"/>
      <c r="D98" s="129"/>
      <c r="E98" s="140"/>
      <c r="F98" s="131"/>
      <c r="G98" s="140"/>
      <c r="H98" s="127"/>
      <c r="I98" s="181"/>
      <c r="J98" s="210"/>
      <c r="K98" s="211"/>
      <c r="L98" s="137"/>
      <c r="M98" s="138">
        <f t="shared" si="4"/>
        <v>0</v>
      </c>
      <c r="N98" s="139"/>
    </row>
    <row r="99" spans="1:14" ht="14.25" x14ac:dyDescent="0.2">
      <c r="A99" s="126" t="str">
        <f t="shared" si="3"/>
        <v/>
      </c>
      <c r="B99" s="127"/>
      <c r="C99" s="128"/>
      <c r="D99" s="129"/>
      <c r="E99" s="140"/>
      <c r="F99" s="131"/>
      <c r="G99" s="140"/>
      <c r="H99" s="127"/>
      <c r="I99" s="181"/>
      <c r="J99" s="210"/>
      <c r="K99" s="211"/>
      <c r="L99" s="137"/>
      <c r="M99" s="138">
        <f t="shared" si="4"/>
        <v>0</v>
      </c>
      <c r="N99" s="139"/>
    </row>
    <row r="100" spans="1:14" ht="15" thickBot="1" x14ac:dyDescent="0.25">
      <c r="A100" s="126" t="str">
        <f t="shared" si="3"/>
        <v/>
      </c>
      <c r="B100" s="141"/>
      <c r="C100" s="142"/>
      <c r="D100" s="143"/>
      <c r="E100" s="144"/>
      <c r="F100" s="145"/>
      <c r="G100" s="144"/>
      <c r="H100" s="141"/>
      <c r="I100" s="196"/>
      <c r="J100" s="371"/>
      <c r="K100" s="265"/>
      <c r="L100" s="151"/>
      <c r="M100" s="152">
        <f t="shared" si="4"/>
        <v>0</v>
      </c>
      <c r="N100"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89" priority="2"/>
  </conditionalFormatting>
  <conditionalFormatting sqref="C1:D5">
    <cfRule type="duplicateValues" dxfId="88" priority="1"/>
  </conditionalFormatting>
  <conditionalFormatting sqref="C6:D32">
    <cfRule type="duplicateValues" dxfId="87" priority="3"/>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1CA3F-2ECC-4A87-8F2E-AB028AD24BD7}">
  <sheetPr>
    <tabColor rgb="FFFF3399"/>
  </sheetPr>
  <dimension ref="A1:N98"/>
  <sheetViews>
    <sheetView topLeftCell="C22" workbookViewId="0">
      <selection activeCell="D38" sqref="D38"/>
    </sheetView>
  </sheetViews>
  <sheetFormatPr defaultRowHeight="12.75" x14ac:dyDescent="0.2"/>
  <cols>
    <col min="1" max="1" width="37" style="119" customWidth="1"/>
    <col min="2" max="2" width="19.5703125" style="14" bestFit="1" customWidth="1"/>
    <col min="3" max="3" width="17.85546875" style="119" bestFit="1" customWidth="1"/>
    <col min="4" max="4" width="27" style="154" bestFit="1" customWidth="1"/>
    <col min="5" max="5" width="12" style="14" bestFit="1" customWidth="1"/>
    <col min="6" max="6" width="16" style="119" bestFit="1" customWidth="1"/>
    <col min="7" max="7" width="7.140625" style="14" bestFit="1" customWidth="1"/>
    <col min="8" max="8" width="8.7109375" style="14" bestFit="1"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22.5" customHeight="1" thickBot="1" x14ac:dyDescent="0.25">
      <c r="A1" s="115">
        <f>SUM(A2-1)</f>
        <v>25</v>
      </c>
      <c r="B1" s="981" t="s">
        <v>234</v>
      </c>
      <c r="C1" s="982"/>
      <c r="D1" s="116" t="s">
        <v>69</v>
      </c>
      <c r="E1" s="983"/>
      <c r="F1" s="984"/>
      <c r="G1" s="984"/>
      <c r="H1" s="984"/>
      <c r="I1" s="984"/>
      <c r="J1" s="984"/>
      <c r="K1" s="118" t="s">
        <v>70</v>
      </c>
      <c r="L1" s="1017"/>
      <c r="M1" s="986"/>
      <c r="N1" s="118" t="s">
        <v>235</v>
      </c>
    </row>
    <row r="2" spans="1:14" ht="22.5" customHeight="1" thickBot="1" x14ac:dyDescent="0.25">
      <c r="A2" s="120">
        <f>COUNTA(_xlfn.UNIQUE(D6:D198))</f>
        <v>26</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504" t="s">
        <v>241</v>
      </c>
    </row>
    <row r="4" spans="1:14" ht="15.75" thickBot="1" x14ac:dyDescent="0.25">
      <c r="A4" s="966"/>
      <c r="B4" s="968"/>
      <c r="C4" s="971"/>
      <c r="D4" s="974"/>
      <c r="E4" s="976"/>
      <c r="F4" s="988"/>
      <c r="G4" s="1010" t="s">
        <v>66</v>
      </c>
      <c r="H4" s="1012" t="s">
        <v>50</v>
      </c>
      <c r="I4" s="1012" t="s">
        <v>84</v>
      </c>
      <c r="J4" s="1012" t="s">
        <v>74</v>
      </c>
      <c r="K4" s="973" t="s">
        <v>75</v>
      </c>
      <c r="L4" s="993"/>
      <c r="M4" s="995"/>
      <c r="N4" s="124">
        <v>3</v>
      </c>
    </row>
    <row r="5" spans="1:14" ht="15.75" thickBot="1" x14ac:dyDescent="0.25">
      <c r="A5" s="1000"/>
      <c r="B5" s="1001"/>
      <c r="C5" s="1002"/>
      <c r="D5" s="1003"/>
      <c r="E5" s="1004" t="s">
        <v>77</v>
      </c>
      <c r="F5" s="1005"/>
      <c r="G5" s="1011"/>
      <c r="H5" s="1013"/>
      <c r="I5" s="1013"/>
      <c r="J5" s="1013"/>
      <c r="K5" s="1003"/>
      <c r="L5" s="1008"/>
      <c r="M5" s="1009"/>
      <c r="N5" s="505">
        <v>2</v>
      </c>
    </row>
    <row r="6" spans="1:14" ht="14.25" x14ac:dyDescent="0.2">
      <c r="A6" s="126" t="str">
        <f t="shared" ref="A6:A37" si="0">CONCATENATE(B6,C6,D6)</f>
        <v>PrepKasey BarrRiverwin Mcduff</v>
      </c>
      <c r="B6" s="156" t="s">
        <v>66</v>
      </c>
      <c r="C6" s="128" t="s">
        <v>268</v>
      </c>
      <c r="D6" s="129" t="s">
        <v>269</v>
      </c>
      <c r="E6" s="140"/>
      <c r="F6" s="131" t="s">
        <v>82</v>
      </c>
      <c r="G6" s="140">
        <v>68.683999999999997</v>
      </c>
      <c r="H6" s="127"/>
      <c r="I6" s="181"/>
      <c r="J6" s="210"/>
      <c r="K6" s="211"/>
      <c r="L6" s="137">
        <v>1</v>
      </c>
      <c r="M6" s="138">
        <f t="shared" ref="M6:M41" si="1">IF(L6=1,7,IF(L6=2,6,IF(L6=3,5,IF(L6=4,4,IF(L6=5,3,IF(L6=6,2,IF(L6&gt;=6,1,0)))))))</f>
        <v>7</v>
      </c>
      <c r="N6" s="139">
        <f>SUM(M6+$N$5)</f>
        <v>9</v>
      </c>
    </row>
    <row r="7" spans="1:14" ht="14.25" x14ac:dyDescent="0.2">
      <c r="A7" s="126" t="str">
        <f t="shared" si="0"/>
        <v>PrelimKeirah DolanLeedale Alice In Wonderland</v>
      </c>
      <c r="B7" s="156" t="s">
        <v>50</v>
      </c>
      <c r="C7" s="128" t="s">
        <v>139</v>
      </c>
      <c r="D7" s="129" t="s">
        <v>149</v>
      </c>
      <c r="E7" s="140"/>
      <c r="F7" s="131" t="s">
        <v>101</v>
      </c>
      <c r="G7" s="140"/>
      <c r="H7" s="127">
        <v>69.8</v>
      </c>
      <c r="I7" s="181"/>
      <c r="J7" s="210"/>
      <c r="K7" s="211"/>
      <c r="L7" s="137">
        <v>1</v>
      </c>
      <c r="M7" s="138">
        <f t="shared" si="1"/>
        <v>7</v>
      </c>
      <c r="N7" s="139">
        <f t="shared" ref="N7:N41" si="2">SUM(M7+$N$5)</f>
        <v>9</v>
      </c>
    </row>
    <row r="8" spans="1:14" ht="14.25" x14ac:dyDescent="0.2">
      <c r="A8" s="126" t="str">
        <f t="shared" si="0"/>
        <v>PrelimBella BarrKelladee Final Legacy</v>
      </c>
      <c r="B8" s="156" t="s">
        <v>50</v>
      </c>
      <c r="C8" s="128" t="s">
        <v>142</v>
      </c>
      <c r="D8" s="129" t="s">
        <v>522</v>
      </c>
      <c r="E8" s="140"/>
      <c r="F8" s="131" t="s">
        <v>82</v>
      </c>
      <c r="G8" s="140"/>
      <c r="H8" s="127">
        <v>68</v>
      </c>
      <c r="I8" s="181"/>
      <c r="J8" s="210"/>
      <c r="K8" s="211"/>
      <c r="L8" s="137">
        <v>1</v>
      </c>
      <c r="M8" s="138">
        <f t="shared" si="1"/>
        <v>7</v>
      </c>
      <c r="N8" s="139">
        <f t="shared" si="2"/>
        <v>9</v>
      </c>
    </row>
    <row r="9" spans="1:14" ht="14.25" x14ac:dyDescent="0.2">
      <c r="A9" s="126" t="str">
        <f t="shared" si="0"/>
        <v>PrelimReagan HughanAria Mistretta</v>
      </c>
      <c r="B9" s="156" t="s">
        <v>50</v>
      </c>
      <c r="C9" s="128" t="s">
        <v>140</v>
      </c>
      <c r="D9" s="129" t="s">
        <v>151</v>
      </c>
      <c r="E9" s="140"/>
      <c r="F9" s="131" t="s">
        <v>145</v>
      </c>
      <c r="G9" s="140"/>
      <c r="H9" s="127">
        <v>67.599999999999994</v>
      </c>
      <c r="I9" s="181"/>
      <c r="J9" s="210"/>
      <c r="K9" s="211"/>
      <c r="L9" s="137">
        <v>2</v>
      </c>
      <c r="M9" s="138">
        <f t="shared" si="1"/>
        <v>6</v>
      </c>
      <c r="N9" s="139">
        <f t="shared" si="2"/>
        <v>8</v>
      </c>
    </row>
    <row r="10" spans="1:14" ht="14.25" x14ac:dyDescent="0.2">
      <c r="A10" s="126" t="str">
        <f t="shared" si="0"/>
        <v>PrelimHarriet ForrestBramley Royalty</v>
      </c>
      <c r="B10" s="156" t="s">
        <v>50</v>
      </c>
      <c r="C10" s="128" t="s">
        <v>113</v>
      </c>
      <c r="D10" s="129" t="s">
        <v>114</v>
      </c>
      <c r="E10" s="140"/>
      <c r="F10" s="131" t="s">
        <v>123</v>
      </c>
      <c r="G10" s="140"/>
      <c r="H10" s="127">
        <v>66</v>
      </c>
      <c r="I10" s="181"/>
      <c r="J10" s="210"/>
      <c r="K10" s="211"/>
      <c r="L10" s="137">
        <v>3</v>
      </c>
      <c r="M10" s="138">
        <f t="shared" si="1"/>
        <v>5</v>
      </c>
      <c r="N10" s="139">
        <f t="shared" si="2"/>
        <v>7</v>
      </c>
    </row>
    <row r="11" spans="1:14" ht="14.25" x14ac:dyDescent="0.2">
      <c r="A11" s="126" t="str">
        <f t="shared" si="0"/>
        <v>PrelimReagan HughanSylvania Expectations</v>
      </c>
      <c r="B11" s="156" t="s">
        <v>50</v>
      </c>
      <c r="C11" s="157" t="s">
        <v>140</v>
      </c>
      <c r="D11" s="129" t="s">
        <v>150</v>
      </c>
      <c r="E11" s="140"/>
      <c r="F11" s="131" t="s">
        <v>145</v>
      </c>
      <c r="G11" s="140"/>
      <c r="H11" s="127">
        <v>66</v>
      </c>
      <c r="I11" s="181"/>
      <c r="J11" s="210"/>
      <c r="K11" s="211"/>
      <c r="L11" s="137">
        <v>4</v>
      </c>
      <c r="M11" s="138">
        <f t="shared" si="1"/>
        <v>4</v>
      </c>
      <c r="N11" s="139">
        <f t="shared" si="2"/>
        <v>6</v>
      </c>
    </row>
    <row r="12" spans="1:14" ht="14.25" x14ac:dyDescent="0.2">
      <c r="A12" s="126" t="str">
        <f t="shared" si="0"/>
        <v>PrelimImogen FreemanBramley Cleopatra</v>
      </c>
      <c r="B12" s="156" t="s">
        <v>50</v>
      </c>
      <c r="C12" s="128" t="s">
        <v>807</v>
      </c>
      <c r="D12" s="129" t="s">
        <v>808</v>
      </c>
      <c r="E12" s="140"/>
      <c r="F12" s="131" t="s">
        <v>43</v>
      </c>
      <c r="G12" s="140"/>
      <c r="H12" s="127">
        <v>65.599999999999994</v>
      </c>
      <c r="I12" s="181"/>
      <c r="J12" s="210"/>
      <c r="K12" s="211"/>
      <c r="L12" s="137">
        <v>5</v>
      </c>
      <c r="M12" s="138">
        <f t="shared" si="1"/>
        <v>3</v>
      </c>
      <c r="N12" s="139">
        <f t="shared" si="2"/>
        <v>5</v>
      </c>
    </row>
    <row r="13" spans="1:14" ht="14.25" x14ac:dyDescent="0.2">
      <c r="A13" s="126" t="str">
        <f t="shared" si="0"/>
        <v>PrelimJorja WarehamTiaja Park Fearless</v>
      </c>
      <c r="B13" s="156" t="s">
        <v>50</v>
      </c>
      <c r="C13" s="128" t="s">
        <v>30</v>
      </c>
      <c r="D13" s="129" t="s">
        <v>155</v>
      </c>
      <c r="E13" s="140"/>
      <c r="F13" s="131" t="s">
        <v>101</v>
      </c>
      <c r="G13" s="140"/>
      <c r="H13" s="127">
        <v>65.599999999999994</v>
      </c>
      <c r="I13" s="181"/>
      <c r="J13" s="210"/>
      <c r="K13" s="211"/>
      <c r="L13" s="137">
        <v>6</v>
      </c>
      <c r="M13" s="138">
        <f t="shared" si="1"/>
        <v>2</v>
      </c>
      <c r="N13" s="139">
        <f t="shared" si="2"/>
        <v>4</v>
      </c>
    </row>
    <row r="14" spans="1:14" ht="14.25" x14ac:dyDescent="0.2">
      <c r="A14" s="126" t="str">
        <f t="shared" si="0"/>
        <v>PrelimAbbie KirkhamClare Downs Indigo</v>
      </c>
      <c r="B14" s="156" t="s">
        <v>50</v>
      </c>
      <c r="C14" s="128" t="s">
        <v>1241</v>
      </c>
      <c r="D14" s="129" t="s">
        <v>1242</v>
      </c>
      <c r="E14" s="140"/>
      <c r="F14" s="131" t="s">
        <v>43</v>
      </c>
      <c r="G14" s="140"/>
      <c r="H14" s="127">
        <v>65.400000000000006</v>
      </c>
      <c r="I14" s="181"/>
      <c r="J14" s="210"/>
      <c r="K14" s="211"/>
      <c r="L14" s="137">
        <v>7</v>
      </c>
      <c r="M14" s="138">
        <f t="shared" si="1"/>
        <v>1</v>
      </c>
      <c r="N14" s="139">
        <f t="shared" si="2"/>
        <v>3</v>
      </c>
    </row>
    <row r="15" spans="1:14" ht="14.25" x14ac:dyDescent="0.2">
      <c r="A15" s="126" t="str">
        <f t="shared" si="0"/>
        <v>PrelimTaliah QuinnNorma Park Jemima</v>
      </c>
      <c r="B15" s="156" t="s">
        <v>50</v>
      </c>
      <c r="C15" s="128" t="s">
        <v>608</v>
      </c>
      <c r="D15" s="129" t="s">
        <v>1243</v>
      </c>
      <c r="E15" s="140"/>
      <c r="F15" s="131" t="s">
        <v>40</v>
      </c>
      <c r="G15" s="140"/>
      <c r="H15" s="127">
        <v>58</v>
      </c>
      <c r="I15" s="181"/>
      <c r="J15" s="210"/>
      <c r="K15" s="211"/>
      <c r="L15" s="137">
        <v>8</v>
      </c>
      <c r="M15" s="138">
        <f t="shared" si="1"/>
        <v>1</v>
      </c>
      <c r="N15" s="139">
        <f t="shared" si="2"/>
        <v>3</v>
      </c>
    </row>
    <row r="16" spans="1:14" ht="14.25" x14ac:dyDescent="0.2">
      <c r="A16" s="126" t="str">
        <f t="shared" si="0"/>
        <v>PrelimEbony GillanJoshua Brook Special Effects</v>
      </c>
      <c r="B16" s="156" t="s">
        <v>50</v>
      </c>
      <c r="C16" s="128" t="s">
        <v>803</v>
      </c>
      <c r="D16" s="129" t="s">
        <v>804</v>
      </c>
      <c r="E16" s="140"/>
      <c r="F16" s="131" t="s">
        <v>43</v>
      </c>
      <c r="G16" s="140"/>
      <c r="H16" s="127">
        <v>67.400000000000006</v>
      </c>
      <c r="I16" s="181"/>
      <c r="J16" s="210"/>
      <c r="K16" s="211"/>
      <c r="L16" s="137">
        <v>1</v>
      </c>
      <c r="M16" s="138">
        <f t="shared" si="1"/>
        <v>7</v>
      </c>
      <c r="N16" s="139">
        <f t="shared" si="2"/>
        <v>9</v>
      </c>
    </row>
    <row r="17" spans="1:14" ht="14.25" x14ac:dyDescent="0.2">
      <c r="A17" s="126" t="str">
        <f t="shared" si="0"/>
        <v>PrelimAbby CoulsonCambria Gem</v>
      </c>
      <c r="B17" s="156" t="s">
        <v>50</v>
      </c>
      <c r="C17" s="128" t="s">
        <v>141</v>
      </c>
      <c r="D17" s="129" t="s">
        <v>152</v>
      </c>
      <c r="E17" s="140"/>
      <c r="F17" s="131" t="s">
        <v>101</v>
      </c>
      <c r="G17" s="140"/>
      <c r="H17" s="127">
        <v>66.400000000000006</v>
      </c>
      <c r="I17" s="181"/>
      <c r="J17" s="210"/>
      <c r="K17" s="211"/>
      <c r="L17" s="137">
        <v>2</v>
      </c>
      <c r="M17" s="138">
        <f t="shared" si="1"/>
        <v>6</v>
      </c>
      <c r="N17" s="139">
        <f t="shared" si="2"/>
        <v>8</v>
      </c>
    </row>
    <row r="18" spans="1:14" ht="14.25" x14ac:dyDescent="0.2">
      <c r="A18" s="126" t="str">
        <f t="shared" si="0"/>
        <v>PrelimSophie MorrisonPowderbark Orlaith</v>
      </c>
      <c r="B18" s="156" t="s">
        <v>50</v>
      </c>
      <c r="C18" s="128" t="s">
        <v>1244</v>
      </c>
      <c r="D18" s="129" t="s">
        <v>1245</v>
      </c>
      <c r="E18" s="140"/>
      <c r="F18" s="131" t="s">
        <v>43</v>
      </c>
      <c r="G18" s="140"/>
      <c r="H18" s="127">
        <v>62.2</v>
      </c>
      <c r="I18" s="181"/>
      <c r="J18" s="210"/>
      <c r="K18" s="211"/>
      <c r="L18" s="137">
        <v>3</v>
      </c>
      <c r="M18" s="138">
        <f t="shared" si="1"/>
        <v>5</v>
      </c>
      <c r="N18" s="139">
        <f t="shared" si="2"/>
        <v>7</v>
      </c>
    </row>
    <row r="19" spans="1:14" ht="14.25" x14ac:dyDescent="0.2">
      <c r="A19" s="126" t="str">
        <f t="shared" si="0"/>
        <v>PrelimAshlyn O'BrienBiscuit</v>
      </c>
      <c r="B19" s="156" t="s">
        <v>50</v>
      </c>
      <c r="C19" s="128" t="s">
        <v>805</v>
      </c>
      <c r="D19" s="129" t="s">
        <v>1246</v>
      </c>
      <c r="E19" s="140"/>
      <c r="F19" s="131" t="s">
        <v>43</v>
      </c>
      <c r="G19" s="140"/>
      <c r="H19" s="127">
        <v>66</v>
      </c>
      <c r="I19" s="181"/>
      <c r="J19" s="210"/>
      <c r="K19" s="211"/>
      <c r="L19" s="137">
        <v>1</v>
      </c>
      <c r="M19" s="138">
        <f t="shared" si="1"/>
        <v>7</v>
      </c>
      <c r="N19" s="139">
        <f t="shared" si="2"/>
        <v>9</v>
      </c>
    </row>
    <row r="20" spans="1:14" ht="14.25" x14ac:dyDescent="0.2">
      <c r="A20" s="126" t="str">
        <f t="shared" si="0"/>
        <v>PrelimAshlyn O'BrienDizzy</v>
      </c>
      <c r="B20" s="156" t="s">
        <v>50</v>
      </c>
      <c r="C20" s="128" t="s">
        <v>805</v>
      </c>
      <c r="D20" s="129" t="s">
        <v>806</v>
      </c>
      <c r="E20" s="140"/>
      <c r="F20" s="131" t="s">
        <v>43</v>
      </c>
      <c r="G20" s="140"/>
      <c r="H20" s="127">
        <v>65.599999999999994</v>
      </c>
      <c r="I20" s="181"/>
      <c r="J20" s="210"/>
      <c r="K20" s="211"/>
      <c r="L20" s="137">
        <v>2</v>
      </c>
      <c r="M20" s="138">
        <f t="shared" si="1"/>
        <v>6</v>
      </c>
      <c r="N20" s="139">
        <f t="shared" si="2"/>
        <v>8</v>
      </c>
    </row>
    <row r="21" spans="1:14" ht="14.25" x14ac:dyDescent="0.2">
      <c r="A21" s="126" t="str">
        <f t="shared" si="0"/>
        <v>NovHarriet ForrestOakover Too Much Chatter</v>
      </c>
      <c r="B21" s="156" t="s">
        <v>377</v>
      </c>
      <c r="C21" s="128" t="s">
        <v>113</v>
      </c>
      <c r="D21" s="129" t="s">
        <v>22</v>
      </c>
      <c r="E21" s="140"/>
      <c r="F21" s="131" t="s">
        <v>123</v>
      </c>
      <c r="G21" s="140"/>
      <c r="H21" s="127"/>
      <c r="I21" s="181">
        <v>71.963999999999999</v>
      </c>
      <c r="J21" s="210"/>
      <c r="K21" s="211"/>
      <c r="L21" s="137">
        <v>1</v>
      </c>
      <c r="M21" s="138">
        <f t="shared" si="1"/>
        <v>7</v>
      </c>
      <c r="N21" s="139">
        <f t="shared" si="2"/>
        <v>9</v>
      </c>
    </row>
    <row r="22" spans="1:14" ht="14.25" x14ac:dyDescent="0.2">
      <c r="A22" s="126" t="str">
        <f t="shared" si="0"/>
        <v>NovPippa ReillyJudaroo Tassell</v>
      </c>
      <c r="B22" s="156" t="s">
        <v>377</v>
      </c>
      <c r="C22" s="128" t="s">
        <v>809</v>
      </c>
      <c r="D22" s="129" t="s">
        <v>1247</v>
      </c>
      <c r="E22" s="140"/>
      <c r="F22" s="131" t="s">
        <v>43</v>
      </c>
      <c r="G22" s="140"/>
      <c r="H22" s="127"/>
      <c r="I22" s="181">
        <v>68.213999999999999</v>
      </c>
      <c r="J22" s="210"/>
      <c r="K22" s="211"/>
      <c r="L22" s="137">
        <v>2</v>
      </c>
      <c r="M22" s="138">
        <f t="shared" si="1"/>
        <v>6</v>
      </c>
      <c r="N22" s="139">
        <f t="shared" si="2"/>
        <v>8</v>
      </c>
    </row>
    <row r="23" spans="1:14" ht="14.25" x14ac:dyDescent="0.2">
      <c r="A23" s="126" t="str">
        <f t="shared" si="0"/>
        <v>NovKeirah DolanLeedale Alice In Wonderland</v>
      </c>
      <c r="B23" s="156" t="s">
        <v>377</v>
      </c>
      <c r="C23" s="128" t="s">
        <v>139</v>
      </c>
      <c r="D23" s="129" t="s">
        <v>149</v>
      </c>
      <c r="E23" s="140"/>
      <c r="F23" s="131" t="s">
        <v>101</v>
      </c>
      <c r="G23" s="140"/>
      <c r="H23" s="127"/>
      <c r="I23" s="181">
        <v>66.25</v>
      </c>
      <c r="J23" s="210"/>
      <c r="K23" s="211"/>
      <c r="L23" s="137">
        <v>3</v>
      </c>
      <c r="M23" s="138">
        <f t="shared" si="1"/>
        <v>5</v>
      </c>
      <c r="N23" s="139">
        <f t="shared" si="2"/>
        <v>7</v>
      </c>
    </row>
    <row r="24" spans="1:14" ht="14.25" x14ac:dyDescent="0.2">
      <c r="A24" s="126" t="str">
        <f t="shared" si="0"/>
        <v>NovBella BarrKelladee Final Legacy</v>
      </c>
      <c r="B24" s="156" t="s">
        <v>377</v>
      </c>
      <c r="C24" s="157" t="s">
        <v>142</v>
      </c>
      <c r="D24" s="129" t="s">
        <v>522</v>
      </c>
      <c r="E24" s="140"/>
      <c r="F24" s="131" t="s">
        <v>82</v>
      </c>
      <c r="G24" s="140"/>
      <c r="H24" s="127"/>
      <c r="I24" s="181">
        <v>65.713999999999999</v>
      </c>
      <c r="J24" s="210"/>
      <c r="K24" s="211"/>
      <c r="L24" s="137">
        <v>4</v>
      </c>
      <c r="M24" s="138">
        <f t="shared" si="1"/>
        <v>4</v>
      </c>
      <c r="N24" s="139">
        <f t="shared" si="2"/>
        <v>6</v>
      </c>
    </row>
    <row r="25" spans="1:14" ht="14.25" x14ac:dyDescent="0.2">
      <c r="A25" s="126" t="str">
        <f t="shared" si="0"/>
        <v>NovReagan HughanSylvania Expectations</v>
      </c>
      <c r="B25" s="156" t="s">
        <v>377</v>
      </c>
      <c r="C25" s="128" t="s">
        <v>140</v>
      </c>
      <c r="D25" s="129" t="s">
        <v>150</v>
      </c>
      <c r="E25" s="140"/>
      <c r="F25" s="131" t="s">
        <v>145</v>
      </c>
      <c r="G25" s="140"/>
      <c r="H25" s="127"/>
      <c r="I25" s="181">
        <v>65</v>
      </c>
      <c r="J25" s="210"/>
      <c r="K25" s="211"/>
      <c r="L25" s="137">
        <v>5</v>
      </c>
      <c r="M25" s="138">
        <f t="shared" si="1"/>
        <v>3</v>
      </c>
      <c r="N25" s="139">
        <f t="shared" si="2"/>
        <v>5</v>
      </c>
    </row>
    <row r="26" spans="1:14" ht="14.25" x14ac:dyDescent="0.2">
      <c r="A26" s="126" t="str">
        <f t="shared" si="0"/>
        <v>NovJorja WarehamNadalla Park I'M So Special</v>
      </c>
      <c r="B26" s="156" t="s">
        <v>377</v>
      </c>
      <c r="C26" s="128" t="s">
        <v>30</v>
      </c>
      <c r="D26" s="129" t="s">
        <v>1251</v>
      </c>
      <c r="E26" s="140"/>
      <c r="F26" s="131" t="s">
        <v>101</v>
      </c>
      <c r="G26" s="140"/>
      <c r="H26" s="127"/>
      <c r="I26" s="181">
        <v>63.929000000000002</v>
      </c>
      <c r="J26" s="210"/>
      <c r="K26" s="211"/>
      <c r="L26" s="137">
        <v>6</v>
      </c>
      <c r="M26" s="138">
        <f t="shared" si="1"/>
        <v>2</v>
      </c>
      <c r="N26" s="139">
        <f t="shared" si="2"/>
        <v>4</v>
      </c>
    </row>
    <row r="27" spans="1:14" ht="14.25" x14ac:dyDescent="0.2">
      <c r="A27" s="126" t="str">
        <f t="shared" si="0"/>
        <v>NovHarriet ForrestBramley Royalty</v>
      </c>
      <c r="B27" s="156" t="s">
        <v>377</v>
      </c>
      <c r="C27" s="128" t="s">
        <v>113</v>
      </c>
      <c r="D27" s="129" t="s">
        <v>114</v>
      </c>
      <c r="E27" s="140"/>
      <c r="F27" s="131" t="s">
        <v>123</v>
      </c>
      <c r="G27" s="140"/>
      <c r="H27" s="127"/>
      <c r="I27" s="181">
        <v>63.929000000000002</v>
      </c>
      <c r="J27" s="210"/>
      <c r="K27" s="211"/>
      <c r="L27" s="137">
        <v>6</v>
      </c>
      <c r="M27" s="138">
        <f t="shared" si="1"/>
        <v>2</v>
      </c>
      <c r="N27" s="139">
        <f t="shared" si="2"/>
        <v>4</v>
      </c>
    </row>
    <row r="28" spans="1:14" ht="14.25" x14ac:dyDescent="0.2">
      <c r="A28" s="126" t="str">
        <f t="shared" si="0"/>
        <v>NovChenin HislopPenley Polly Pocket</v>
      </c>
      <c r="B28" s="156" t="s">
        <v>377</v>
      </c>
      <c r="C28" s="128" t="s">
        <v>124</v>
      </c>
      <c r="D28" s="129" t="s">
        <v>125</v>
      </c>
      <c r="E28" s="140"/>
      <c r="F28" s="131" t="s">
        <v>176</v>
      </c>
      <c r="G28" s="140"/>
      <c r="H28" s="127"/>
      <c r="I28" s="181">
        <v>63.213999999999999</v>
      </c>
      <c r="J28" s="210"/>
      <c r="K28" s="211"/>
      <c r="L28" s="137">
        <v>8</v>
      </c>
      <c r="M28" s="138">
        <f t="shared" si="1"/>
        <v>1</v>
      </c>
      <c r="N28" s="139">
        <f t="shared" si="2"/>
        <v>3</v>
      </c>
    </row>
    <row r="29" spans="1:14" ht="14.25" x14ac:dyDescent="0.2">
      <c r="A29" s="126" t="str">
        <f t="shared" si="0"/>
        <v>NovReagan HughanAria Mistretta</v>
      </c>
      <c r="B29" s="156" t="s">
        <v>377</v>
      </c>
      <c r="C29" s="128" t="s">
        <v>140</v>
      </c>
      <c r="D29" s="129" t="s">
        <v>151</v>
      </c>
      <c r="E29" s="140"/>
      <c r="F29" s="131" t="s">
        <v>145</v>
      </c>
      <c r="G29" s="140"/>
      <c r="H29" s="127"/>
      <c r="I29" s="181">
        <v>63.213999999999999</v>
      </c>
      <c r="J29" s="210"/>
      <c r="K29" s="211"/>
      <c r="L29" s="137">
        <v>8</v>
      </c>
      <c r="M29" s="138">
        <f t="shared" si="1"/>
        <v>1</v>
      </c>
      <c r="N29" s="139">
        <f t="shared" si="2"/>
        <v>3</v>
      </c>
    </row>
    <row r="30" spans="1:14" ht="14.25" x14ac:dyDescent="0.2">
      <c r="A30" s="126" t="str">
        <f t="shared" si="0"/>
        <v>NovImogen FreemanBramley Cleopatra</v>
      </c>
      <c r="B30" s="156" t="s">
        <v>377</v>
      </c>
      <c r="C30" s="128" t="s">
        <v>807</v>
      </c>
      <c r="D30" s="129" t="s">
        <v>808</v>
      </c>
      <c r="E30" s="140"/>
      <c r="F30" s="131" t="s">
        <v>43</v>
      </c>
      <c r="G30" s="140"/>
      <c r="H30" s="127"/>
      <c r="I30" s="181">
        <v>60.893000000000001</v>
      </c>
      <c r="J30" s="210"/>
      <c r="K30" s="211"/>
      <c r="L30" s="137">
        <v>10</v>
      </c>
      <c r="M30" s="138">
        <f t="shared" si="1"/>
        <v>1</v>
      </c>
      <c r="N30" s="139">
        <f t="shared" si="2"/>
        <v>3</v>
      </c>
    </row>
    <row r="31" spans="1:14" ht="14.25" x14ac:dyDescent="0.2">
      <c r="A31" s="126" t="str">
        <f t="shared" si="0"/>
        <v>NovJorja WarehamTiaja Park Fearless</v>
      </c>
      <c r="B31" s="156" t="s">
        <v>377</v>
      </c>
      <c r="C31" s="128" t="s">
        <v>30</v>
      </c>
      <c r="D31" s="129" t="s">
        <v>155</v>
      </c>
      <c r="E31" s="140"/>
      <c r="F31" s="131" t="s">
        <v>101</v>
      </c>
      <c r="G31" s="140"/>
      <c r="H31" s="127"/>
      <c r="I31" s="181">
        <v>60.713999999999999</v>
      </c>
      <c r="J31" s="210"/>
      <c r="K31" s="211"/>
      <c r="L31" s="137">
        <v>11</v>
      </c>
      <c r="M31" s="138">
        <f t="shared" si="1"/>
        <v>1</v>
      </c>
      <c r="N31" s="139">
        <f t="shared" si="2"/>
        <v>3</v>
      </c>
    </row>
    <row r="32" spans="1:14" ht="14.25" x14ac:dyDescent="0.2">
      <c r="A32" s="126" t="str">
        <f t="shared" si="0"/>
        <v>NovLauren RoweApplewood Classic Deluxe</v>
      </c>
      <c r="B32" s="156" t="s">
        <v>377</v>
      </c>
      <c r="C32" s="128" t="s">
        <v>116</v>
      </c>
      <c r="D32" s="129" t="s">
        <v>1248</v>
      </c>
      <c r="E32" s="140"/>
      <c r="F32" s="131" t="s">
        <v>146</v>
      </c>
      <c r="G32" s="140"/>
      <c r="H32" s="127"/>
      <c r="I32" s="181">
        <v>70.179000000000002</v>
      </c>
      <c r="J32" s="210"/>
      <c r="K32" s="211"/>
      <c r="L32" s="137">
        <v>1</v>
      </c>
      <c r="M32" s="138">
        <f t="shared" si="1"/>
        <v>7</v>
      </c>
      <c r="N32" s="139">
        <f t="shared" si="2"/>
        <v>9</v>
      </c>
    </row>
    <row r="33" spans="1:14" ht="14.25" x14ac:dyDescent="0.2">
      <c r="A33" s="126" t="str">
        <f t="shared" si="0"/>
        <v>NovJessica RidleyHoffmans Molly</v>
      </c>
      <c r="B33" s="156" t="s">
        <v>377</v>
      </c>
      <c r="C33" s="128" t="s">
        <v>21</v>
      </c>
      <c r="D33" s="129" t="s">
        <v>255</v>
      </c>
      <c r="E33" s="140"/>
      <c r="F33" s="131" t="s">
        <v>123</v>
      </c>
      <c r="G33" s="140"/>
      <c r="H33" s="127"/>
      <c r="I33" s="181">
        <v>67.320999999999998</v>
      </c>
      <c r="J33" s="210"/>
      <c r="K33" s="211"/>
      <c r="L33" s="137">
        <v>2</v>
      </c>
      <c r="M33" s="138">
        <f t="shared" si="1"/>
        <v>6</v>
      </c>
      <c r="N33" s="139">
        <f t="shared" si="2"/>
        <v>8</v>
      </c>
    </row>
    <row r="34" spans="1:14" ht="14.25" x14ac:dyDescent="0.2">
      <c r="A34" s="126" t="str">
        <f t="shared" si="0"/>
        <v>NovLucie WackerbarthBridge Pegasus</v>
      </c>
      <c r="B34" s="156" t="s">
        <v>377</v>
      </c>
      <c r="C34" s="128" t="s">
        <v>1249</v>
      </c>
      <c r="D34" s="129" t="s">
        <v>1250</v>
      </c>
      <c r="E34" s="140"/>
      <c r="F34" s="131" t="s">
        <v>145</v>
      </c>
      <c r="G34" s="140"/>
      <c r="H34" s="127"/>
      <c r="I34" s="181">
        <v>65</v>
      </c>
      <c r="J34" s="210"/>
      <c r="K34" s="211"/>
      <c r="L34" s="137">
        <v>3</v>
      </c>
      <c r="M34" s="138">
        <f t="shared" si="1"/>
        <v>5</v>
      </c>
      <c r="N34" s="139">
        <f t="shared" si="2"/>
        <v>7</v>
      </c>
    </row>
    <row r="35" spans="1:14" ht="14.25" x14ac:dyDescent="0.2">
      <c r="A35" s="126" t="str">
        <f t="shared" si="0"/>
        <v>NovGrace MartinGunnadorah Talisman</v>
      </c>
      <c r="B35" s="156" t="s">
        <v>377</v>
      </c>
      <c r="C35" s="128" t="s">
        <v>104</v>
      </c>
      <c r="D35" s="129" t="s">
        <v>812</v>
      </c>
      <c r="E35" s="140"/>
      <c r="F35" s="131" t="s">
        <v>43</v>
      </c>
      <c r="G35" s="140"/>
      <c r="H35" s="127"/>
      <c r="I35" s="181">
        <v>61.786000000000001</v>
      </c>
      <c r="J35" s="210"/>
      <c r="K35" s="211"/>
      <c r="L35" s="137">
        <v>4</v>
      </c>
      <c r="M35" s="138">
        <f t="shared" si="1"/>
        <v>4</v>
      </c>
      <c r="N35" s="139">
        <f t="shared" si="2"/>
        <v>6</v>
      </c>
    </row>
    <row r="36" spans="1:14" ht="14.25" x14ac:dyDescent="0.2">
      <c r="A36" s="126" t="str">
        <f t="shared" si="0"/>
        <v>NovAbby CoulsonCambria Gem</v>
      </c>
      <c r="B36" s="156" t="s">
        <v>377</v>
      </c>
      <c r="C36" s="128" t="s">
        <v>141</v>
      </c>
      <c r="D36" s="129" t="s">
        <v>152</v>
      </c>
      <c r="E36" s="140"/>
      <c r="F36" s="131" t="s">
        <v>101</v>
      </c>
      <c r="G36" s="140"/>
      <c r="H36" s="127"/>
      <c r="I36" s="181">
        <v>61.25</v>
      </c>
      <c r="J36" s="210"/>
      <c r="K36" s="211"/>
      <c r="L36" s="137">
        <v>5</v>
      </c>
      <c r="M36" s="138">
        <f t="shared" si="1"/>
        <v>3</v>
      </c>
      <c r="N36" s="139">
        <f t="shared" si="2"/>
        <v>5</v>
      </c>
    </row>
    <row r="37" spans="1:14" ht="14.25" x14ac:dyDescent="0.2">
      <c r="A37" s="126" t="str">
        <f t="shared" si="0"/>
        <v>NovIvy Millichamp-ParryClare Downs Lisheen</v>
      </c>
      <c r="B37" s="156" t="s">
        <v>377</v>
      </c>
      <c r="C37" s="128" t="s">
        <v>106</v>
      </c>
      <c r="D37" s="129" t="s">
        <v>166</v>
      </c>
      <c r="E37" s="140"/>
      <c r="F37" s="131" t="s">
        <v>145</v>
      </c>
      <c r="G37" s="140"/>
      <c r="H37" s="127"/>
      <c r="I37" s="181">
        <v>63.75</v>
      </c>
      <c r="J37" s="210"/>
      <c r="K37" s="211"/>
      <c r="L37" s="137">
        <v>1</v>
      </c>
      <c r="M37" s="138">
        <f t="shared" si="1"/>
        <v>7</v>
      </c>
      <c r="N37" s="139">
        <f t="shared" si="2"/>
        <v>9</v>
      </c>
    </row>
    <row r="38" spans="1:14" ht="14.25" x14ac:dyDescent="0.2">
      <c r="A38" s="126" t="str">
        <f t="shared" ref="A38:A69" si="3">CONCATENATE(B38,C38,D38)</f>
        <v>NovKaitlyn BrownJoshua Brook Chase Me Charlie</v>
      </c>
      <c r="B38" s="156" t="s">
        <v>377</v>
      </c>
      <c r="C38" s="128" t="s">
        <v>459</v>
      </c>
      <c r="D38" s="129" t="s">
        <v>460</v>
      </c>
      <c r="E38" s="140"/>
      <c r="F38" s="131" t="s">
        <v>145</v>
      </c>
      <c r="G38" s="140"/>
      <c r="H38" s="127"/>
      <c r="I38" s="181">
        <v>57.856999999999999</v>
      </c>
      <c r="J38" s="210"/>
      <c r="K38" s="211"/>
      <c r="L38" s="137">
        <v>2</v>
      </c>
      <c r="M38" s="138">
        <f t="shared" si="1"/>
        <v>6</v>
      </c>
      <c r="N38" s="139">
        <f t="shared" si="2"/>
        <v>8</v>
      </c>
    </row>
    <row r="39" spans="1:14" ht="14.25" x14ac:dyDescent="0.2">
      <c r="A39" s="126" t="str">
        <f t="shared" si="3"/>
        <v>ElemHarriet ForrestOakover Too Much Chatter</v>
      </c>
      <c r="B39" s="156" t="s">
        <v>17</v>
      </c>
      <c r="C39" s="128" t="s">
        <v>113</v>
      </c>
      <c r="D39" s="129" t="s">
        <v>22</v>
      </c>
      <c r="E39" s="140"/>
      <c r="F39" s="131" t="s">
        <v>123</v>
      </c>
      <c r="G39" s="140"/>
      <c r="H39" s="127"/>
      <c r="I39" s="181"/>
      <c r="J39" s="210">
        <v>61.735999999999997</v>
      </c>
      <c r="K39" s="211"/>
      <c r="L39" s="137">
        <v>1</v>
      </c>
      <c r="M39" s="138">
        <f t="shared" si="1"/>
        <v>7</v>
      </c>
      <c r="N39" s="139">
        <f t="shared" si="2"/>
        <v>9</v>
      </c>
    </row>
    <row r="40" spans="1:14" ht="14.25" x14ac:dyDescent="0.2">
      <c r="A40" s="126" t="str">
        <f t="shared" si="3"/>
        <v>ElemJessica RidleyHoffmans Molly</v>
      </c>
      <c r="B40" s="156" t="s">
        <v>17</v>
      </c>
      <c r="C40" s="128" t="s">
        <v>21</v>
      </c>
      <c r="D40" s="129" t="s">
        <v>255</v>
      </c>
      <c r="E40" s="140"/>
      <c r="F40" s="131" t="s">
        <v>123</v>
      </c>
      <c r="G40" s="140"/>
      <c r="H40" s="127"/>
      <c r="I40" s="181"/>
      <c r="J40" s="210">
        <v>57.707999999999998</v>
      </c>
      <c r="K40" s="211"/>
      <c r="L40" s="137">
        <v>2</v>
      </c>
      <c r="M40" s="138">
        <f t="shared" si="1"/>
        <v>6</v>
      </c>
      <c r="N40" s="139">
        <f t="shared" si="2"/>
        <v>8</v>
      </c>
    </row>
    <row r="41" spans="1:14" ht="14.25" x14ac:dyDescent="0.2">
      <c r="A41" s="126" t="str">
        <f t="shared" si="3"/>
        <v>ElemJorja WarehamNadalla Park I'M So Special</v>
      </c>
      <c r="B41" s="156" t="s">
        <v>17</v>
      </c>
      <c r="C41" s="128" t="s">
        <v>30</v>
      </c>
      <c r="D41" s="129" t="s">
        <v>1251</v>
      </c>
      <c r="E41" s="140"/>
      <c r="F41" s="131" t="s">
        <v>101</v>
      </c>
      <c r="G41" s="140"/>
      <c r="H41" s="127"/>
      <c r="I41" s="181"/>
      <c r="J41" s="210">
        <v>57.707999999999998</v>
      </c>
      <c r="K41" s="211"/>
      <c r="L41" s="137">
        <v>3</v>
      </c>
      <c r="M41" s="138">
        <f t="shared" si="1"/>
        <v>5</v>
      </c>
      <c r="N41" s="139">
        <f t="shared" si="2"/>
        <v>7</v>
      </c>
    </row>
    <row r="42" spans="1:14" ht="14.25" x14ac:dyDescent="0.2">
      <c r="A42" s="126" t="str">
        <f t="shared" si="3"/>
        <v/>
      </c>
      <c r="B42" s="127"/>
      <c r="C42" s="128"/>
      <c r="D42" s="129"/>
      <c r="E42" s="140"/>
      <c r="F42" s="131"/>
      <c r="G42" s="140"/>
      <c r="H42" s="127"/>
      <c r="I42" s="181"/>
      <c r="J42" s="210"/>
      <c r="K42" s="211"/>
      <c r="L42" s="137"/>
      <c r="M42" s="138"/>
      <c r="N42" s="139"/>
    </row>
    <row r="43" spans="1:14" ht="14.25" x14ac:dyDescent="0.2">
      <c r="A43" s="126" t="str">
        <f t="shared" si="3"/>
        <v/>
      </c>
      <c r="B43" s="127"/>
      <c r="C43" s="128"/>
      <c r="D43" s="129"/>
      <c r="E43" s="140"/>
      <c r="F43" s="131"/>
      <c r="G43" s="140"/>
      <c r="H43" s="127"/>
      <c r="I43" s="181"/>
      <c r="J43" s="210"/>
      <c r="K43" s="211"/>
      <c r="L43" s="137"/>
      <c r="M43" s="138"/>
      <c r="N43" s="139"/>
    </row>
    <row r="44" spans="1:14" ht="14.25" x14ac:dyDescent="0.2">
      <c r="A44" s="126" t="str">
        <f t="shared" si="3"/>
        <v/>
      </c>
      <c r="B44" s="127"/>
      <c r="C44" s="128"/>
      <c r="D44" s="129"/>
      <c r="E44" s="140"/>
      <c r="F44" s="131"/>
      <c r="G44" s="140"/>
      <c r="H44" s="127"/>
      <c r="I44" s="181"/>
      <c r="J44" s="210"/>
      <c r="K44" s="211"/>
      <c r="L44" s="137"/>
      <c r="M44" s="138"/>
      <c r="N44" s="139"/>
    </row>
    <row r="45" spans="1:14" ht="14.25" x14ac:dyDescent="0.2">
      <c r="A45" s="126" t="str">
        <f t="shared" si="3"/>
        <v/>
      </c>
      <c r="B45" s="127"/>
      <c r="C45" s="128"/>
      <c r="D45" s="129"/>
      <c r="E45" s="140"/>
      <c r="F45" s="131"/>
      <c r="G45" s="140"/>
      <c r="H45" s="127"/>
      <c r="I45" s="181"/>
      <c r="J45" s="210"/>
      <c r="K45" s="211"/>
      <c r="L45" s="137"/>
      <c r="M45" s="138"/>
      <c r="N45" s="139"/>
    </row>
    <row r="46" spans="1:14" ht="14.25" x14ac:dyDescent="0.2">
      <c r="A46" s="126" t="str">
        <f t="shared" si="3"/>
        <v/>
      </c>
      <c r="B46" s="127"/>
      <c r="C46" s="128"/>
      <c r="D46" s="129"/>
      <c r="E46" s="140"/>
      <c r="F46" s="131"/>
      <c r="G46" s="140"/>
      <c r="H46" s="127"/>
      <c r="I46" s="181"/>
      <c r="J46" s="210"/>
      <c r="K46" s="211"/>
      <c r="L46" s="137"/>
      <c r="M46" s="138"/>
      <c r="N46" s="139"/>
    </row>
    <row r="47" spans="1:14" ht="14.25" x14ac:dyDescent="0.2">
      <c r="A47" s="126" t="str">
        <f t="shared" si="3"/>
        <v/>
      </c>
      <c r="B47" s="127"/>
      <c r="C47" s="128"/>
      <c r="D47" s="129"/>
      <c r="E47" s="140"/>
      <c r="F47" s="131"/>
      <c r="G47" s="140"/>
      <c r="H47" s="127"/>
      <c r="I47" s="181"/>
      <c r="J47" s="210"/>
      <c r="K47" s="211"/>
      <c r="L47" s="137"/>
      <c r="M47" s="138"/>
      <c r="N47" s="139"/>
    </row>
    <row r="48" spans="1:14" ht="14.25" x14ac:dyDescent="0.2">
      <c r="A48" s="126" t="str">
        <f t="shared" si="3"/>
        <v/>
      </c>
      <c r="B48" s="127"/>
      <c r="C48" s="128"/>
      <c r="D48" s="129"/>
      <c r="E48" s="140"/>
      <c r="F48" s="131"/>
      <c r="G48" s="140"/>
      <c r="H48" s="127"/>
      <c r="I48" s="181"/>
      <c r="J48" s="210"/>
      <c r="K48" s="211"/>
      <c r="L48" s="137"/>
      <c r="M48" s="138"/>
      <c r="N48" s="139"/>
    </row>
    <row r="49" spans="1:14" ht="14.25" x14ac:dyDescent="0.2">
      <c r="A49" s="126" t="str">
        <f t="shared" si="3"/>
        <v/>
      </c>
      <c r="B49" s="127"/>
      <c r="C49" s="128"/>
      <c r="D49" s="129"/>
      <c r="E49" s="140"/>
      <c r="F49" s="131"/>
      <c r="G49" s="140"/>
      <c r="H49" s="127"/>
      <c r="I49" s="181"/>
      <c r="J49" s="210"/>
      <c r="K49" s="211"/>
      <c r="L49" s="137"/>
      <c r="M49" s="138"/>
      <c r="N49" s="139"/>
    </row>
    <row r="50" spans="1:14" ht="14.25" x14ac:dyDescent="0.2">
      <c r="A50" s="126" t="str">
        <f t="shared" si="3"/>
        <v/>
      </c>
      <c r="B50" s="127"/>
      <c r="C50" s="128"/>
      <c r="D50" s="129"/>
      <c r="E50" s="140"/>
      <c r="F50" s="131"/>
      <c r="G50" s="140"/>
      <c r="H50" s="127"/>
      <c r="I50" s="181"/>
      <c r="J50" s="210"/>
      <c r="K50" s="211"/>
      <c r="L50" s="137"/>
      <c r="M50" s="138"/>
      <c r="N50" s="139"/>
    </row>
    <row r="51" spans="1:14" ht="14.25" x14ac:dyDescent="0.2">
      <c r="A51" s="126" t="str">
        <f t="shared" si="3"/>
        <v/>
      </c>
      <c r="B51" s="127"/>
      <c r="C51" s="128"/>
      <c r="D51" s="129"/>
      <c r="E51" s="140"/>
      <c r="F51" s="131"/>
      <c r="G51" s="140"/>
      <c r="H51" s="127"/>
      <c r="I51" s="181"/>
      <c r="J51" s="210"/>
      <c r="K51" s="211"/>
      <c r="L51" s="137"/>
      <c r="M51" s="138"/>
      <c r="N51" s="139"/>
    </row>
    <row r="52" spans="1:14" ht="14.25" x14ac:dyDescent="0.2">
      <c r="A52" s="126" t="str">
        <f t="shared" si="3"/>
        <v/>
      </c>
      <c r="B52" s="127"/>
      <c r="C52" s="128"/>
      <c r="D52" s="129"/>
      <c r="E52" s="140"/>
      <c r="F52" s="131"/>
      <c r="G52" s="140"/>
      <c r="H52" s="127"/>
      <c r="I52" s="181"/>
      <c r="J52" s="210"/>
      <c r="K52" s="211"/>
      <c r="L52" s="137"/>
      <c r="M52" s="138"/>
      <c r="N52" s="139"/>
    </row>
    <row r="53" spans="1:14" ht="14.25" x14ac:dyDescent="0.2">
      <c r="A53" s="126" t="str">
        <f t="shared" si="3"/>
        <v/>
      </c>
      <c r="B53" s="127"/>
      <c r="C53" s="128"/>
      <c r="D53" s="129"/>
      <c r="E53" s="140"/>
      <c r="F53" s="131"/>
      <c r="G53" s="140"/>
      <c r="H53" s="127"/>
      <c r="I53" s="181"/>
      <c r="J53" s="210"/>
      <c r="K53" s="211"/>
      <c r="L53" s="137"/>
      <c r="M53" s="138"/>
      <c r="N53" s="139"/>
    </row>
    <row r="54" spans="1:14" ht="14.25" x14ac:dyDescent="0.2">
      <c r="A54" s="126" t="str">
        <f t="shared" si="3"/>
        <v/>
      </c>
      <c r="B54" s="127"/>
      <c r="C54" s="128"/>
      <c r="D54" s="129"/>
      <c r="E54" s="140"/>
      <c r="F54" s="131"/>
      <c r="G54" s="140"/>
      <c r="H54" s="127"/>
      <c r="I54" s="181"/>
      <c r="J54" s="210"/>
      <c r="K54" s="211"/>
      <c r="L54" s="137"/>
      <c r="M54" s="138"/>
      <c r="N54" s="139"/>
    </row>
    <row r="55" spans="1:14" ht="14.25" x14ac:dyDescent="0.2">
      <c r="A55" s="126" t="str">
        <f t="shared" si="3"/>
        <v/>
      </c>
      <c r="B55" s="127"/>
      <c r="C55" s="128"/>
      <c r="D55" s="129"/>
      <c r="E55" s="140"/>
      <c r="F55" s="131"/>
      <c r="G55" s="140"/>
      <c r="H55" s="127"/>
      <c r="I55" s="181"/>
      <c r="J55" s="210"/>
      <c r="K55" s="211"/>
      <c r="L55" s="137"/>
      <c r="M55" s="138"/>
      <c r="N55" s="139"/>
    </row>
    <row r="56" spans="1:14" ht="14.25" x14ac:dyDescent="0.2">
      <c r="A56" s="126" t="str">
        <f t="shared" si="3"/>
        <v/>
      </c>
      <c r="B56" s="127"/>
      <c r="C56" s="128"/>
      <c r="D56" s="129"/>
      <c r="E56" s="140"/>
      <c r="F56" s="131"/>
      <c r="G56" s="140"/>
      <c r="H56" s="127"/>
      <c r="I56" s="181"/>
      <c r="J56" s="210"/>
      <c r="K56" s="211"/>
      <c r="L56" s="137"/>
      <c r="M56" s="138"/>
      <c r="N56" s="139"/>
    </row>
    <row r="57" spans="1:14" ht="14.25" x14ac:dyDescent="0.2">
      <c r="A57" s="126" t="str">
        <f t="shared" si="3"/>
        <v/>
      </c>
      <c r="B57" s="127"/>
      <c r="C57" s="128"/>
      <c r="D57" s="129"/>
      <c r="E57" s="140"/>
      <c r="F57" s="131"/>
      <c r="G57" s="140"/>
      <c r="H57" s="127"/>
      <c r="I57" s="181"/>
      <c r="J57" s="210"/>
      <c r="K57" s="211"/>
      <c r="L57" s="137"/>
      <c r="M57" s="138"/>
      <c r="N57" s="139"/>
    </row>
    <row r="58" spans="1:14" ht="14.25" x14ac:dyDescent="0.2">
      <c r="A58" s="126" t="str">
        <f t="shared" si="3"/>
        <v/>
      </c>
      <c r="B58" s="127"/>
      <c r="C58" s="128"/>
      <c r="D58" s="129"/>
      <c r="E58" s="140"/>
      <c r="F58" s="131"/>
      <c r="G58" s="140"/>
      <c r="H58" s="127"/>
      <c r="I58" s="181"/>
      <c r="J58" s="210"/>
      <c r="K58" s="211"/>
      <c r="L58" s="137"/>
      <c r="M58" s="138"/>
      <c r="N58" s="139"/>
    </row>
    <row r="59" spans="1:14" ht="14.25" x14ac:dyDescent="0.2">
      <c r="A59" s="126" t="str">
        <f t="shared" si="3"/>
        <v/>
      </c>
      <c r="B59" s="127"/>
      <c r="C59" s="128"/>
      <c r="D59" s="129"/>
      <c r="E59" s="140"/>
      <c r="F59" s="131"/>
      <c r="G59" s="140"/>
      <c r="H59" s="127"/>
      <c r="I59" s="181"/>
      <c r="J59" s="210"/>
      <c r="K59" s="211"/>
      <c r="L59" s="137"/>
      <c r="M59" s="138"/>
      <c r="N59" s="139"/>
    </row>
    <row r="60" spans="1:14" ht="14.25" x14ac:dyDescent="0.2">
      <c r="A60" s="126" t="str">
        <f t="shared" si="3"/>
        <v/>
      </c>
      <c r="B60" s="127"/>
      <c r="C60" s="128"/>
      <c r="D60" s="129"/>
      <c r="E60" s="140"/>
      <c r="F60" s="131"/>
      <c r="G60" s="140"/>
      <c r="H60" s="127"/>
      <c r="I60" s="181"/>
      <c r="J60" s="210"/>
      <c r="K60" s="211"/>
      <c r="L60" s="137"/>
      <c r="M60" s="138"/>
      <c r="N60" s="139"/>
    </row>
    <row r="61" spans="1:14" ht="14.25" x14ac:dyDescent="0.2">
      <c r="A61" s="126" t="str">
        <f t="shared" si="3"/>
        <v/>
      </c>
      <c r="B61" s="127"/>
      <c r="C61" s="128"/>
      <c r="D61" s="129"/>
      <c r="E61" s="140"/>
      <c r="F61" s="131"/>
      <c r="G61" s="140"/>
      <c r="H61" s="127"/>
      <c r="I61" s="181"/>
      <c r="J61" s="210"/>
      <c r="K61" s="211"/>
      <c r="L61" s="137"/>
      <c r="M61" s="138"/>
      <c r="N61" s="139"/>
    </row>
    <row r="62" spans="1:14" ht="14.25" x14ac:dyDescent="0.2">
      <c r="A62" s="126" t="str">
        <f t="shared" si="3"/>
        <v/>
      </c>
      <c r="B62" s="127"/>
      <c r="C62" s="128"/>
      <c r="D62" s="129"/>
      <c r="E62" s="140"/>
      <c r="F62" s="131"/>
      <c r="G62" s="140"/>
      <c r="H62" s="127"/>
      <c r="I62" s="181"/>
      <c r="J62" s="210"/>
      <c r="K62" s="211"/>
      <c r="L62" s="137"/>
      <c r="M62" s="138"/>
      <c r="N62" s="139"/>
    </row>
    <row r="63" spans="1:14" ht="14.25" x14ac:dyDescent="0.2">
      <c r="A63" s="126" t="str">
        <f t="shared" si="3"/>
        <v/>
      </c>
      <c r="B63" s="127"/>
      <c r="C63" s="128"/>
      <c r="D63" s="129"/>
      <c r="E63" s="140"/>
      <c r="F63" s="131"/>
      <c r="G63" s="140"/>
      <c r="H63" s="127"/>
      <c r="I63" s="181"/>
      <c r="J63" s="210"/>
      <c r="K63" s="211"/>
      <c r="L63" s="137"/>
      <c r="M63" s="138"/>
      <c r="N63" s="139"/>
    </row>
    <row r="64" spans="1:14" ht="14.25" x14ac:dyDescent="0.2">
      <c r="A64" s="126" t="str">
        <f t="shared" si="3"/>
        <v/>
      </c>
      <c r="B64" s="127"/>
      <c r="C64" s="128"/>
      <c r="D64" s="129"/>
      <c r="E64" s="140"/>
      <c r="F64" s="131"/>
      <c r="G64" s="140"/>
      <c r="H64" s="127"/>
      <c r="I64" s="181"/>
      <c r="J64" s="210"/>
      <c r="K64" s="211"/>
      <c r="L64" s="137"/>
      <c r="M64" s="138"/>
      <c r="N64" s="139"/>
    </row>
    <row r="65" spans="1:14" ht="14.25" x14ac:dyDescent="0.2">
      <c r="A65" s="126" t="str">
        <f t="shared" si="3"/>
        <v/>
      </c>
      <c r="B65" s="127"/>
      <c r="C65" s="128"/>
      <c r="D65" s="129"/>
      <c r="E65" s="140"/>
      <c r="F65" s="131"/>
      <c r="G65" s="140"/>
      <c r="H65" s="127"/>
      <c r="I65" s="181"/>
      <c r="J65" s="210"/>
      <c r="K65" s="211"/>
      <c r="L65" s="137"/>
      <c r="M65" s="138"/>
      <c r="N65" s="139"/>
    </row>
    <row r="66" spans="1:14" ht="14.25" x14ac:dyDescent="0.2">
      <c r="A66" s="126" t="str">
        <f t="shared" si="3"/>
        <v/>
      </c>
      <c r="B66" s="127"/>
      <c r="C66" s="128"/>
      <c r="D66" s="129"/>
      <c r="E66" s="140"/>
      <c r="F66" s="131"/>
      <c r="G66" s="140"/>
      <c r="H66" s="127"/>
      <c r="I66" s="181"/>
      <c r="J66" s="210"/>
      <c r="K66" s="211"/>
      <c r="L66" s="137"/>
      <c r="M66" s="138"/>
      <c r="N66" s="139"/>
    </row>
    <row r="67" spans="1:14" ht="14.25" x14ac:dyDescent="0.2">
      <c r="A67" s="126" t="str">
        <f t="shared" si="3"/>
        <v/>
      </c>
      <c r="B67" s="127"/>
      <c r="C67" s="128"/>
      <c r="D67" s="129"/>
      <c r="E67" s="140"/>
      <c r="F67" s="131"/>
      <c r="G67" s="140"/>
      <c r="H67" s="127"/>
      <c r="I67" s="181"/>
      <c r="J67" s="210"/>
      <c r="K67" s="211"/>
      <c r="L67" s="137"/>
      <c r="M67" s="138"/>
      <c r="N67" s="139"/>
    </row>
    <row r="68" spans="1:14" ht="14.25" x14ac:dyDescent="0.2">
      <c r="A68" s="126" t="str">
        <f t="shared" si="3"/>
        <v/>
      </c>
      <c r="B68" s="127"/>
      <c r="C68" s="128"/>
      <c r="D68" s="129"/>
      <c r="E68" s="140"/>
      <c r="F68" s="131"/>
      <c r="G68" s="140"/>
      <c r="H68" s="127"/>
      <c r="I68" s="181"/>
      <c r="J68" s="210"/>
      <c r="K68" s="211"/>
      <c r="L68" s="137"/>
      <c r="M68" s="138"/>
      <c r="N68" s="139"/>
    </row>
    <row r="69" spans="1:14" ht="14.25" x14ac:dyDescent="0.2">
      <c r="A69" s="126" t="str">
        <f t="shared" si="3"/>
        <v/>
      </c>
      <c r="B69" s="127"/>
      <c r="C69" s="128"/>
      <c r="D69" s="129"/>
      <c r="E69" s="140"/>
      <c r="F69" s="131"/>
      <c r="G69" s="140"/>
      <c r="H69" s="127"/>
      <c r="I69" s="181"/>
      <c r="J69" s="210"/>
      <c r="K69" s="211"/>
      <c r="L69" s="137"/>
      <c r="M69" s="138"/>
      <c r="N69" s="139"/>
    </row>
    <row r="70" spans="1:14" ht="14.25" x14ac:dyDescent="0.2">
      <c r="A70" s="126" t="str">
        <f t="shared" ref="A70:A98" si="4">CONCATENATE(B70,C70,D70)</f>
        <v/>
      </c>
      <c r="B70" s="127"/>
      <c r="C70" s="128"/>
      <c r="D70" s="129"/>
      <c r="E70" s="140"/>
      <c r="F70" s="131"/>
      <c r="G70" s="140"/>
      <c r="H70" s="127"/>
      <c r="I70" s="181"/>
      <c r="J70" s="210"/>
      <c r="K70" s="211"/>
      <c r="L70" s="137"/>
      <c r="M70" s="138"/>
      <c r="N70" s="139"/>
    </row>
    <row r="71" spans="1:14" ht="14.25" x14ac:dyDescent="0.2">
      <c r="A71" s="126" t="str">
        <f t="shared" si="4"/>
        <v/>
      </c>
      <c r="B71" s="127"/>
      <c r="C71" s="128"/>
      <c r="D71" s="129"/>
      <c r="E71" s="140"/>
      <c r="F71" s="131"/>
      <c r="G71" s="140"/>
      <c r="H71" s="127"/>
      <c r="I71" s="181"/>
      <c r="J71" s="210"/>
      <c r="K71" s="211"/>
      <c r="L71" s="137"/>
      <c r="M71" s="138"/>
      <c r="N71" s="139"/>
    </row>
    <row r="72" spans="1:14" ht="14.25" x14ac:dyDescent="0.2">
      <c r="A72" s="126" t="str">
        <f t="shared" si="4"/>
        <v/>
      </c>
      <c r="B72" s="127"/>
      <c r="C72" s="128"/>
      <c r="D72" s="129"/>
      <c r="E72" s="140"/>
      <c r="F72" s="131"/>
      <c r="G72" s="140"/>
      <c r="H72" s="127"/>
      <c r="I72" s="181"/>
      <c r="J72" s="210"/>
      <c r="K72" s="211"/>
      <c r="L72" s="137"/>
      <c r="M72" s="138"/>
      <c r="N72" s="139"/>
    </row>
    <row r="73" spans="1:14" ht="14.25" x14ac:dyDescent="0.2">
      <c r="A73" s="126" t="str">
        <f t="shared" si="4"/>
        <v/>
      </c>
      <c r="B73" s="127"/>
      <c r="C73" s="128"/>
      <c r="D73" s="129"/>
      <c r="E73" s="140"/>
      <c r="F73" s="131"/>
      <c r="G73" s="140"/>
      <c r="H73" s="127"/>
      <c r="I73" s="181"/>
      <c r="J73" s="210"/>
      <c r="K73" s="211"/>
      <c r="L73" s="137"/>
      <c r="M73" s="138"/>
      <c r="N73" s="139"/>
    </row>
    <row r="74" spans="1:14" ht="14.25" x14ac:dyDescent="0.2">
      <c r="A74" s="126" t="str">
        <f t="shared" si="4"/>
        <v/>
      </c>
      <c r="B74" s="127"/>
      <c r="C74" s="128"/>
      <c r="D74" s="129"/>
      <c r="E74" s="140"/>
      <c r="F74" s="131"/>
      <c r="G74" s="140"/>
      <c r="H74" s="127"/>
      <c r="I74" s="181"/>
      <c r="J74" s="210"/>
      <c r="K74" s="211"/>
      <c r="L74" s="137"/>
      <c r="M74" s="138"/>
      <c r="N74" s="139"/>
    </row>
    <row r="75" spans="1:14" ht="14.25" x14ac:dyDescent="0.2">
      <c r="A75" s="126" t="str">
        <f t="shared" si="4"/>
        <v/>
      </c>
      <c r="B75" s="127"/>
      <c r="C75" s="128"/>
      <c r="D75" s="129"/>
      <c r="E75" s="140"/>
      <c r="F75" s="131"/>
      <c r="G75" s="140"/>
      <c r="H75" s="127"/>
      <c r="I75" s="181"/>
      <c r="J75" s="210"/>
      <c r="K75" s="211"/>
      <c r="L75" s="137"/>
      <c r="M75" s="138"/>
      <c r="N75" s="139"/>
    </row>
    <row r="76" spans="1:14" ht="14.25" x14ac:dyDescent="0.2">
      <c r="A76" s="126" t="str">
        <f t="shared" si="4"/>
        <v/>
      </c>
      <c r="B76" s="127"/>
      <c r="C76" s="128"/>
      <c r="D76" s="129"/>
      <c r="E76" s="140"/>
      <c r="F76" s="131"/>
      <c r="G76" s="140"/>
      <c r="H76" s="127"/>
      <c r="I76" s="181"/>
      <c r="J76" s="210"/>
      <c r="K76" s="211"/>
      <c r="L76" s="137"/>
      <c r="M76" s="138"/>
      <c r="N76" s="139"/>
    </row>
    <row r="77" spans="1:14" ht="14.25" x14ac:dyDescent="0.2">
      <c r="A77" s="126" t="str">
        <f t="shared" si="4"/>
        <v/>
      </c>
      <c r="B77" s="127"/>
      <c r="C77" s="128"/>
      <c r="D77" s="129"/>
      <c r="E77" s="140"/>
      <c r="F77" s="131"/>
      <c r="G77" s="140"/>
      <c r="H77" s="127"/>
      <c r="I77" s="181"/>
      <c r="J77" s="210"/>
      <c r="K77" s="211"/>
      <c r="L77" s="137"/>
      <c r="M77" s="138"/>
      <c r="N77" s="139"/>
    </row>
    <row r="78" spans="1:14" ht="14.25" x14ac:dyDescent="0.2">
      <c r="A78" s="126" t="str">
        <f t="shared" si="4"/>
        <v/>
      </c>
      <c r="B78" s="127"/>
      <c r="C78" s="128"/>
      <c r="D78" s="129"/>
      <c r="E78" s="140"/>
      <c r="F78" s="131"/>
      <c r="G78" s="140"/>
      <c r="H78" s="127"/>
      <c r="I78" s="181"/>
      <c r="J78" s="210"/>
      <c r="K78" s="211"/>
      <c r="L78" s="137"/>
      <c r="M78" s="138"/>
      <c r="N78" s="139"/>
    </row>
    <row r="79" spans="1:14" ht="14.25" x14ac:dyDescent="0.2">
      <c r="A79" s="126" t="str">
        <f t="shared" si="4"/>
        <v/>
      </c>
      <c r="B79" s="127"/>
      <c r="C79" s="128"/>
      <c r="D79" s="129"/>
      <c r="E79" s="140"/>
      <c r="F79" s="131"/>
      <c r="G79" s="140"/>
      <c r="H79" s="127"/>
      <c r="I79" s="181"/>
      <c r="J79" s="210"/>
      <c r="K79" s="211"/>
      <c r="L79" s="137"/>
      <c r="M79" s="138"/>
      <c r="N79" s="139"/>
    </row>
    <row r="80" spans="1:14" ht="14.25" x14ac:dyDescent="0.2">
      <c r="A80" s="126" t="str">
        <f t="shared" si="4"/>
        <v/>
      </c>
      <c r="B80" s="127"/>
      <c r="C80" s="128"/>
      <c r="D80" s="129"/>
      <c r="E80" s="140"/>
      <c r="F80" s="131"/>
      <c r="G80" s="140"/>
      <c r="H80" s="127"/>
      <c r="I80" s="181"/>
      <c r="J80" s="210"/>
      <c r="K80" s="211"/>
      <c r="L80" s="137"/>
      <c r="M80" s="138"/>
      <c r="N80" s="139"/>
    </row>
    <row r="81" spans="1:14" ht="14.25" x14ac:dyDescent="0.2">
      <c r="A81" s="126" t="str">
        <f t="shared" si="4"/>
        <v/>
      </c>
      <c r="B81" s="127"/>
      <c r="C81" s="128"/>
      <c r="D81" s="129"/>
      <c r="E81" s="140"/>
      <c r="F81" s="131"/>
      <c r="G81" s="140"/>
      <c r="H81" s="127"/>
      <c r="I81" s="181"/>
      <c r="J81" s="210"/>
      <c r="K81" s="211"/>
      <c r="L81" s="137"/>
      <c r="M81" s="138"/>
      <c r="N81" s="139"/>
    </row>
    <row r="82" spans="1:14" ht="14.25" x14ac:dyDescent="0.2">
      <c r="A82" s="126" t="str">
        <f t="shared" si="4"/>
        <v/>
      </c>
      <c r="B82" s="127"/>
      <c r="C82" s="128"/>
      <c r="D82" s="129"/>
      <c r="E82" s="140"/>
      <c r="F82" s="131"/>
      <c r="G82" s="140"/>
      <c r="H82" s="127"/>
      <c r="I82" s="181"/>
      <c r="J82" s="210"/>
      <c r="K82" s="211"/>
      <c r="L82" s="137"/>
      <c r="M82" s="138"/>
      <c r="N82" s="139"/>
    </row>
    <row r="83" spans="1:14" ht="14.25" x14ac:dyDescent="0.2">
      <c r="A83" s="126" t="str">
        <f t="shared" si="4"/>
        <v/>
      </c>
      <c r="B83" s="127"/>
      <c r="C83" s="128"/>
      <c r="D83" s="129"/>
      <c r="E83" s="140"/>
      <c r="F83" s="131"/>
      <c r="G83" s="140"/>
      <c r="H83" s="127"/>
      <c r="I83" s="181"/>
      <c r="J83" s="210"/>
      <c r="K83" s="211"/>
      <c r="L83" s="137"/>
      <c r="M83" s="138"/>
      <c r="N83" s="139"/>
    </row>
    <row r="84" spans="1:14" ht="14.25" x14ac:dyDescent="0.2">
      <c r="A84" s="126" t="str">
        <f t="shared" si="4"/>
        <v/>
      </c>
      <c r="B84" s="127"/>
      <c r="C84" s="128"/>
      <c r="D84" s="129"/>
      <c r="E84" s="140"/>
      <c r="F84" s="131"/>
      <c r="G84" s="140"/>
      <c r="H84" s="127"/>
      <c r="I84" s="181"/>
      <c r="J84" s="210"/>
      <c r="K84" s="211"/>
      <c r="L84" s="137"/>
      <c r="M84" s="138"/>
      <c r="N84" s="139"/>
    </row>
    <row r="85" spans="1:14" ht="14.25" x14ac:dyDescent="0.2">
      <c r="A85" s="126" t="str">
        <f t="shared" si="4"/>
        <v/>
      </c>
      <c r="B85" s="127"/>
      <c r="C85" s="128"/>
      <c r="D85" s="129"/>
      <c r="E85" s="140"/>
      <c r="F85" s="131"/>
      <c r="G85" s="140"/>
      <c r="H85" s="127"/>
      <c r="I85" s="181"/>
      <c r="J85" s="210"/>
      <c r="K85" s="211"/>
      <c r="L85" s="137"/>
      <c r="M85" s="138"/>
      <c r="N85" s="139"/>
    </row>
    <row r="86" spans="1:14" ht="14.25" x14ac:dyDescent="0.2">
      <c r="A86" s="126" t="str">
        <f t="shared" si="4"/>
        <v/>
      </c>
      <c r="B86" s="127"/>
      <c r="C86" s="128"/>
      <c r="D86" s="129"/>
      <c r="E86" s="140"/>
      <c r="F86" s="131"/>
      <c r="G86" s="140"/>
      <c r="H86" s="127"/>
      <c r="I86" s="181"/>
      <c r="J86" s="210"/>
      <c r="K86" s="211"/>
      <c r="L86" s="137"/>
      <c r="M86" s="138"/>
      <c r="N86" s="139"/>
    </row>
    <row r="87" spans="1:14" ht="14.25" x14ac:dyDescent="0.2">
      <c r="A87" s="126" t="str">
        <f t="shared" si="4"/>
        <v/>
      </c>
      <c r="B87" s="127"/>
      <c r="C87" s="128"/>
      <c r="D87" s="129"/>
      <c r="E87" s="140"/>
      <c r="F87" s="131"/>
      <c r="G87" s="140"/>
      <c r="H87" s="127"/>
      <c r="I87" s="181"/>
      <c r="J87" s="210"/>
      <c r="K87" s="211"/>
      <c r="L87" s="137"/>
      <c r="M87" s="138"/>
      <c r="N87" s="139"/>
    </row>
    <row r="88" spans="1:14" ht="14.25" x14ac:dyDescent="0.2">
      <c r="A88" s="126" t="str">
        <f t="shared" si="4"/>
        <v/>
      </c>
      <c r="B88" s="127"/>
      <c r="C88" s="128"/>
      <c r="D88" s="129"/>
      <c r="E88" s="140"/>
      <c r="F88" s="131"/>
      <c r="G88" s="140"/>
      <c r="H88" s="127"/>
      <c r="I88" s="181"/>
      <c r="J88" s="210"/>
      <c r="K88" s="211"/>
      <c r="L88" s="137"/>
      <c r="M88" s="138"/>
      <c r="N88" s="139"/>
    </row>
    <row r="89" spans="1:14" ht="14.25" x14ac:dyDescent="0.2">
      <c r="A89" s="126" t="str">
        <f t="shared" si="4"/>
        <v/>
      </c>
      <c r="B89" s="127"/>
      <c r="C89" s="128"/>
      <c r="D89" s="129"/>
      <c r="E89" s="140"/>
      <c r="F89" s="131"/>
      <c r="G89" s="140"/>
      <c r="H89" s="127"/>
      <c r="I89" s="181"/>
      <c r="J89" s="210"/>
      <c r="K89" s="211"/>
      <c r="L89" s="137"/>
      <c r="M89" s="138"/>
      <c r="N89" s="139"/>
    </row>
    <row r="90" spans="1:14" ht="14.25" x14ac:dyDescent="0.2">
      <c r="A90" s="126" t="str">
        <f t="shared" si="4"/>
        <v/>
      </c>
      <c r="B90" s="127"/>
      <c r="C90" s="128"/>
      <c r="D90" s="129"/>
      <c r="E90" s="140"/>
      <c r="F90" s="131"/>
      <c r="G90" s="140"/>
      <c r="H90" s="127"/>
      <c r="I90" s="181"/>
      <c r="J90" s="210"/>
      <c r="K90" s="211"/>
      <c r="L90" s="137"/>
      <c r="M90" s="138"/>
      <c r="N90" s="139"/>
    </row>
    <row r="91" spans="1:14" ht="14.25" x14ac:dyDescent="0.2">
      <c r="A91" s="126" t="str">
        <f t="shared" si="4"/>
        <v/>
      </c>
      <c r="B91" s="127"/>
      <c r="C91" s="128"/>
      <c r="D91" s="129"/>
      <c r="E91" s="140"/>
      <c r="F91" s="131"/>
      <c r="G91" s="140"/>
      <c r="H91" s="127"/>
      <c r="I91" s="181"/>
      <c r="J91" s="210"/>
      <c r="K91" s="211"/>
      <c r="L91" s="137"/>
      <c r="M91" s="138"/>
      <c r="N91" s="139"/>
    </row>
    <row r="92" spans="1:14" ht="14.25" x14ac:dyDescent="0.2">
      <c r="A92" s="126" t="str">
        <f t="shared" si="4"/>
        <v/>
      </c>
      <c r="B92" s="127"/>
      <c r="C92" s="128"/>
      <c r="D92" s="129"/>
      <c r="E92" s="140"/>
      <c r="F92" s="131"/>
      <c r="G92" s="140"/>
      <c r="H92" s="127"/>
      <c r="I92" s="181"/>
      <c r="J92" s="210"/>
      <c r="K92" s="211"/>
      <c r="L92" s="137"/>
      <c r="M92" s="138"/>
      <c r="N92" s="139"/>
    </row>
    <row r="93" spans="1:14" ht="14.25" x14ac:dyDescent="0.2">
      <c r="A93" s="126" t="str">
        <f t="shared" si="4"/>
        <v/>
      </c>
      <c r="B93" s="127"/>
      <c r="C93" s="128"/>
      <c r="D93" s="129"/>
      <c r="E93" s="140"/>
      <c r="F93" s="131"/>
      <c r="G93" s="140"/>
      <c r="H93" s="127"/>
      <c r="I93" s="181"/>
      <c r="J93" s="210"/>
      <c r="K93" s="211"/>
      <c r="L93" s="137"/>
      <c r="M93" s="138"/>
      <c r="N93" s="139"/>
    </row>
    <row r="94" spans="1:14" ht="14.25" x14ac:dyDescent="0.2">
      <c r="A94" s="126" t="str">
        <f t="shared" si="4"/>
        <v/>
      </c>
      <c r="B94" s="127"/>
      <c r="C94" s="128"/>
      <c r="D94" s="129"/>
      <c r="E94" s="140"/>
      <c r="F94" s="131"/>
      <c r="G94" s="140"/>
      <c r="H94" s="127"/>
      <c r="I94" s="181"/>
      <c r="J94" s="210"/>
      <c r="K94" s="211"/>
      <c r="L94" s="137"/>
      <c r="M94" s="138"/>
      <c r="N94" s="139"/>
    </row>
    <row r="95" spans="1:14" ht="14.25" x14ac:dyDescent="0.2">
      <c r="A95" s="126" t="str">
        <f t="shared" si="4"/>
        <v/>
      </c>
      <c r="B95" s="127"/>
      <c r="C95" s="128"/>
      <c r="D95" s="129"/>
      <c r="E95" s="140"/>
      <c r="F95" s="131"/>
      <c r="G95" s="140"/>
      <c r="H95" s="127"/>
      <c r="I95" s="181"/>
      <c r="J95" s="210"/>
      <c r="K95" s="211"/>
      <c r="L95" s="137"/>
      <c r="M95" s="138"/>
      <c r="N95" s="139"/>
    </row>
    <row r="96" spans="1:14" ht="14.25" x14ac:dyDescent="0.2">
      <c r="A96" s="126" t="str">
        <f t="shared" si="4"/>
        <v/>
      </c>
      <c r="B96" s="127"/>
      <c r="C96" s="128"/>
      <c r="D96" s="129"/>
      <c r="E96" s="140"/>
      <c r="F96" s="131"/>
      <c r="G96" s="140"/>
      <c r="H96" s="127"/>
      <c r="I96" s="181"/>
      <c r="J96" s="210"/>
      <c r="K96" s="211"/>
      <c r="L96" s="137"/>
      <c r="M96" s="138"/>
      <c r="N96" s="139"/>
    </row>
    <row r="97" spans="1:14" ht="14.25" x14ac:dyDescent="0.2">
      <c r="A97" s="126" t="str">
        <f t="shared" si="4"/>
        <v/>
      </c>
      <c r="B97" s="127"/>
      <c r="C97" s="128"/>
      <c r="D97" s="129"/>
      <c r="E97" s="140"/>
      <c r="F97" s="131"/>
      <c r="G97" s="140"/>
      <c r="H97" s="127"/>
      <c r="I97" s="181"/>
      <c r="J97" s="210"/>
      <c r="K97" s="211"/>
      <c r="L97" s="137"/>
      <c r="M97" s="138"/>
      <c r="N97" s="139"/>
    </row>
    <row r="98" spans="1:14" ht="15" thickBot="1" x14ac:dyDescent="0.25">
      <c r="A98" s="126" t="str">
        <f t="shared" si="4"/>
        <v/>
      </c>
      <c r="B98" s="141"/>
      <c r="C98" s="142"/>
      <c r="D98" s="143"/>
      <c r="E98" s="144"/>
      <c r="F98" s="145"/>
      <c r="G98" s="144"/>
      <c r="H98" s="141"/>
      <c r="I98" s="196"/>
      <c r="J98" s="371"/>
      <c r="K98" s="265"/>
      <c r="L98" s="151"/>
      <c r="M98" s="152"/>
      <c r="N98"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6:D30">
    <cfRule type="duplicateValues" dxfId="86" priority="475"/>
  </conditionalFormatting>
  <conditionalFormatting sqref="C1:D5">
    <cfRule type="duplicateValues" dxfId="85" priority="478"/>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955E-A825-4731-B13B-524800B5D8CD}">
  <sheetPr codeName="Sheet21">
    <tabColor rgb="FFFF3399"/>
  </sheetPr>
  <dimension ref="A1:N98"/>
  <sheetViews>
    <sheetView zoomScale="60" zoomScaleNormal="60" workbookViewId="0">
      <selection activeCell="C9" sqref="C9"/>
    </sheetView>
  </sheetViews>
  <sheetFormatPr defaultColWidth="10.28515625" defaultRowHeight="12.75" x14ac:dyDescent="0.2"/>
  <cols>
    <col min="1" max="1" width="52.7109375" style="119" bestFit="1" customWidth="1"/>
    <col min="2" max="2" width="8.42578125" style="14" bestFit="1" customWidth="1"/>
    <col min="3" max="3" width="18" style="119" bestFit="1" customWidth="1"/>
    <col min="4" max="4" width="25.42578125" style="154" bestFit="1" customWidth="1"/>
    <col min="5" max="5" width="9.85546875" style="14" bestFit="1" customWidth="1"/>
    <col min="6" max="6" width="21.140625" style="119" bestFit="1" customWidth="1"/>
    <col min="7" max="7" width="7.7109375" style="155" bestFit="1" customWidth="1"/>
    <col min="8" max="8" width="9.85546875" style="155" bestFit="1" customWidth="1"/>
    <col min="9" max="9" width="10.5703125" style="155" bestFit="1" customWidth="1"/>
    <col min="10" max="10" width="15.42578125" style="155" bestFit="1" customWidth="1"/>
    <col min="11" max="11" width="16.28515625" style="155" bestFit="1" customWidth="1"/>
    <col min="12" max="12" width="9" style="14" bestFit="1" customWidth="1"/>
    <col min="13" max="13" width="17" style="14" bestFit="1" customWidth="1"/>
    <col min="14" max="14" width="35.85546875" style="14" bestFit="1" customWidth="1"/>
    <col min="15" max="16384" width="10.28515625" style="119"/>
  </cols>
  <sheetData>
    <row r="1" spans="1:14" ht="22.5" customHeight="1" thickBot="1" x14ac:dyDescent="0.25">
      <c r="A1" s="115">
        <f>SUM(A2-1)</f>
        <v>14</v>
      </c>
      <c r="B1" s="981" t="s">
        <v>234</v>
      </c>
      <c r="C1" s="982"/>
      <c r="D1" s="116" t="s">
        <v>69</v>
      </c>
      <c r="E1" s="983" t="s">
        <v>656</v>
      </c>
      <c r="F1" s="984"/>
      <c r="G1" s="984"/>
      <c r="H1" s="984"/>
      <c r="I1" s="984"/>
      <c r="J1" s="984"/>
      <c r="K1" s="117" t="s">
        <v>70</v>
      </c>
      <c r="L1" s="985">
        <v>44259</v>
      </c>
      <c r="M1" s="986"/>
      <c r="N1" s="118" t="s">
        <v>235</v>
      </c>
    </row>
    <row r="2" spans="1:14" ht="22.5" customHeight="1" thickBot="1" x14ac:dyDescent="0.25">
      <c r="A2" s="120">
        <f>COUNTA(_xlfn.UNIQUE(D6:D25))</f>
        <v>15</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9" t="s">
        <v>240</v>
      </c>
      <c r="H3" s="990"/>
      <c r="I3" s="990"/>
      <c r="J3" s="990"/>
      <c r="K3" s="991"/>
      <c r="L3" s="992" t="s">
        <v>57</v>
      </c>
      <c r="M3" s="994" t="s">
        <v>76</v>
      </c>
      <c r="N3" s="346" t="s">
        <v>241</v>
      </c>
    </row>
    <row r="4" spans="1:14" ht="15.75" thickBot="1" x14ac:dyDescent="0.25">
      <c r="A4" s="966"/>
      <c r="B4" s="968"/>
      <c r="C4" s="971"/>
      <c r="D4" s="974"/>
      <c r="E4" s="976"/>
      <c r="F4" s="988"/>
      <c r="G4" s="996" t="s">
        <v>66</v>
      </c>
      <c r="H4" s="998" t="s">
        <v>50</v>
      </c>
      <c r="I4" s="998" t="s">
        <v>84</v>
      </c>
      <c r="J4" s="998" t="s">
        <v>74</v>
      </c>
      <c r="K4" s="979" t="s">
        <v>75</v>
      </c>
      <c r="L4" s="993"/>
      <c r="M4" s="995"/>
      <c r="N4" s="124">
        <v>2</v>
      </c>
    </row>
    <row r="5" spans="1:14" ht="15.75" thickBot="1" x14ac:dyDescent="0.25">
      <c r="A5" s="1000"/>
      <c r="B5" s="1001"/>
      <c r="C5" s="1002"/>
      <c r="D5" s="1003"/>
      <c r="E5" s="1004" t="s">
        <v>77</v>
      </c>
      <c r="F5" s="1005"/>
      <c r="G5" s="1015"/>
      <c r="H5" s="1016"/>
      <c r="I5" s="1016"/>
      <c r="J5" s="1016"/>
      <c r="K5" s="1014"/>
      <c r="L5" s="1008"/>
      <c r="M5" s="1009"/>
      <c r="N5" s="347">
        <f>IF(N4=1,0,IF(N4=2,1,IF(N4=3,2,0)))</f>
        <v>1</v>
      </c>
    </row>
    <row r="6" spans="1:14" ht="14.25" x14ac:dyDescent="0.2">
      <c r="A6" s="126" t="str">
        <f t="shared" ref="A6:A69" si="0">CONCATENATE(B6,C6,D6)</f>
        <v>PrepAerin HoyneLangrtree Domino</v>
      </c>
      <c r="B6" s="156" t="s">
        <v>66</v>
      </c>
      <c r="C6" s="128" t="s">
        <v>242</v>
      </c>
      <c r="D6" s="129" t="s">
        <v>657</v>
      </c>
      <c r="E6" s="130">
        <v>6028241</v>
      </c>
      <c r="F6" s="131" t="s">
        <v>101</v>
      </c>
      <c r="G6" s="132">
        <v>67.5</v>
      </c>
      <c r="H6" s="133"/>
      <c r="I6" s="134"/>
      <c r="J6" s="135"/>
      <c r="K6" s="136"/>
      <c r="L6" s="137">
        <v>1</v>
      </c>
      <c r="M6" s="138">
        <f t="shared" ref="M6:M69" si="1">IF(L6=1,7,IF(L6=2,6,IF(L6=3,5,IF(L6=4,4,IF(L6=5,3,IF(L6=6,2,IF(L6&gt;=6,1,0)))))))</f>
        <v>7</v>
      </c>
      <c r="N6" s="139">
        <f t="shared" ref="N6:N33" si="2">SUM(M6+$N$4)</f>
        <v>9</v>
      </c>
    </row>
    <row r="7" spans="1:14" ht="14.25" x14ac:dyDescent="0.2">
      <c r="A7" s="126" t="str">
        <f t="shared" si="0"/>
        <v>PrelimAerin HoyneLangrtree Domino</v>
      </c>
      <c r="B7" s="156" t="s">
        <v>50</v>
      </c>
      <c r="C7" s="128" t="s">
        <v>242</v>
      </c>
      <c r="D7" s="129" t="s">
        <v>657</v>
      </c>
      <c r="E7" s="130">
        <v>6028241</v>
      </c>
      <c r="F7" s="131" t="s">
        <v>101</v>
      </c>
      <c r="G7" s="132"/>
      <c r="H7" s="133">
        <v>62.8</v>
      </c>
      <c r="I7" s="134"/>
      <c r="J7" s="135"/>
      <c r="K7" s="136"/>
      <c r="L7" s="137">
        <v>1</v>
      </c>
      <c r="M7" s="138">
        <f t="shared" si="1"/>
        <v>7</v>
      </c>
      <c r="N7" s="139">
        <f t="shared" si="2"/>
        <v>9</v>
      </c>
    </row>
    <row r="8" spans="1:14" ht="14.25" x14ac:dyDescent="0.2">
      <c r="A8" s="126" t="str">
        <f t="shared" si="0"/>
        <v>PrelimJorja WarehamTiaja Park Fearless</v>
      </c>
      <c r="B8" s="156" t="s">
        <v>50</v>
      </c>
      <c r="C8" s="128" t="s">
        <v>30</v>
      </c>
      <c r="D8" s="129" t="s">
        <v>155</v>
      </c>
      <c r="E8" s="130">
        <v>6005901</v>
      </c>
      <c r="F8" s="131" t="s">
        <v>101</v>
      </c>
      <c r="G8" s="132"/>
      <c r="H8" s="133">
        <v>66.8</v>
      </c>
      <c r="I8" s="134"/>
      <c r="J8" s="135"/>
      <c r="K8" s="136"/>
      <c r="L8" s="137">
        <v>1</v>
      </c>
      <c r="M8" s="138">
        <f t="shared" si="1"/>
        <v>7</v>
      </c>
      <c r="N8" s="139">
        <f t="shared" si="2"/>
        <v>9</v>
      </c>
    </row>
    <row r="9" spans="1:14" ht="14.25" x14ac:dyDescent="0.2">
      <c r="A9" s="126" t="str">
        <f t="shared" si="0"/>
        <v>PrelimCharlie ConnellMT Weld ES Salt</v>
      </c>
      <c r="B9" s="156" t="s">
        <v>50</v>
      </c>
      <c r="C9" s="128" t="s">
        <v>658</v>
      </c>
      <c r="D9" s="129" t="s">
        <v>659</v>
      </c>
      <c r="E9" s="130">
        <v>6026551</v>
      </c>
      <c r="F9" s="131" t="s">
        <v>123</v>
      </c>
      <c r="G9" s="132"/>
      <c r="H9" s="133">
        <v>66.8</v>
      </c>
      <c r="I9" s="134"/>
      <c r="J9" s="135"/>
      <c r="K9" s="136"/>
      <c r="L9" s="137">
        <v>2</v>
      </c>
      <c r="M9" s="138">
        <f t="shared" si="1"/>
        <v>6</v>
      </c>
      <c r="N9" s="139">
        <f t="shared" si="2"/>
        <v>8</v>
      </c>
    </row>
    <row r="10" spans="1:14" ht="14.25" x14ac:dyDescent="0.2">
      <c r="A10" s="126" t="str">
        <f t="shared" si="0"/>
        <v>PrelimHarriet ForrestBramley Royalty</v>
      </c>
      <c r="B10" s="156" t="s">
        <v>50</v>
      </c>
      <c r="C10" s="128" t="s">
        <v>113</v>
      </c>
      <c r="D10" s="129" t="s">
        <v>114</v>
      </c>
      <c r="E10" s="130">
        <v>6005412</v>
      </c>
      <c r="F10" s="131" t="s">
        <v>123</v>
      </c>
      <c r="G10" s="132"/>
      <c r="H10" s="133">
        <v>65.599999999999994</v>
      </c>
      <c r="I10" s="134"/>
      <c r="J10" s="135"/>
      <c r="K10" s="136"/>
      <c r="L10" s="137">
        <v>3</v>
      </c>
      <c r="M10" s="138">
        <f t="shared" si="1"/>
        <v>5</v>
      </c>
      <c r="N10" s="139">
        <f t="shared" si="2"/>
        <v>7</v>
      </c>
    </row>
    <row r="11" spans="1:14" ht="14.25" x14ac:dyDescent="0.2">
      <c r="A11" s="126" t="str">
        <f t="shared" si="0"/>
        <v>PrelimRuby FullartonLadies Man</v>
      </c>
      <c r="B11" s="156" t="s">
        <v>50</v>
      </c>
      <c r="C11" s="128" t="s">
        <v>660</v>
      </c>
      <c r="D11" s="129" t="s">
        <v>661</v>
      </c>
      <c r="E11" s="130">
        <v>6026137</v>
      </c>
      <c r="F11" s="131" t="s">
        <v>123</v>
      </c>
      <c r="G11" s="132"/>
      <c r="H11" s="133">
        <v>64.8</v>
      </c>
      <c r="I11" s="134"/>
      <c r="J11" s="135"/>
      <c r="K11" s="136"/>
      <c r="L11" s="137">
        <v>1</v>
      </c>
      <c r="M11" s="138">
        <f t="shared" si="1"/>
        <v>7</v>
      </c>
      <c r="N11" s="139">
        <f t="shared" si="2"/>
        <v>9</v>
      </c>
    </row>
    <row r="12" spans="1:14" ht="14.25" x14ac:dyDescent="0.2">
      <c r="A12" s="126" t="str">
        <f t="shared" si="0"/>
        <v>PrelimAbby CoulsonCambria Gem</v>
      </c>
      <c r="B12" s="156" t="s">
        <v>50</v>
      </c>
      <c r="C12" s="128" t="s">
        <v>141</v>
      </c>
      <c r="D12" s="129" t="s">
        <v>152</v>
      </c>
      <c r="E12" s="130">
        <v>6020019</v>
      </c>
      <c r="F12" s="131" t="s">
        <v>101</v>
      </c>
      <c r="G12" s="132"/>
      <c r="H12" s="133">
        <v>63</v>
      </c>
      <c r="I12" s="134"/>
      <c r="J12" s="135"/>
      <c r="K12" s="136"/>
      <c r="L12" s="137">
        <v>2</v>
      </c>
      <c r="M12" s="138">
        <f t="shared" si="1"/>
        <v>6</v>
      </c>
      <c r="N12" s="139">
        <f t="shared" si="2"/>
        <v>8</v>
      </c>
    </row>
    <row r="13" spans="1:14" ht="14.25" x14ac:dyDescent="0.2">
      <c r="A13" s="126" t="str">
        <f t="shared" si="0"/>
        <v>PrelimEliza HuttonPeptos Spider</v>
      </c>
      <c r="B13" s="156" t="s">
        <v>50</v>
      </c>
      <c r="C13" s="128" t="s">
        <v>253</v>
      </c>
      <c r="D13" s="129" t="s">
        <v>254</v>
      </c>
      <c r="E13" s="130">
        <v>6022769</v>
      </c>
      <c r="F13" s="131" t="s">
        <v>146</v>
      </c>
      <c r="G13" s="132"/>
      <c r="H13" s="133">
        <v>53.2</v>
      </c>
      <c r="I13" s="134"/>
      <c r="J13" s="135"/>
      <c r="K13" s="136"/>
      <c r="L13" s="137">
        <v>3</v>
      </c>
      <c r="M13" s="138">
        <f t="shared" si="1"/>
        <v>5</v>
      </c>
      <c r="N13" s="139">
        <f t="shared" si="2"/>
        <v>7</v>
      </c>
    </row>
    <row r="14" spans="1:14" ht="14.25" x14ac:dyDescent="0.2">
      <c r="A14" s="126" t="str">
        <f t="shared" si="0"/>
        <v>NovHarriet ForrestOakover Too Much Chatter</v>
      </c>
      <c r="B14" s="156" t="s">
        <v>377</v>
      </c>
      <c r="C14" s="128" t="s">
        <v>113</v>
      </c>
      <c r="D14" s="129" t="s">
        <v>22</v>
      </c>
      <c r="E14" s="130">
        <v>6005412</v>
      </c>
      <c r="F14" s="131" t="s">
        <v>123</v>
      </c>
      <c r="G14" s="132"/>
      <c r="H14" s="133"/>
      <c r="I14" s="134">
        <v>68.036000000000001</v>
      </c>
      <c r="J14" s="135"/>
      <c r="K14" s="136"/>
      <c r="L14" s="137">
        <v>1</v>
      </c>
      <c r="M14" s="138">
        <f t="shared" si="1"/>
        <v>7</v>
      </c>
      <c r="N14" s="139">
        <f t="shared" si="2"/>
        <v>9</v>
      </c>
    </row>
    <row r="15" spans="1:14" ht="14.25" x14ac:dyDescent="0.2">
      <c r="A15" s="126" t="str">
        <f t="shared" si="0"/>
        <v>NovJorja WarehamNadalla Park I'm So Special</v>
      </c>
      <c r="B15" s="156" t="s">
        <v>377</v>
      </c>
      <c r="C15" s="35" t="s">
        <v>30</v>
      </c>
      <c r="D15" s="36" t="s">
        <v>367</v>
      </c>
      <c r="E15" s="130">
        <v>6005901</v>
      </c>
      <c r="F15" s="131" t="s">
        <v>101</v>
      </c>
      <c r="G15" s="132"/>
      <c r="H15" s="133"/>
      <c r="I15" s="134">
        <v>66.606999999999999</v>
      </c>
      <c r="J15" s="135"/>
      <c r="K15" s="136"/>
      <c r="L15" s="137">
        <v>2</v>
      </c>
      <c r="M15" s="138">
        <f t="shared" si="1"/>
        <v>6</v>
      </c>
      <c r="N15" s="139">
        <f t="shared" si="2"/>
        <v>8</v>
      </c>
    </row>
    <row r="16" spans="1:14" ht="14.25" x14ac:dyDescent="0.2">
      <c r="A16" s="126" t="str">
        <f t="shared" si="0"/>
        <v>NovChenin HislopPenley Polly Pocket</v>
      </c>
      <c r="B16" s="156" t="s">
        <v>377</v>
      </c>
      <c r="C16" s="128" t="s">
        <v>124</v>
      </c>
      <c r="D16" s="129" t="s">
        <v>125</v>
      </c>
      <c r="E16" s="130">
        <v>6025279</v>
      </c>
      <c r="F16" s="131" t="s">
        <v>662</v>
      </c>
      <c r="G16" s="132"/>
      <c r="H16" s="133"/>
      <c r="I16" s="134">
        <v>65.713999999999999</v>
      </c>
      <c r="J16" s="135"/>
      <c r="K16" s="136"/>
      <c r="L16" s="137">
        <v>3</v>
      </c>
      <c r="M16" s="138">
        <f t="shared" si="1"/>
        <v>5</v>
      </c>
      <c r="N16" s="139">
        <f t="shared" si="2"/>
        <v>7</v>
      </c>
    </row>
    <row r="17" spans="1:14" ht="14.25" x14ac:dyDescent="0.2">
      <c r="A17" s="126" t="str">
        <f t="shared" si="0"/>
        <v>NovJorja WarehamTiaja Park Fearless</v>
      </c>
      <c r="B17" s="156" t="s">
        <v>377</v>
      </c>
      <c r="C17" s="128" t="s">
        <v>30</v>
      </c>
      <c r="D17" s="129" t="s">
        <v>155</v>
      </c>
      <c r="E17" s="130">
        <v>6005901</v>
      </c>
      <c r="F17" s="131" t="s">
        <v>101</v>
      </c>
      <c r="G17" s="132"/>
      <c r="H17" s="133"/>
      <c r="I17" s="134">
        <v>63.393000000000001</v>
      </c>
      <c r="J17" s="135"/>
      <c r="K17" s="136"/>
      <c r="L17" s="137">
        <v>4</v>
      </c>
      <c r="M17" s="138">
        <f t="shared" si="1"/>
        <v>4</v>
      </c>
      <c r="N17" s="139">
        <f t="shared" si="2"/>
        <v>6</v>
      </c>
    </row>
    <row r="18" spans="1:14" ht="14.25" x14ac:dyDescent="0.2">
      <c r="A18" s="126" t="str">
        <f t="shared" si="0"/>
        <v>NovHarriet ForrestBramley Royalty</v>
      </c>
      <c r="B18" s="156" t="s">
        <v>377</v>
      </c>
      <c r="C18" s="128" t="s">
        <v>113</v>
      </c>
      <c r="D18" s="129" t="s">
        <v>114</v>
      </c>
      <c r="E18" s="130">
        <v>6005412</v>
      </c>
      <c r="F18" s="131" t="s">
        <v>123</v>
      </c>
      <c r="G18" s="132"/>
      <c r="H18" s="133"/>
      <c r="I18" s="134">
        <v>63.036000000000001</v>
      </c>
      <c r="J18" s="135"/>
      <c r="K18" s="136"/>
      <c r="L18" s="137">
        <v>5</v>
      </c>
      <c r="M18" s="138">
        <f t="shared" si="1"/>
        <v>3</v>
      </c>
      <c r="N18" s="139">
        <f t="shared" si="2"/>
        <v>5</v>
      </c>
    </row>
    <row r="19" spans="1:14" ht="14.25" x14ac:dyDescent="0.2">
      <c r="A19" s="126" t="str">
        <f t="shared" si="0"/>
        <v>NovJessica RidleyHoffmans Molly</v>
      </c>
      <c r="B19" s="156" t="s">
        <v>377</v>
      </c>
      <c r="C19" s="128" t="s">
        <v>21</v>
      </c>
      <c r="D19" s="129" t="s">
        <v>255</v>
      </c>
      <c r="E19" s="130">
        <v>6005429</v>
      </c>
      <c r="F19" s="131" t="s">
        <v>123</v>
      </c>
      <c r="G19" s="132"/>
      <c r="H19" s="133"/>
      <c r="I19" s="134">
        <v>62.679000000000002</v>
      </c>
      <c r="J19" s="135"/>
      <c r="K19" s="136"/>
      <c r="L19" s="137">
        <v>1</v>
      </c>
      <c r="M19" s="138">
        <f t="shared" si="1"/>
        <v>7</v>
      </c>
      <c r="N19" s="139">
        <f t="shared" si="2"/>
        <v>9</v>
      </c>
    </row>
    <row r="20" spans="1:14" ht="14.25" x14ac:dyDescent="0.2">
      <c r="A20" s="126" t="str">
        <f t="shared" si="0"/>
        <v>NovAbby CoulsonCambria Gem</v>
      </c>
      <c r="B20" s="156" t="s">
        <v>377</v>
      </c>
      <c r="C20" s="128" t="s">
        <v>141</v>
      </c>
      <c r="D20" s="129" t="s">
        <v>152</v>
      </c>
      <c r="E20" s="130">
        <v>6020019</v>
      </c>
      <c r="F20" s="131" t="s">
        <v>101</v>
      </c>
      <c r="G20" s="132"/>
      <c r="H20" s="133"/>
      <c r="I20" s="134">
        <v>62.143000000000001</v>
      </c>
      <c r="J20" s="135"/>
      <c r="K20" s="136"/>
      <c r="L20" s="137">
        <v>2</v>
      </c>
      <c r="M20" s="138">
        <f t="shared" si="1"/>
        <v>6</v>
      </c>
      <c r="N20" s="139">
        <f t="shared" si="2"/>
        <v>8</v>
      </c>
    </row>
    <row r="21" spans="1:14" ht="14.25" x14ac:dyDescent="0.2">
      <c r="A21" s="126" t="str">
        <f t="shared" si="0"/>
        <v>NovAnnabel CreekChaussettes</v>
      </c>
      <c r="B21" s="156" t="s">
        <v>377</v>
      </c>
      <c r="C21" s="128" t="s">
        <v>256</v>
      </c>
      <c r="D21" s="129" t="s">
        <v>115</v>
      </c>
      <c r="E21" s="130">
        <v>6005407</v>
      </c>
      <c r="F21" s="131" t="s">
        <v>123</v>
      </c>
      <c r="G21" s="132"/>
      <c r="H21" s="133"/>
      <c r="I21" s="134">
        <v>67.856999999999999</v>
      </c>
      <c r="J21" s="135"/>
      <c r="K21" s="136"/>
      <c r="L21" s="137">
        <v>1</v>
      </c>
      <c r="M21" s="138">
        <f t="shared" si="1"/>
        <v>7</v>
      </c>
      <c r="N21" s="139">
        <f t="shared" si="2"/>
        <v>9</v>
      </c>
    </row>
    <row r="22" spans="1:14" ht="14.25" x14ac:dyDescent="0.2">
      <c r="A22" s="126" t="str">
        <f t="shared" si="0"/>
        <v>ElemLauren RoweCheval d'Lore</v>
      </c>
      <c r="B22" s="156" t="s">
        <v>17</v>
      </c>
      <c r="C22" s="128" t="s">
        <v>116</v>
      </c>
      <c r="D22" s="129" t="s">
        <v>663</v>
      </c>
      <c r="E22" s="130">
        <v>6011082</v>
      </c>
      <c r="F22" s="131" t="s">
        <v>146</v>
      </c>
      <c r="G22" s="132"/>
      <c r="H22" s="133"/>
      <c r="I22" s="134"/>
      <c r="J22" s="135">
        <v>67.153000000000006</v>
      </c>
      <c r="K22" s="136"/>
      <c r="L22" s="137">
        <v>1</v>
      </c>
      <c r="M22" s="138">
        <f t="shared" si="1"/>
        <v>7</v>
      </c>
      <c r="N22" s="139">
        <f t="shared" si="2"/>
        <v>9</v>
      </c>
    </row>
    <row r="23" spans="1:14" ht="14.25" x14ac:dyDescent="0.2">
      <c r="A23" s="126" t="str">
        <f t="shared" si="0"/>
        <v>ElemHarriet ForrestOakover Too Much Chatter</v>
      </c>
      <c r="B23" s="156" t="s">
        <v>17</v>
      </c>
      <c r="C23" s="128" t="s">
        <v>113</v>
      </c>
      <c r="D23" s="129" t="s">
        <v>22</v>
      </c>
      <c r="E23" s="130">
        <v>6005412</v>
      </c>
      <c r="F23" s="131" t="s">
        <v>123</v>
      </c>
      <c r="G23" s="132"/>
      <c r="H23" s="133"/>
      <c r="I23" s="134"/>
      <c r="J23" s="135">
        <v>65.207999999999998</v>
      </c>
      <c r="K23" s="136"/>
      <c r="L23" s="137">
        <v>2</v>
      </c>
      <c r="M23" s="138">
        <f t="shared" si="1"/>
        <v>6</v>
      </c>
      <c r="N23" s="139">
        <f t="shared" si="2"/>
        <v>8</v>
      </c>
    </row>
    <row r="24" spans="1:14" ht="14.25" x14ac:dyDescent="0.2">
      <c r="A24" s="126" t="str">
        <f t="shared" si="0"/>
        <v>ElemAnthea SargisonKardarra Kaldarra</v>
      </c>
      <c r="B24" s="156" t="s">
        <v>17</v>
      </c>
      <c r="C24" s="128" t="s">
        <v>501</v>
      </c>
      <c r="D24" s="129" t="s">
        <v>502</v>
      </c>
      <c r="E24" s="130">
        <v>6006689</v>
      </c>
      <c r="F24" s="131" t="s">
        <v>664</v>
      </c>
      <c r="G24" s="132"/>
      <c r="H24" s="133"/>
      <c r="I24" s="134"/>
      <c r="J24" s="135">
        <v>66.944000000000003</v>
      </c>
      <c r="K24" s="136"/>
      <c r="L24" s="137">
        <v>1</v>
      </c>
      <c r="M24" s="138">
        <f t="shared" si="1"/>
        <v>7</v>
      </c>
      <c r="N24" s="139">
        <f t="shared" si="2"/>
        <v>9</v>
      </c>
    </row>
    <row r="25" spans="1:14" ht="14.25" x14ac:dyDescent="0.2">
      <c r="A25" s="126" t="str">
        <f t="shared" si="0"/>
        <v>MedLauren RoweCharisma Royal Emblem</v>
      </c>
      <c r="B25" s="156" t="s">
        <v>15</v>
      </c>
      <c r="C25" s="128" t="s">
        <v>116</v>
      </c>
      <c r="D25" s="129" t="s">
        <v>154</v>
      </c>
      <c r="E25" s="130">
        <v>6011082</v>
      </c>
      <c r="F25" s="131" t="s">
        <v>146</v>
      </c>
      <c r="G25" s="132"/>
      <c r="H25" s="133"/>
      <c r="I25" s="134"/>
      <c r="J25" s="135"/>
      <c r="K25" s="136">
        <v>60.485999999999997</v>
      </c>
      <c r="L25" s="137">
        <v>1</v>
      </c>
      <c r="M25" s="138">
        <f t="shared" si="1"/>
        <v>7</v>
      </c>
      <c r="N25" s="139">
        <f t="shared" si="2"/>
        <v>9</v>
      </c>
    </row>
    <row r="26" spans="1:14" ht="14.25" x14ac:dyDescent="0.2">
      <c r="A26" s="126" t="str">
        <f t="shared" si="0"/>
        <v/>
      </c>
      <c r="B26" s="127"/>
      <c r="C26" s="128"/>
      <c r="D26" s="129"/>
      <c r="E26" s="130"/>
      <c r="F26" s="131"/>
      <c r="G26" s="132"/>
      <c r="H26" s="133"/>
      <c r="I26" s="134"/>
      <c r="J26" s="135"/>
      <c r="K26" s="136"/>
      <c r="L26" s="137"/>
      <c r="M26" s="138">
        <f t="shared" si="1"/>
        <v>0</v>
      </c>
      <c r="N26" s="139">
        <f t="shared" si="2"/>
        <v>2</v>
      </c>
    </row>
    <row r="27" spans="1:14" ht="14.25" x14ac:dyDescent="0.2">
      <c r="A27" s="126" t="str">
        <f t="shared" si="0"/>
        <v>AffAcacia ChenAspen</v>
      </c>
      <c r="B27" s="156" t="s">
        <v>353</v>
      </c>
      <c r="C27" s="128" t="s">
        <v>147</v>
      </c>
      <c r="D27" s="129" t="s">
        <v>665</v>
      </c>
      <c r="E27" s="140"/>
      <c r="F27" s="131"/>
      <c r="G27" s="140">
        <v>67.75</v>
      </c>
      <c r="H27" s="127"/>
      <c r="I27" s="181"/>
      <c r="J27" s="210"/>
      <c r="K27" s="211"/>
      <c r="L27" s="137">
        <v>1</v>
      </c>
      <c r="M27" s="138">
        <f t="shared" si="1"/>
        <v>7</v>
      </c>
      <c r="N27" s="139">
        <f t="shared" si="2"/>
        <v>9</v>
      </c>
    </row>
    <row r="28" spans="1:14" ht="14.25" x14ac:dyDescent="0.2">
      <c r="A28" s="126" t="str">
        <f t="shared" si="0"/>
        <v>AffRegan O'CallaghanScandal Lass</v>
      </c>
      <c r="B28" s="156" t="s">
        <v>353</v>
      </c>
      <c r="C28" s="128" t="s">
        <v>666</v>
      </c>
      <c r="D28" s="129" t="s">
        <v>667</v>
      </c>
      <c r="E28" s="140"/>
      <c r="F28" s="131"/>
      <c r="G28" s="140">
        <v>63.75</v>
      </c>
      <c r="H28" s="127"/>
      <c r="I28" s="181"/>
      <c r="J28" s="210"/>
      <c r="K28" s="211"/>
      <c r="L28" s="137">
        <v>2</v>
      </c>
      <c r="M28" s="138">
        <f t="shared" si="1"/>
        <v>6</v>
      </c>
      <c r="N28" s="139">
        <f t="shared" si="2"/>
        <v>8</v>
      </c>
    </row>
    <row r="29" spans="1:14" ht="14.25" x14ac:dyDescent="0.2">
      <c r="A29" s="126" t="str">
        <f t="shared" si="0"/>
        <v>AffAngela TarbottonJoshual Brook MS Minka</v>
      </c>
      <c r="B29" s="156" t="s">
        <v>353</v>
      </c>
      <c r="C29" s="128" t="s">
        <v>668</v>
      </c>
      <c r="D29" s="129" t="s">
        <v>669</v>
      </c>
      <c r="E29" s="140"/>
      <c r="F29" s="131"/>
      <c r="G29" s="140"/>
      <c r="H29" s="127">
        <v>70</v>
      </c>
      <c r="I29" s="181"/>
      <c r="J29" s="210"/>
      <c r="K29" s="211"/>
      <c r="L29" s="137">
        <v>1</v>
      </c>
      <c r="M29" s="138">
        <f t="shared" si="1"/>
        <v>7</v>
      </c>
      <c r="N29" s="139">
        <f t="shared" si="2"/>
        <v>9</v>
      </c>
    </row>
    <row r="30" spans="1:14" ht="14.25" x14ac:dyDescent="0.2">
      <c r="A30" s="126" t="str">
        <f t="shared" si="0"/>
        <v>AffRegan O'CallaghanScandal Lass</v>
      </c>
      <c r="B30" s="156" t="s">
        <v>353</v>
      </c>
      <c r="C30" s="128" t="s">
        <v>666</v>
      </c>
      <c r="D30" s="129" t="s">
        <v>667</v>
      </c>
      <c r="E30" s="140"/>
      <c r="F30" s="131"/>
      <c r="G30" s="140"/>
      <c r="H30" s="127">
        <v>56</v>
      </c>
      <c r="I30" s="181"/>
      <c r="J30" s="210"/>
      <c r="K30" s="211"/>
      <c r="L30" s="137">
        <v>2</v>
      </c>
      <c r="M30" s="138">
        <f t="shared" si="1"/>
        <v>6</v>
      </c>
      <c r="N30" s="139">
        <f t="shared" si="2"/>
        <v>8</v>
      </c>
    </row>
    <row r="31" spans="1:14" ht="14.25" x14ac:dyDescent="0.2">
      <c r="A31" s="126" t="str">
        <f t="shared" si="0"/>
        <v>AffAngela TarbottonJoshual Brook MS Minka</v>
      </c>
      <c r="B31" s="156" t="s">
        <v>353</v>
      </c>
      <c r="C31" s="128" t="s">
        <v>668</v>
      </c>
      <c r="D31" s="129" t="s">
        <v>669</v>
      </c>
      <c r="E31" s="140"/>
      <c r="F31" s="131"/>
      <c r="G31" s="140"/>
      <c r="H31" s="127">
        <v>73.213999999999999</v>
      </c>
      <c r="I31" s="181"/>
      <c r="J31" s="210"/>
      <c r="K31" s="211"/>
      <c r="L31" s="137">
        <v>1</v>
      </c>
      <c r="M31" s="138">
        <f t="shared" si="1"/>
        <v>7</v>
      </c>
      <c r="N31" s="139">
        <f t="shared" si="2"/>
        <v>9</v>
      </c>
    </row>
    <row r="32" spans="1:14" ht="14.25" x14ac:dyDescent="0.2">
      <c r="A32" s="126" t="str">
        <f t="shared" si="0"/>
        <v>AffAcacia ChenTiaja Park Fancy</v>
      </c>
      <c r="B32" s="156" t="s">
        <v>353</v>
      </c>
      <c r="C32" s="128" t="s">
        <v>147</v>
      </c>
      <c r="D32" s="129" t="s">
        <v>148</v>
      </c>
      <c r="E32" s="140"/>
      <c r="F32" s="131"/>
      <c r="G32" s="140"/>
      <c r="H32" s="127"/>
      <c r="I32" s="181"/>
      <c r="J32" s="210"/>
      <c r="K32" s="211">
        <v>54.582999999999998</v>
      </c>
      <c r="L32" s="137">
        <v>1</v>
      </c>
      <c r="M32" s="138">
        <f t="shared" si="1"/>
        <v>7</v>
      </c>
      <c r="N32" s="139">
        <f t="shared" si="2"/>
        <v>9</v>
      </c>
    </row>
    <row r="33" spans="1:14" ht="14.25" x14ac:dyDescent="0.2">
      <c r="A33" s="126" t="str">
        <f t="shared" si="0"/>
        <v>AffAcacia ChenTiaja Park Fancy</v>
      </c>
      <c r="B33" s="156" t="s">
        <v>353</v>
      </c>
      <c r="C33" s="128" t="s">
        <v>147</v>
      </c>
      <c r="D33" s="129" t="s">
        <v>148</v>
      </c>
      <c r="E33" s="140"/>
      <c r="F33" s="131"/>
      <c r="G33" s="140"/>
      <c r="H33" s="127"/>
      <c r="I33" s="181"/>
      <c r="J33" s="210"/>
      <c r="K33" s="211">
        <v>58.445999999999998</v>
      </c>
      <c r="L33" s="137">
        <v>1</v>
      </c>
      <c r="M33" s="138">
        <f t="shared" si="1"/>
        <v>7</v>
      </c>
      <c r="N33" s="139">
        <f t="shared" si="2"/>
        <v>9</v>
      </c>
    </row>
    <row r="34" spans="1:14" ht="14.25" x14ac:dyDescent="0.2">
      <c r="A34" s="126" t="str">
        <f t="shared" si="0"/>
        <v/>
      </c>
      <c r="B34" s="127"/>
      <c r="C34" s="128"/>
      <c r="D34" s="129"/>
      <c r="E34" s="140"/>
      <c r="F34" s="131"/>
      <c r="G34" s="140"/>
      <c r="H34" s="127"/>
      <c r="I34" s="181"/>
      <c r="J34" s="210"/>
      <c r="K34" s="211"/>
      <c r="L34" s="137"/>
      <c r="M34" s="138">
        <f t="shared" si="1"/>
        <v>0</v>
      </c>
      <c r="N34" s="139"/>
    </row>
    <row r="35" spans="1:14" ht="14.25" x14ac:dyDescent="0.2">
      <c r="A35" s="126" t="str">
        <f t="shared" si="0"/>
        <v/>
      </c>
      <c r="B35" s="127"/>
      <c r="C35" s="128"/>
      <c r="D35" s="129"/>
      <c r="E35" s="140"/>
      <c r="F35" s="131"/>
      <c r="G35" s="140"/>
      <c r="H35" s="127"/>
      <c r="I35" s="181"/>
      <c r="J35" s="210"/>
      <c r="K35" s="211"/>
      <c r="L35" s="137"/>
      <c r="M35" s="138">
        <f t="shared" si="1"/>
        <v>0</v>
      </c>
      <c r="N35" s="139"/>
    </row>
    <row r="36" spans="1:14" ht="14.25" x14ac:dyDescent="0.2">
      <c r="A36" s="126" t="str">
        <f t="shared" si="0"/>
        <v/>
      </c>
      <c r="B36" s="127"/>
      <c r="C36" s="128"/>
      <c r="D36" s="129"/>
      <c r="E36" s="140"/>
      <c r="F36" s="131"/>
      <c r="G36" s="140"/>
      <c r="H36" s="127"/>
      <c r="I36" s="181"/>
      <c r="J36" s="210"/>
      <c r="K36" s="211"/>
      <c r="L36" s="137"/>
      <c r="M36" s="138">
        <f t="shared" si="1"/>
        <v>0</v>
      </c>
      <c r="N36" s="139"/>
    </row>
    <row r="37" spans="1:14" ht="14.25" x14ac:dyDescent="0.2">
      <c r="A37" s="126" t="str">
        <f t="shared" si="0"/>
        <v/>
      </c>
      <c r="B37" s="127"/>
      <c r="C37" s="128"/>
      <c r="D37" s="129"/>
      <c r="E37" s="140"/>
      <c r="F37" s="131"/>
      <c r="G37" s="132"/>
      <c r="H37" s="133"/>
      <c r="I37" s="134"/>
      <c r="J37" s="135"/>
      <c r="K37" s="136"/>
      <c r="L37" s="137"/>
      <c r="M37" s="138">
        <f t="shared" si="1"/>
        <v>0</v>
      </c>
      <c r="N37" s="139"/>
    </row>
    <row r="38" spans="1:14" ht="14.25" x14ac:dyDescent="0.2">
      <c r="A38" s="126" t="str">
        <f t="shared" si="0"/>
        <v/>
      </c>
      <c r="B38" s="127"/>
      <c r="C38" s="128"/>
      <c r="D38" s="129"/>
      <c r="E38" s="140"/>
      <c r="F38" s="131"/>
      <c r="G38" s="132"/>
      <c r="H38" s="133"/>
      <c r="I38" s="134"/>
      <c r="J38" s="135"/>
      <c r="K38" s="136"/>
      <c r="L38" s="137"/>
      <c r="M38" s="138">
        <f t="shared" si="1"/>
        <v>0</v>
      </c>
      <c r="N38" s="139"/>
    </row>
    <row r="39" spans="1:14" ht="14.25" x14ac:dyDescent="0.2">
      <c r="A39" s="126" t="str">
        <f t="shared" si="0"/>
        <v/>
      </c>
      <c r="B39" s="127"/>
      <c r="C39" s="128"/>
      <c r="D39" s="129"/>
      <c r="E39" s="140"/>
      <c r="F39" s="131"/>
      <c r="G39" s="132"/>
      <c r="H39" s="133"/>
      <c r="I39" s="134"/>
      <c r="J39" s="135"/>
      <c r="K39" s="136"/>
      <c r="L39" s="137"/>
      <c r="M39" s="138">
        <f t="shared" si="1"/>
        <v>0</v>
      </c>
      <c r="N39" s="139"/>
    </row>
    <row r="40" spans="1:14" ht="14.25" x14ac:dyDescent="0.2">
      <c r="A40" s="126" t="str">
        <f t="shared" si="0"/>
        <v/>
      </c>
      <c r="B40" s="127"/>
      <c r="C40" s="128"/>
      <c r="D40" s="129"/>
      <c r="E40" s="140"/>
      <c r="F40" s="131"/>
      <c r="G40" s="132"/>
      <c r="H40" s="133"/>
      <c r="I40" s="134"/>
      <c r="J40" s="135"/>
      <c r="K40" s="136"/>
      <c r="L40" s="137"/>
      <c r="M40" s="138">
        <f t="shared" si="1"/>
        <v>0</v>
      </c>
      <c r="N40" s="139"/>
    </row>
    <row r="41" spans="1:14" ht="14.25" x14ac:dyDescent="0.2">
      <c r="A41" s="126" t="str">
        <f t="shared" si="0"/>
        <v/>
      </c>
      <c r="B41" s="127"/>
      <c r="C41" s="128"/>
      <c r="D41" s="129"/>
      <c r="E41" s="140"/>
      <c r="F41" s="131"/>
      <c r="G41" s="132"/>
      <c r="H41" s="133"/>
      <c r="I41" s="134"/>
      <c r="J41" s="135"/>
      <c r="K41" s="136"/>
      <c r="L41" s="137"/>
      <c r="M41" s="138">
        <f t="shared" si="1"/>
        <v>0</v>
      </c>
      <c r="N41" s="139"/>
    </row>
    <row r="42" spans="1:14" ht="14.25" x14ac:dyDescent="0.2">
      <c r="A42" s="126" t="str">
        <f t="shared" si="0"/>
        <v/>
      </c>
      <c r="B42" s="127"/>
      <c r="C42" s="128"/>
      <c r="D42" s="129"/>
      <c r="E42" s="140"/>
      <c r="F42" s="131"/>
      <c r="G42" s="132"/>
      <c r="H42" s="133"/>
      <c r="I42" s="134"/>
      <c r="J42" s="135"/>
      <c r="K42" s="136"/>
      <c r="L42" s="137"/>
      <c r="M42" s="138">
        <f t="shared" si="1"/>
        <v>0</v>
      </c>
      <c r="N42" s="139"/>
    </row>
    <row r="43" spans="1:14" ht="14.25" x14ac:dyDescent="0.2">
      <c r="A43" s="126" t="str">
        <f t="shared" si="0"/>
        <v/>
      </c>
      <c r="B43" s="127"/>
      <c r="C43" s="128"/>
      <c r="D43" s="129"/>
      <c r="E43" s="140"/>
      <c r="F43" s="131"/>
      <c r="G43" s="132"/>
      <c r="H43" s="133"/>
      <c r="I43" s="134"/>
      <c r="J43" s="135"/>
      <c r="K43" s="136"/>
      <c r="L43" s="137"/>
      <c r="M43" s="138">
        <f t="shared" si="1"/>
        <v>0</v>
      </c>
      <c r="N43" s="139"/>
    </row>
    <row r="44" spans="1:14" ht="14.25" x14ac:dyDescent="0.2">
      <c r="A44" s="126" t="str">
        <f t="shared" si="0"/>
        <v/>
      </c>
      <c r="B44" s="127"/>
      <c r="C44" s="128"/>
      <c r="D44" s="129"/>
      <c r="E44" s="140"/>
      <c r="F44" s="131"/>
      <c r="G44" s="132"/>
      <c r="H44" s="133"/>
      <c r="I44" s="134"/>
      <c r="J44" s="135"/>
      <c r="K44" s="136"/>
      <c r="L44" s="137"/>
      <c r="M44" s="138">
        <f t="shared" si="1"/>
        <v>0</v>
      </c>
      <c r="N44" s="139"/>
    </row>
    <row r="45" spans="1:14" ht="14.25" x14ac:dyDescent="0.2">
      <c r="A45" s="126" t="str">
        <f t="shared" si="0"/>
        <v/>
      </c>
      <c r="B45" s="127"/>
      <c r="C45" s="128"/>
      <c r="D45" s="129"/>
      <c r="E45" s="140"/>
      <c r="F45" s="131"/>
      <c r="G45" s="132"/>
      <c r="H45" s="133"/>
      <c r="I45" s="134"/>
      <c r="J45" s="135"/>
      <c r="K45" s="136"/>
      <c r="L45" s="137"/>
      <c r="M45" s="138">
        <f t="shared" si="1"/>
        <v>0</v>
      </c>
      <c r="N45" s="139"/>
    </row>
    <row r="46" spans="1:14" ht="14.25" x14ac:dyDescent="0.2">
      <c r="A46" s="126" t="str">
        <f t="shared" si="0"/>
        <v/>
      </c>
      <c r="B46" s="127"/>
      <c r="C46" s="128"/>
      <c r="D46" s="129"/>
      <c r="E46" s="140"/>
      <c r="F46" s="131"/>
      <c r="G46" s="132"/>
      <c r="H46" s="133"/>
      <c r="I46" s="134"/>
      <c r="J46" s="135"/>
      <c r="K46" s="136"/>
      <c r="L46" s="137"/>
      <c r="M46" s="138">
        <f t="shared" si="1"/>
        <v>0</v>
      </c>
      <c r="N46" s="139"/>
    </row>
    <row r="47" spans="1:14" ht="14.25" x14ac:dyDescent="0.2">
      <c r="A47" s="126" t="str">
        <f t="shared" si="0"/>
        <v/>
      </c>
      <c r="B47" s="127"/>
      <c r="C47" s="128"/>
      <c r="D47" s="129"/>
      <c r="E47" s="140"/>
      <c r="F47" s="131"/>
      <c r="G47" s="132"/>
      <c r="H47" s="133"/>
      <c r="I47" s="134"/>
      <c r="J47" s="135"/>
      <c r="K47" s="136"/>
      <c r="L47" s="137"/>
      <c r="M47" s="138">
        <f t="shared" si="1"/>
        <v>0</v>
      </c>
      <c r="N47" s="139"/>
    </row>
    <row r="48" spans="1:14" ht="14.25" x14ac:dyDescent="0.2">
      <c r="A48" s="126" t="str">
        <f t="shared" si="0"/>
        <v/>
      </c>
      <c r="B48" s="127"/>
      <c r="C48" s="128"/>
      <c r="D48" s="129"/>
      <c r="E48" s="140"/>
      <c r="F48" s="131"/>
      <c r="G48" s="132"/>
      <c r="H48" s="133"/>
      <c r="I48" s="134"/>
      <c r="J48" s="135"/>
      <c r="K48" s="136"/>
      <c r="L48" s="137"/>
      <c r="M48" s="138">
        <f t="shared" si="1"/>
        <v>0</v>
      </c>
      <c r="N48" s="139"/>
    </row>
    <row r="49" spans="1:14" ht="14.25" x14ac:dyDescent="0.2">
      <c r="A49" s="126" t="str">
        <f t="shared" si="0"/>
        <v/>
      </c>
      <c r="B49" s="127"/>
      <c r="C49" s="128"/>
      <c r="D49" s="129"/>
      <c r="E49" s="140"/>
      <c r="F49" s="131"/>
      <c r="G49" s="132"/>
      <c r="H49" s="133"/>
      <c r="I49" s="134"/>
      <c r="J49" s="135"/>
      <c r="K49" s="136"/>
      <c r="L49" s="137"/>
      <c r="M49" s="138">
        <f t="shared" si="1"/>
        <v>0</v>
      </c>
      <c r="N49" s="139"/>
    </row>
    <row r="50" spans="1:14" ht="14.25" x14ac:dyDescent="0.2">
      <c r="A50" s="126" t="str">
        <f t="shared" si="0"/>
        <v/>
      </c>
      <c r="B50" s="127"/>
      <c r="C50" s="128"/>
      <c r="D50" s="129"/>
      <c r="E50" s="140"/>
      <c r="F50" s="131"/>
      <c r="G50" s="132"/>
      <c r="H50" s="133"/>
      <c r="I50" s="134"/>
      <c r="J50" s="135"/>
      <c r="K50" s="136"/>
      <c r="L50" s="137"/>
      <c r="M50" s="138">
        <f t="shared" si="1"/>
        <v>0</v>
      </c>
      <c r="N50" s="139"/>
    </row>
    <row r="51" spans="1:14" ht="14.25" x14ac:dyDescent="0.2">
      <c r="A51" s="126" t="str">
        <f t="shared" si="0"/>
        <v/>
      </c>
      <c r="B51" s="127"/>
      <c r="C51" s="128"/>
      <c r="D51" s="129"/>
      <c r="E51" s="140"/>
      <c r="F51" s="131"/>
      <c r="G51" s="132"/>
      <c r="H51" s="133"/>
      <c r="I51" s="134"/>
      <c r="J51" s="135"/>
      <c r="K51" s="136"/>
      <c r="L51" s="137"/>
      <c r="M51" s="138">
        <f t="shared" si="1"/>
        <v>0</v>
      </c>
      <c r="N51" s="139"/>
    </row>
    <row r="52" spans="1:14" ht="14.25" x14ac:dyDescent="0.2">
      <c r="A52" s="126" t="str">
        <f t="shared" si="0"/>
        <v/>
      </c>
      <c r="B52" s="127"/>
      <c r="C52" s="128"/>
      <c r="D52" s="129"/>
      <c r="E52" s="140"/>
      <c r="F52" s="131"/>
      <c r="G52" s="132"/>
      <c r="H52" s="133"/>
      <c r="I52" s="134"/>
      <c r="J52" s="135"/>
      <c r="K52" s="136"/>
      <c r="L52" s="137"/>
      <c r="M52" s="138">
        <f t="shared" si="1"/>
        <v>0</v>
      </c>
      <c r="N52" s="139"/>
    </row>
    <row r="53" spans="1:14" ht="14.25" x14ac:dyDescent="0.2">
      <c r="A53" s="126" t="str">
        <f t="shared" si="0"/>
        <v/>
      </c>
      <c r="B53" s="127"/>
      <c r="C53" s="128"/>
      <c r="D53" s="129"/>
      <c r="E53" s="140"/>
      <c r="F53" s="131"/>
      <c r="G53" s="132"/>
      <c r="H53" s="133"/>
      <c r="I53" s="134"/>
      <c r="J53" s="135"/>
      <c r="K53" s="136"/>
      <c r="L53" s="137"/>
      <c r="M53" s="138">
        <f t="shared" si="1"/>
        <v>0</v>
      </c>
      <c r="N53" s="139"/>
    </row>
    <row r="54" spans="1:14" ht="14.25" x14ac:dyDescent="0.2">
      <c r="A54" s="126" t="str">
        <f t="shared" si="0"/>
        <v/>
      </c>
      <c r="B54" s="127"/>
      <c r="C54" s="128"/>
      <c r="D54" s="129"/>
      <c r="E54" s="130"/>
      <c r="F54" s="131"/>
      <c r="G54" s="132"/>
      <c r="H54" s="133"/>
      <c r="I54" s="134"/>
      <c r="J54" s="135"/>
      <c r="K54" s="136"/>
      <c r="L54" s="137"/>
      <c r="M54" s="138">
        <f t="shared" si="1"/>
        <v>0</v>
      </c>
      <c r="N54" s="139"/>
    </row>
    <row r="55" spans="1:14" ht="14.25" x14ac:dyDescent="0.2">
      <c r="A55" s="126" t="str">
        <f t="shared" si="0"/>
        <v/>
      </c>
      <c r="B55" s="127"/>
      <c r="C55" s="128"/>
      <c r="D55" s="129"/>
      <c r="E55" s="130"/>
      <c r="F55" s="131"/>
      <c r="G55" s="132"/>
      <c r="H55" s="133"/>
      <c r="I55" s="134"/>
      <c r="J55" s="135"/>
      <c r="K55" s="136"/>
      <c r="L55" s="137"/>
      <c r="M55" s="138">
        <f t="shared" si="1"/>
        <v>0</v>
      </c>
      <c r="N55" s="139"/>
    </row>
    <row r="56" spans="1:14" ht="14.25" x14ac:dyDescent="0.2">
      <c r="A56" s="126" t="str">
        <f t="shared" si="0"/>
        <v/>
      </c>
      <c r="B56" s="127"/>
      <c r="C56" s="128"/>
      <c r="D56" s="129"/>
      <c r="E56" s="130"/>
      <c r="F56" s="131"/>
      <c r="G56" s="132"/>
      <c r="H56" s="133"/>
      <c r="I56" s="134"/>
      <c r="J56" s="135"/>
      <c r="K56" s="136"/>
      <c r="L56" s="137"/>
      <c r="M56" s="138">
        <f t="shared" si="1"/>
        <v>0</v>
      </c>
      <c r="N56" s="139"/>
    </row>
    <row r="57" spans="1:14" ht="14.25" x14ac:dyDescent="0.2">
      <c r="A57" s="126" t="str">
        <f t="shared" si="0"/>
        <v/>
      </c>
      <c r="B57" s="127"/>
      <c r="C57" s="128"/>
      <c r="D57" s="129"/>
      <c r="E57" s="130"/>
      <c r="F57" s="131"/>
      <c r="G57" s="132"/>
      <c r="H57" s="133"/>
      <c r="I57" s="134"/>
      <c r="J57" s="135"/>
      <c r="K57" s="136"/>
      <c r="L57" s="137"/>
      <c r="M57" s="138">
        <f t="shared" si="1"/>
        <v>0</v>
      </c>
      <c r="N57" s="139"/>
    </row>
    <row r="58" spans="1:14" ht="14.25" x14ac:dyDescent="0.2">
      <c r="A58" s="126" t="str">
        <f t="shared" si="0"/>
        <v/>
      </c>
      <c r="B58" s="127"/>
      <c r="C58" s="128"/>
      <c r="D58" s="129"/>
      <c r="E58" s="130"/>
      <c r="F58" s="131"/>
      <c r="G58" s="132"/>
      <c r="H58" s="133"/>
      <c r="I58" s="134"/>
      <c r="J58" s="135"/>
      <c r="K58" s="136"/>
      <c r="L58" s="137"/>
      <c r="M58" s="138">
        <f t="shared" si="1"/>
        <v>0</v>
      </c>
      <c r="N58" s="139"/>
    </row>
    <row r="59" spans="1:14" ht="14.25" x14ac:dyDescent="0.2">
      <c r="A59" s="126" t="str">
        <f t="shared" si="0"/>
        <v/>
      </c>
      <c r="B59" s="127"/>
      <c r="C59" s="128"/>
      <c r="D59" s="129"/>
      <c r="E59" s="130"/>
      <c r="F59" s="131"/>
      <c r="G59" s="132"/>
      <c r="H59" s="133"/>
      <c r="I59" s="134"/>
      <c r="J59" s="135"/>
      <c r="K59" s="136"/>
      <c r="L59" s="137"/>
      <c r="M59" s="138">
        <f t="shared" si="1"/>
        <v>0</v>
      </c>
      <c r="N59" s="139"/>
    </row>
    <row r="60" spans="1:14" ht="14.25" x14ac:dyDescent="0.2">
      <c r="A60" s="126" t="str">
        <f t="shared" si="0"/>
        <v/>
      </c>
      <c r="B60" s="127"/>
      <c r="C60" s="128"/>
      <c r="D60" s="129"/>
      <c r="E60" s="130"/>
      <c r="F60" s="131"/>
      <c r="G60" s="132"/>
      <c r="H60" s="133"/>
      <c r="I60" s="134"/>
      <c r="J60" s="135"/>
      <c r="K60" s="136"/>
      <c r="L60" s="137"/>
      <c r="M60" s="138">
        <f t="shared" si="1"/>
        <v>0</v>
      </c>
      <c r="N60" s="139"/>
    </row>
    <row r="61" spans="1:14" ht="14.25" x14ac:dyDescent="0.2">
      <c r="A61" s="126" t="str">
        <f t="shared" si="0"/>
        <v/>
      </c>
      <c r="B61" s="127"/>
      <c r="C61" s="128"/>
      <c r="D61" s="129"/>
      <c r="E61" s="130"/>
      <c r="F61" s="131"/>
      <c r="G61" s="132"/>
      <c r="H61" s="133"/>
      <c r="I61" s="134"/>
      <c r="J61" s="135"/>
      <c r="K61" s="136"/>
      <c r="L61" s="137"/>
      <c r="M61" s="138">
        <f t="shared" si="1"/>
        <v>0</v>
      </c>
      <c r="N61" s="139"/>
    </row>
    <row r="62" spans="1:14" ht="14.25" x14ac:dyDescent="0.2">
      <c r="A62" s="126" t="str">
        <f t="shared" si="0"/>
        <v/>
      </c>
      <c r="B62" s="127"/>
      <c r="C62" s="128"/>
      <c r="D62" s="129"/>
      <c r="E62" s="130"/>
      <c r="F62" s="131"/>
      <c r="G62" s="132"/>
      <c r="H62" s="133"/>
      <c r="I62" s="134"/>
      <c r="J62" s="135"/>
      <c r="K62" s="136"/>
      <c r="L62" s="137"/>
      <c r="M62" s="138">
        <f t="shared" si="1"/>
        <v>0</v>
      </c>
      <c r="N62" s="139"/>
    </row>
    <row r="63" spans="1:14" ht="14.25" x14ac:dyDescent="0.2">
      <c r="A63" s="126" t="str">
        <f t="shared" si="0"/>
        <v/>
      </c>
      <c r="B63" s="127"/>
      <c r="C63" s="128"/>
      <c r="D63" s="129"/>
      <c r="E63" s="130"/>
      <c r="F63" s="131"/>
      <c r="G63" s="132"/>
      <c r="H63" s="133"/>
      <c r="I63" s="134"/>
      <c r="J63" s="135"/>
      <c r="K63" s="136"/>
      <c r="L63" s="137"/>
      <c r="M63" s="138">
        <f t="shared" si="1"/>
        <v>0</v>
      </c>
      <c r="N63" s="139"/>
    </row>
    <row r="64" spans="1:14" ht="14.25" x14ac:dyDescent="0.2">
      <c r="A64" s="126" t="str">
        <f t="shared" si="0"/>
        <v/>
      </c>
      <c r="B64" s="127"/>
      <c r="C64" s="128"/>
      <c r="D64" s="129"/>
      <c r="E64" s="130"/>
      <c r="F64" s="131"/>
      <c r="G64" s="132"/>
      <c r="H64" s="133"/>
      <c r="I64" s="134"/>
      <c r="J64" s="135"/>
      <c r="K64" s="136"/>
      <c r="L64" s="137"/>
      <c r="M64" s="138">
        <f t="shared" si="1"/>
        <v>0</v>
      </c>
      <c r="N64" s="139"/>
    </row>
    <row r="65" spans="1:14" ht="14.25" x14ac:dyDescent="0.2">
      <c r="A65" s="126" t="str">
        <f t="shared" si="0"/>
        <v/>
      </c>
      <c r="B65" s="127"/>
      <c r="C65" s="128"/>
      <c r="D65" s="129"/>
      <c r="E65" s="130"/>
      <c r="F65" s="131"/>
      <c r="G65" s="132"/>
      <c r="H65" s="133"/>
      <c r="I65" s="134"/>
      <c r="J65" s="135"/>
      <c r="K65" s="136"/>
      <c r="L65" s="137"/>
      <c r="M65" s="138">
        <f t="shared" si="1"/>
        <v>0</v>
      </c>
      <c r="N65" s="139"/>
    </row>
    <row r="66" spans="1:14" ht="14.25" x14ac:dyDescent="0.2">
      <c r="A66" s="126" t="str">
        <f t="shared" si="0"/>
        <v/>
      </c>
      <c r="B66" s="127"/>
      <c r="C66" s="128"/>
      <c r="D66" s="129"/>
      <c r="E66" s="130"/>
      <c r="F66" s="131"/>
      <c r="G66" s="132"/>
      <c r="H66" s="133"/>
      <c r="I66" s="134"/>
      <c r="J66" s="135"/>
      <c r="K66" s="136"/>
      <c r="L66" s="137"/>
      <c r="M66" s="138">
        <f t="shared" si="1"/>
        <v>0</v>
      </c>
      <c r="N66" s="139"/>
    </row>
    <row r="67" spans="1:14" ht="14.25" x14ac:dyDescent="0.2">
      <c r="A67" s="126" t="str">
        <f t="shared" si="0"/>
        <v/>
      </c>
      <c r="B67" s="127"/>
      <c r="C67" s="128"/>
      <c r="D67" s="129"/>
      <c r="E67" s="130"/>
      <c r="F67" s="131"/>
      <c r="G67" s="132"/>
      <c r="H67" s="133"/>
      <c r="I67" s="134"/>
      <c r="J67" s="135"/>
      <c r="K67" s="136"/>
      <c r="L67" s="137"/>
      <c r="M67" s="138">
        <f t="shared" si="1"/>
        <v>0</v>
      </c>
      <c r="N67" s="139"/>
    </row>
    <row r="68" spans="1:14" ht="14.25" x14ac:dyDescent="0.2">
      <c r="A68" s="126" t="str">
        <f t="shared" si="0"/>
        <v/>
      </c>
      <c r="B68" s="127"/>
      <c r="C68" s="128"/>
      <c r="D68" s="129"/>
      <c r="E68" s="130"/>
      <c r="F68" s="131"/>
      <c r="G68" s="132"/>
      <c r="H68" s="133"/>
      <c r="I68" s="134"/>
      <c r="J68" s="135"/>
      <c r="K68" s="136"/>
      <c r="L68" s="137"/>
      <c r="M68" s="138">
        <f t="shared" si="1"/>
        <v>0</v>
      </c>
      <c r="N68" s="139"/>
    </row>
    <row r="69" spans="1:14" ht="14.25" x14ac:dyDescent="0.2">
      <c r="A69" s="126" t="str">
        <f t="shared" si="0"/>
        <v/>
      </c>
      <c r="B69" s="127"/>
      <c r="C69" s="128"/>
      <c r="D69" s="129"/>
      <c r="E69" s="130"/>
      <c r="F69" s="131"/>
      <c r="G69" s="132"/>
      <c r="H69" s="133"/>
      <c r="I69" s="134"/>
      <c r="J69" s="135"/>
      <c r="K69" s="136"/>
      <c r="L69" s="137"/>
      <c r="M69" s="138">
        <f t="shared" si="1"/>
        <v>0</v>
      </c>
      <c r="N69" s="139"/>
    </row>
    <row r="70" spans="1:14" ht="14.25" x14ac:dyDescent="0.2">
      <c r="A70" s="126" t="str">
        <f t="shared" ref="A70:A98" si="3">CONCATENATE(B70,C70,D70)</f>
        <v/>
      </c>
      <c r="B70" s="127"/>
      <c r="C70" s="128"/>
      <c r="D70" s="129"/>
      <c r="E70" s="130"/>
      <c r="F70" s="131"/>
      <c r="G70" s="132"/>
      <c r="H70" s="133"/>
      <c r="I70" s="134"/>
      <c r="J70" s="135"/>
      <c r="K70" s="136"/>
      <c r="L70" s="137"/>
      <c r="M70" s="138">
        <f t="shared" ref="M70:M98" si="4">IF(L70=1,7,IF(L70=2,6,IF(L70=3,5,IF(L70=4,4,IF(L70=5,3,IF(L70=6,2,IF(L70&gt;=6,1,0)))))))</f>
        <v>0</v>
      </c>
      <c r="N70" s="139"/>
    </row>
    <row r="71" spans="1:14" ht="14.25" x14ac:dyDescent="0.2">
      <c r="A71" s="126" t="str">
        <f t="shared" si="3"/>
        <v/>
      </c>
      <c r="B71" s="127"/>
      <c r="C71" s="128"/>
      <c r="D71" s="129"/>
      <c r="E71" s="130"/>
      <c r="F71" s="131"/>
      <c r="G71" s="132"/>
      <c r="H71" s="133"/>
      <c r="I71" s="134"/>
      <c r="J71" s="135"/>
      <c r="K71" s="136"/>
      <c r="L71" s="137"/>
      <c r="M71" s="138">
        <f t="shared" si="4"/>
        <v>0</v>
      </c>
      <c r="N71" s="139"/>
    </row>
    <row r="72" spans="1:14" ht="14.25" x14ac:dyDescent="0.2">
      <c r="A72" s="126" t="str">
        <f t="shared" si="3"/>
        <v/>
      </c>
      <c r="B72" s="127"/>
      <c r="C72" s="128"/>
      <c r="D72" s="129"/>
      <c r="E72" s="130"/>
      <c r="F72" s="131"/>
      <c r="G72" s="132"/>
      <c r="H72" s="133"/>
      <c r="I72" s="134"/>
      <c r="J72" s="135"/>
      <c r="K72" s="136"/>
      <c r="L72" s="137"/>
      <c r="M72" s="138">
        <f t="shared" si="4"/>
        <v>0</v>
      </c>
      <c r="N72" s="139"/>
    </row>
    <row r="73" spans="1:14" ht="14.25" x14ac:dyDescent="0.2">
      <c r="A73" s="126" t="str">
        <f t="shared" si="3"/>
        <v/>
      </c>
      <c r="B73" s="127"/>
      <c r="C73" s="128"/>
      <c r="D73" s="129"/>
      <c r="E73" s="130"/>
      <c r="F73" s="131"/>
      <c r="G73" s="132"/>
      <c r="H73" s="133"/>
      <c r="I73" s="134"/>
      <c r="J73" s="135"/>
      <c r="K73" s="136"/>
      <c r="L73" s="137"/>
      <c r="M73" s="138">
        <f t="shared" si="4"/>
        <v>0</v>
      </c>
      <c r="N73" s="139"/>
    </row>
    <row r="74" spans="1:14" ht="14.25" x14ac:dyDescent="0.2">
      <c r="A74" s="126" t="str">
        <f t="shared" si="3"/>
        <v/>
      </c>
      <c r="B74" s="127"/>
      <c r="C74" s="128"/>
      <c r="D74" s="129"/>
      <c r="E74" s="130"/>
      <c r="F74" s="131"/>
      <c r="G74" s="132"/>
      <c r="H74" s="133"/>
      <c r="I74" s="134"/>
      <c r="J74" s="135"/>
      <c r="K74" s="136"/>
      <c r="L74" s="137"/>
      <c r="M74" s="138">
        <f t="shared" si="4"/>
        <v>0</v>
      </c>
      <c r="N74" s="139"/>
    </row>
    <row r="75" spans="1:14" ht="14.25" x14ac:dyDescent="0.2">
      <c r="A75" s="126" t="str">
        <f t="shared" si="3"/>
        <v/>
      </c>
      <c r="B75" s="127"/>
      <c r="C75" s="128"/>
      <c r="D75" s="129"/>
      <c r="E75" s="130"/>
      <c r="F75" s="131"/>
      <c r="G75" s="132"/>
      <c r="H75" s="133"/>
      <c r="I75" s="134"/>
      <c r="J75" s="135"/>
      <c r="K75" s="136"/>
      <c r="L75" s="137"/>
      <c r="M75" s="138">
        <f t="shared" si="4"/>
        <v>0</v>
      </c>
      <c r="N75" s="139"/>
    </row>
    <row r="76" spans="1:14" ht="14.25" x14ac:dyDescent="0.2">
      <c r="A76" s="126" t="str">
        <f t="shared" si="3"/>
        <v/>
      </c>
      <c r="B76" s="127"/>
      <c r="C76" s="128"/>
      <c r="D76" s="129"/>
      <c r="E76" s="130"/>
      <c r="F76" s="131"/>
      <c r="G76" s="132"/>
      <c r="H76" s="133"/>
      <c r="I76" s="134"/>
      <c r="J76" s="135"/>
      <c r="K76" s="136"/>
      <c r="L76" s="137"/>
      <c r="M76" s="138">
        <f t="shared" si="4"/>
        <v>0</v>
      </c>
      <c r="N76" s="139"/>
    </row>
    <row r="77" spans="1:14" ht="14.25" x14ac:dyDescent="0.2">
      <c r="A77" s="126" t="str">
        <f t="shared" si="3"/>
        <v/>
      </c>
      <c r="B77" s="127"/>
      <c r="C77" s="128"/>
      <c r="D77" s="129"/>
      <c r="E77" s="130"/>
      <c r="F77" s="131"/>
      <c r="G77" s="132"/>
      <c r="H77" s="133"/>
      <c r="I77" s="134"/>
      <c r="J77" s="135"/>
      <c r="K77" s="136"/>
      <c r="L77" s="137"/>
      <c r="M77" s="138">
        <f t="shared" si="4"/>
        <v>0</v>
      </c>
      <c r="N77" s="139"/>
    </row>
    <row r="78" spans="1:14" ht="14.25" x14ac:dyDescent="0.2">
      <c r="A78" s="126" t="str">
        <f t="shared" si="3"/>
        <v/>
      </c>
      <c r="B78" s="127"/>
      <c r="C78" s="128"/>
      <c r="D78" s="129"/>
      <c r="E78" s="130"/>
      <c r="F78" s="131"/>
      <c r="G78" s="132"/>
      <c r="H78" s="133"/>
      <c r="I78" s="134"/>
      <c r="J78" s="135"/>
      <c r="K78" s="136"/>
      <c r="L78" s="137"/>
      <c r="M78" s="138">
        <f t="shared" si="4"/>
        <v>0</v>
      </c>
      <c r="N78" s="139"/>
    </row>
    <row r="79" spans="1:14" ht="14.25" x14ac:dyDescent="0.2">
      <c r="A79" s="126" t="str">
        <f t="shared" si="3"/>
        <v/>
      </c>
      <c r="B79" s="127"/>
      <c r="C79" s="128"/>
      <c r="D79" s="129"/>
      <c r="E79" s="130"/>
      <c r="F79" s="131"/>
      <c r="G79" s="132"/>
      <c r="H79" s="133"/>
      <c r="I79" s="134"/>
      <c r="J79" s="135"/>
      <c r="K79" s="136"/>
      <c r="L79" s="137"/>
      <c r="M79" s="138">
        <f t="shared" si="4"/>
        <v>0</v>
      </c>
      <c r="N79" s="139"/>
    </row>
    <row r="80" spans="1:14" ht="14.25" x14ac:dyDescent="0.2">
      <c r="A80" s="126" t="str">
        <f t="shared" si="3"/>
        <v/>
      </c>
      <c r="B80" s="127"/>
      <c r="C80" s="128"/>
      <c r="D80" s="129"/>
      <c r="E80" s="130"/>
      <c r="F80" s="131"/>
      <c r="G80" s="132"/>
      <c r="H80" s="133"/>
      <c r="I80" s="134"/>
      <c r="J80" s="135"/>
      <c r="K80" s="136"/>
      <c r="L80" s="137"/>
      <c r="M80" s="138">
        <f t="shared" si="4"/>
        <v>0</v>
      </c>
      <c r="N80" s="139"/>
    </row>
    <row r="81" spans="1:14" ht="14.25" x14ac:dyDescent="0.2">
      <c r="A81" s="126" t="str">
        <f t="shared" si="3"/>
        <v/>
      </c>
      <c r="B81" s="127"/>
      <c r="C81" s="128"/>
      <c r="D81" s="129"/>
      <c r="E81" s="130"/>
      <c r="F81" s="131"/>
      <c r="G81" s="132"/>
      <c r="H81" s="133"/>
      <c r="I81" s="134"/>
      <c r="J81" s="135"/>
      <c r="K81" s="136"/>
      <c r="L81" s="137"/>
      <c r="M81" s="138">
        <f t="shared" si="4"/>
        <v>0</v>
      </c>
      <c r="N81" s="139"/>
    </row>
    <row r="82" spans="1:14" ht="14.25" x14ac:dyDescent="0.2">
      <c r="A82" s="126" t="str">
        <f t="shared" si="3"/>
        <v/>
      </c>
      <c r="B82" s="127"/>
      <c r="C82" s="128"/>
      <c r="D82" s="129"/>
      <c r="E82" s="130"/>
      <c r="F82" s="131"/>
      <c r="G82" s="132"/>
      <c r="H82" s="133"/>
      <c r="I82" s="134"/>
      <c r="J82" s="135"/>
      <c r="K82" s="136"/>
      <c r="L82" s="137"/>
      <c r="M82" s="138">
        <f t="shared" si="4"/>
        <v>0</v>
      </c>
      <c r="N82" s="139"/>
    </row>
    <row r="83" spans="1:14" ht="14.25" x14ac:dyDescent="0.2">
      <c r="A83" s="126" t="str">
        <f t="shared" si="3"/>
        <v/>
      </c>
      <c r="B83" s="127"/>
      <c r="C83" s="128"/>
      <c r="D83" s="129"/>
      <c r="E83" s="130"/>
      <c r="F83" s="131"/>
      <c r="G83" s="132"/>
      <c r="H83" s="133"/>
      <c r="I83" s="134"/>
      <c r="J83" s="135"/>
      <c r="K83" s="136"/>
      <c r="L83" s="137"/>
      <c r="M83" s="138">
        <f t="shared" si="4"/>
        <v>0</v>
      </c>
      <c r="N83" s="139"/>
    </row>
    <row r="84" spans="1:14" ht="14.25" x14ac:dyDescent="0.2">
      <c r="A84" s="126" t="str">
        <f t="shared" si="3"/>
        <v/>
      </c>
      <c r="B84" s="127"/>
      <c r="C84" s="128"/>
      <c r="D84" s="129"/>
      <c r="E84" s="130"/>
      <c r="F84" s="131"/>
      <c r="G84" s="132"/>
      <c r="H84" s="133"/>
      <c r="I84" s="134"/>
      <c r="J84" s="135"/>
      <c r="K84" s="136"/>
      <c r="L84" s="137"/>
      <c r="M84" s="138">
        <f t="shared" si="4"/>
        <v>0</v>
      </c>
      <c r="N84" s="139"/>
    </row>
    <row r="85" spans="1:14" ht="14.25" x14ac:dyDescent="0.2">
      <c r="A85" s="126" t="str">
        <f t="shared" si="3"/>
        <v/>
      </c>
      <c r="B85" s="127"/>
      <c r="C85" s="128"/>
      <c r="D85" s="129"/>
      <c r="E85" s="140"/>
      <c r="F85" s="131"/>
      <c r="G85" s="132"/>
      <c r="H85" s="133"/>
      <c r="I85" s="134"/>
      <c r="J85" s="135"/>
      <c r="K85" s="136"/>
      <c r="L85" s="137"/>
      <c r="M85" s="138">
        <f t="shared" si="4"/>
        <v>0</v>
      </c>
      <c r="N85" s="139"/>
    </row>
    <row r="86" spans="1:14" ht="14.25" x14ac:dyDescent="0.2">
      <c r="A86" s="126" t="str">
        <f t="shared" si="3"/>
        <v/>
      </c>
      <c r="B86" s="127"/>
      <c r="C86" s="128"/>
      <c r="D86" s="129"/>
      <c r="E86" s="140"/>
      <c r="F86" s="131"/>
      <c r="G86" s="132"/>
      <c r="H86" s="133"/>
      <c r="I86" s="134"/>
      <c r="J86" s="135"/>
      <c r="K86" s="136"/>
      <c r="L86" s="137"/>
      <c r="M86" s="138">
        <f t="shared" si="4"/>
        <v>0</v>
      </c>
      <c r="N86" s="139"/>
    </row>
    <row r="87" spans="1:14" ht="14.25" x14ac:dyDescent="0.2">
      <c r="A87" s="126" t="str">
        <f t="shared" si="3"/>
        <v/>
      </c>
      <c r="B87" s="127"/>
      <c r="C87" s="128"/>
      <c r="D87" s="129"/>
      <c r="E87" s="140"/>
      <c r="F87" s="131"/>
      <c r="G87" s="132"/>
      <c r="H87" s="133"/>
      <c r="I87" s="134"/>
      <c r="J87" s="135"/>
      <c r="K87" s="136"/>
      <c r="L87" s="137"/>
      <c r="M87" s="138">
        <f t="shared" si="4"/>
        <v>0</v>
      </c>
      <c r="N87" s="139"/>
    </row>
    <row r="88" spans="1:14" ht="14.25" x14ac:dyDescent="0.2">
      <c r="A88" s="126" t="str">
        <f t="shared" si="3"/>
        <v/>
      </c>
      <c r="B88" s="127"/>
      <c r="C88" s="128"/>
      <c r="D88" s="129"/>
      <c r="E88" s="140"/>
      <c r="F88" s="131"/>
      <c r="G88" s="132"/>
      <c r="H88" s="133"/>
      <c r="I88" s="134"/>
      <c r="J88" s="135"/>
      <c r="K88" s="136"/>
      <c r="L88" s="137"/>
      <c r="M88" s="138">
        <f t="shared" si="4"/>
        <v>0</v>
      </c>
      <c r="N88" s="139"/>
    </row>
    <row r="89" spans="1:14" ht="14.25" x14ac:dyDescent="0.2">
      <c r="A89" s="126" t="str">
        <f t="shared" si="3"/>
        <v/>
      </c>
      <c r="B89" s="127"/>
      <c r="C89" s="128"/>
      <c r="D89" s="129"/>
      <c r="E89" s="140"/>
      <c r="F89" s="131"/>
      <c r="G89" s="132"/>
      <c r="H89" s="133"/>
      <c r="I89" s="134"/>
      <c r="J89" s="135"/>
      <c r="K89" s="136"/>
      <c r="L89" s="137"/>
      <c r="M89" s="138">
        <f t="shared" si="4"/>
        <v>0</v>
      </c>
      <c r="N89" s="139"/>
    </row>
    <row r="90" spans="1:14" ht="14.25" x14ac:dyDescent="0.2">
      <c r="A90" s="126" t="str">
        <f t="shared" si="3"/>
        <v/>
      </c>
      <c r="B90" s="127"/>
      <c r="C90" s="128"/>
      <c r="D90" s="129"/>
      <c r="E90" s="140"/>
      <c r="F90" s="131"/>
      <c r="G90" s="132"/>
      <c r="H90" s="133"/>
      <c r="I90" s="134"/>
      <c r="J90" s="135"/>
      <c r="K90" s="136"/>
      <c r="L90" s="137"/>
      <c r="M90" s="138">
        <f t="shared" si="4"/>
        <v>0</v>
      </c>
      <c r="N90" s="139"/>
    </row>
    <row r="91" spans="1:14" ht="14.25" x14ac:dyDescent="0.2">
      <c r="A91" s="126" t="str">
        <f t="shared" si="3"/>
        <v/>
      </c>
      <c r="B91" s="127"/>
      <c r="C91" s="128"/>
      <c r="D91" s="129"/>
      <c r="E91" s="140"/>
      <c r="F91" s="131"/>
      <c r="G91" s="132"/>
      <c r="H91" s="133"/>
      <c r="I91" s="134"/>
      <c r="J91" s="135"/>
      <c r="K91" s="136"/>
      <c r="L91" s="137"/>
      <c r="M91" s="138">
        <f t="shared" si="4"/>
        <v>0</v>
      </c>
      <c r="N91" s="139"/>
    </row>
    <row r="92" spans="1:14" ht="14.25" x14ac:dyDescent="0.2">
      <c r="A92" s="126" t="str">
        <f t="shared" si="3"/>
        <v/>
      </c>
      <c r="B92" s="127"/>
      <c r="C92" s="128"/>
      <c r="D92" s="129"/>
      <c r="E92" s="140"/>
      <c r="F92" s="131"/>
      <c r="G92" s="132"/>
      <c r="H92" s="133"/>
      <c r="I92" s="134"/>
      <c r="J92" s="135"/>
      <c r="K92" s="136"/>
      <c r="L92" s="137"/>
      <c r="M92" s="138">
        <f t="shared" si="4"/>
        <v>0</v>
      </c>
      <c r="N92" s="139"/>
    </row>
    <row r="93" spans="1:14" ht="14.25" x14ac:dyDescent="0.2">
      <c r="A93" s="126" t="str">
        <f t="shared" si="3"/>
        <v/>
      </c>
      <c r="B93" s="127"/>
      <c r="C93" s="128"/>
      <c r="D93" s="129"/>
      <c r="E93" s="140"/>
      <c r="F93" s="131"/>
      <c r="G93" s="132"/>
      <c r="H93" s="133"/>
      <c r="I93" s="134"/>
      <c r="J93" s="135"/>
      <c r="K93" s="136"/>
      <c r="L93" s="137"/>
      <c r="M93" s="138">
        <f t="shared" si="4"/>
        <v>0</v>
      </c>
      <c r="N93" s="139"/>
    </row>
    <row r="94" spans="1:14" ht="14.25" x14ac:dyDescent="0.2">
      <c r="A94" s="126" t="str">
        <f t="shared" si="3"/>
        <v/>
      </c>
      <c r="B94" s="127"/>
      <c r="C94" s="128"/>
      <c r="D94" s="129"/>
      <c r="E94" s="140"/>
      <c r="F94" s="131"/>
      <c r="G94" s="132"/>
      <c r="H94" s="133"/>
      <c r="I94" s="134"/>
      <c r="J94" s="135"/>
      <c r="K94" s="136"/>
      <c r="L94" s="137"/>
      <c r="M94" s="138">
        <f t="shared" si="4"/>
        <v>0</v>
      </c>
      <c r="N94" s="139"/>
    </row>
    <row r="95" spans="1:14" ht="14.25" x14ac:dyDescent="0.2">
      <c r="A95" s="126" t="str">
        <f t="shared" si="3"/>
        <v/>
      </c>
      <c r="B95" s="127"/>
      <c r="C95" s="128"/>
      <c r="D95" s="129"/>
      <c r="E95" s="140"/>
      <c r="F95" s="131"/>
      <c r="G95" s="132"/>
      <c r="H95" s="133"/>
      <c r="I95" s="134"/>
      <c r="J95" s="135"/>
      <c r="K95" s="136"/>
      <c r="L95" s="137"/>
      <c r="M95" s="138">
        <f t="shared" si="4"/>
        <v>0</v>
      </c>
      <c r="N95" s="139"/>
    </row>
    <row r="96" spans="1:14" ht="14.25" x14ac:dyDescent="0.2">
      <c r="A96" s="126" t="str">
        <f t="shared" si="3"/>
        <v/>
      </c>
      <c r="B96" s="127"/>
      <c r="C96" s="128"/>
      <c r="D96" s="129"/>
      <c r="E96" s="140"/>
      <c r="F96" s="131"/>
      <c r="G96" s="132"/>
      <c r="H96" s="133"/>
      <c r="I96" s="134"/>
      <c r="J96" s="135"/>
      <c r="K96" s="136"/>
      <c r="L96" s="137"/>
      <c r="M96" s="138">
        <f t="shared" si="4"/>
        <v>0</v>
      </c>
      <c r="N96" s="139"/>
    </row>
    <row r="97" spans="1:14" ht="14.25" x14ac:dyDescent="0.2">
      <c r="A97" s="126" t="str">
        <f t="shared" si="3"/>
        <v/>
      </c>
      <c r="B97" s="127"/>
      <c r="C97" s="128"/>
      <c r="D97" s="129"/>
      <c r="E97" s="140"/>
      <c r="F97" s="131"/>
      <c r="G97" s="132"/>
      <c r="H97" s="133"/>
      <c r="I97" s="134"/>
      <c r="J97" s="135"/>
      <c r="K97" s="136"/>
      <c r="L97" s="137"/>
      <c r="M97" s="138">
        <f t="shared" si="4"/>
        <v>0</v>
      </c>
      <c r="N97" s="139"/>
    </row>
    <row r="98" spans="1:14" ht="15" thickBot="1" x14ac:dyDescent="0.25">
      <c r="A98" s="126" t="str">
        <f t="shared" si="3"/>
        <v/>
      </c>
      <c r="B98" s="141"/>
      <c r="C98" s="142"/>
      <c r="D98" s="143"/>
      <c r="E98" s="144"/>
      <c r="F98" s="145"/>
      <c r="G98" s="146"/>
      <c r="H98" s="147"/>
      <c r="I98" s="148"/>
      <c r="J98" s="149"/>
      <c r="K98" s="150"/>
      <c r="L98" s="151"/>
      <c r="M98" s="152">
        <f t="shared" si="4"/>
        <v>0</v>
      </c>
      <c r="N98"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84" priority="4"/>
  </conditionalFormatting>
  <conditionalFormatting sqref="C1:D5">
    <cfRule type="duplicateValues" dxfId="83" priority="3"/>
  </conditionalFormatting>
  <conditionalFormatting sqref="C6:D14 C16:D30">
    <cfRule type="duplicateValues" dxfId="82" priority="412"/>
  </conditionalFormatting>
  <conditionalFormatting sqref="D15">
    <cfRule type="duplicateValues" dxfId="81" priority="1"/>
    <cfRule type="duplicateValues" dxfId="80" priority="2"/>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6FAFA-AACE-438E-BF97-DF2393CBE49F}">
  <sheetPr codeName="Sheet23">
    <tabColor rgb="FFFF3399"/>
  </sheetPr>
  <dimension ref="A1:N87"/>
  <sheetViews>
    <sheetView topLeftCell="B40" workbookViewId="0">
      <selection activeCell="C57" sqref="C57"/>
    </sheetView>
  </sheetViews>
  <sheetFormatPr defaultRowHeight="12.75" x14ac:dyDescent="0.2"/>
  <cols>
    <col min="1" max="1" width="37" style="119" customWidth="1"/>
    <col min="2" max="2" width="9.140625" style="14" bestFit="1"/>
    <col min="3" max="3" width="18.7109375" style="119" bestFit="1" customWidth="1"/>
    <col min="4" max="4" width="34" style="154" customWidth="1"/>
    <col min="5" max="5" width="23.28515625" style="14" customWidth="1"/>
    <col min="6" max="6" width="29.5703125" style="119" customWidth="1"/>
    <col min="7" max="7" width="7.140625" style="14" bestFit="1" customWidth="1"/>
    <col min="8" max="8" width="8.42578125" style="14"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22.5" customHeight="1" thickBot="1" x14ac:dyDescent="0.25">
      <c r="A1" s="115">
        <f>SUM(A2-1)</f>
        <v>43</v>
      </c>
      <c r="B1" s="981" t="s">
        <v>234</v>
      </c>
      <c r="C1" s="982"/>
      <c r="D1" s="116" t="s">
        <v>69</v>
      </c>
      <c r="E1" s="983" t="s">
        <v>595</v>
      </c>
      <c r="F1" s="984"/>
      <c r="G1" s="984"/>
      <c r="H1" s="984"/>
      <c r="I1" s="984"/>
      <c r="J1" s="984"/>
      <c r="K1" s="118" t="s">
        <v>70</v>
      </c>
      <c r="L1" s="1006" t="s">
        <v>596</v>
      </c>
      <c r="M1" s="986"/>
      <c r="N1" s="118" t="s">
        <v>235</v>
      </c>
    </row>
    <row r="2" spans="1:14" ht="22.5" customHeight="1" thickBot="1" x14ac:dyDescent="0.25">
      <c r="A2" s="120">
        <f>COUNTA(_xlfn.UNIQUE(D6:D187))</f>
        <v>44</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346"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1003"/>
      <c r="E5" s="1004" t="s">
        <v>77</v>
      </c>
      <c r="F5" s="1005"/>
      <c r="G5" s="1011"/>
      <c r="H5" s="1013"/>
      <c r="I5" s="1013"/>
      <c r="J5" s="1013"/>
      <c r="K5" s="1003"/>
      <c r="L5" s="1008"/>
      <c r="M5" s="1009"/>
      <c r="N5" s="347">
        <f>IF(N4=1,0,IF(N4=2,1,IF(N4=3,2,0)))</f>
        <v>0</v>
      </c>
    </row>
    <row r="6" spans="1:14" ht="14.25" x14ac:dyDescent="0.2">
      <c r="A6" s="126" t="str">
        <f t="shared" ref="A6:A37" si="0">CONCATENATE(B6,C6,D6)</f>
        <v>PrepJenaveve PageWatchwood Druid</v>
      </c>
      <c r="B6" s="127" t="s">
        <v>66</v>
      </c>
      <c r="C6" s="128" t="s">
        <v>108</v>
      </c>
      <c r="D6" s="372" t="s">
        <v>109</v>
      </c>
      <c r="E6" s="234">
        <v>6020436</v>
      </c>
      <c r="F6" s="180" t="s">
        <v>405</v>
      </c>
      <c r="G6" s="127">
        <v>64.210499999999996</v>
      </c>
      <c r="H6" s="127"/>
      <c r="I6" s="181"/>
      <c r="J6" s="210"/>
      <c r="K6" s="211"/>
      <c r="L6" s="137">
        <v>1</v>
      </c>
      <c r="M6" s="138">
        <f t="shared" ref="M6:M69" si="1">IF(L6=1,7,IF(L6=2,6,IF(L6=3,5,IF(L6=4,4,IF(L6=5,3,IF(L6=6,2,IF(L6&gt;=6,1,0)))))))</f>
        <v>7</v>
      </c>
      <c r="N6" s="139">
        <f t="shared" ref="N6:N37" si="2">SUM(M6+$N$5)</f>
        <v>7</v>
      </c>
    </row>
    <row r="7" spans="1:14" ht="15.75" x14ac:dyDescent="0.25">
      <c r="A7" s="126" t="str">
        <f t="shared" si="0"/>
        <v>PrepMia FellowsWestwood Royal Romeo</v>
      </c>
      <c r="B7" s="127" t="s">
        <v>66</v>
      </c>
      <c r="C7" s="128" t="s">
        <v>33</v>
      </c>
      <c r="D7" s="372" t="s">
        <v>55</v>
      </c>
      <c r="E7" s="234">
        <v>6011956</v>
      </c>
      <c r="F7" s="180" t="s">
        <v>80</v>
      </c>
      <c r="G7" s="373">
        <v>66.578900000000004</v>
      </c>
      <c r="H7" s="127"/>
      <c r="I7" s="181"/>
      <c r="J7" s="210"/>
      <c r="K7" s="211"/>
      <c r="L7" s="137">
        <v>1</v>
      </c>
      <c r="M7" s="138">
        <f t="shared" si="1"/>
        <v>7</v>
      </c>
      <c r="N7" s="139">
        <f t="shared" si="2"/>
        <v>7</v>
      </c>
    </row>
    <row r="8" spans="1:14" ht="15.75" x14ac:dyDescent="0.25">
      <c r="A8" s="126" t="str">
        <f t="shared" si="0"/>
        <v>PrepLia Del GiaccoPanda</v>
      </c>
      <c r="B8" s="127" t="s">
        <v>66</v>
      </c>
      <c r="C8" s="128" t="s">
        <v>609</v>
      </c>
      <c r="D8" s="372" t="s">
        <v>626</v>
      </c>
      <c r="E8" s="234">
        <v>6020795</v>
      </c>
      <c r="F8" s="180" t="s">
        <v>100</v>
      </c>
      <c r="G8" s="373">
        <v>64.210499999999996</v>
      </c>
      <c r="H8" s="127"/>
      <c r="I8" s="181"/>
      <c r="J8" s="210"/>
      <c r="K8" s="211"/>
      <c r="L8" s="137">
        <v>2</v>
      </c>
      <c r="M8" s="138">
        <f t="shared" si="1"/>
        <v>6</v>
      </c>
      <c r="N8" s="139">
        <f t="shared" si="2"/>
        <v>6</v>
      </c>
    </row>
    <row r="9" spans="1:14" ht="15.75" x14ac:dyDescent="0.25">
      <c r="A9" s="126" t="str">
        <f t="shared" si="0"/>
        <v>PrepMillie HardmanSkittles</v>
      </c>
      <c r="B9" s="127" t="s">
        <v>66</v>
      </c>
      <c r="C9" s="128" t="s">
        <v>622</v>
      </c>
      <c r="D9" s="372" t="s">
        <v>627</v>
      </c>
      <c r="E9" s="234">
        <v>6020795</v>
      </c>
      <c r="F9" s="180" t="s">
        <v>100</v>
      </c>
      <c r="G9" s="373">
        <v>62.631599999999999</v>
      </c>
      <c r="H9" s="127"/>
      <c r="I9" s="181"/>
      <c r="J9" s="210"/>
      <c r="K9" s="211"/>
      <c r="L9" s="137">
        <v>3</v>
      </c>
      <c r="M9" s="138">
        <f t="shared" si="1"/>
        <v>5</v>
      </c>
      <c r="N9" s="139">
        <f t="shared" si="2"/>
        <v>5</v>
      </c>
    </row>
    <row r="10" spans="1:14" ht="14.25" x14ac:dyDescent="0.2">
      <c r="A10" s="126" t="str">
        <f t="shared" si="0"/>
        <v>PrepElla MacgregorStarzzz By Me</v>
      </c>
      <c r="B10" s="127" t="s">
        <v>66</v>
      </c>
      <c r="C10" s="128" t="s">
        <v>623</v>
      </c>
      <c r="D10" s="372" t="s">
        <v>628</v>
      </c>
      <c r="E10" s="234">
        <v>6028541</v>
      </c>
      <c r="F10" s="180" t="s">
        <v>597</v>
      </c>
      <c r="G10" s="374" t="s">
        <v>598</v>
      </c>
      <c r="H10" s="127"/>
      <c r="I10" s="181"/>
      <c r="J10" s="210"/>
      <c r="K10" s="211"/>
      <c r="L10" s="137">
        <v>4</v>
      </c>
      <c r="M10" s="138">
        <f t="shared" si="1"/>
        <v>4</v>
      </c>
      <c r="N10" s="139">
        <f t="shared" si="2"/>
        <v>4</v>
      </c>
    </row>
    <row r="11" spans="1:14" ht="15.75" x14ac:dyDescent="0.25">
      <c r="A11" s="126" t="str">
        <f t="shared" si="0"/>
        <v>PrelimLahnee PozzebonGlen Hardey Omega Cloud</v>
      </c>
      <c r="B11" s="127" t="s">
        <v>50</v>
      </c>
      <c r="C11" s="375" t="s">
        <v>278</v>
      </c>
      <c r="D11" s="376" t="s">
        <v>280</v>
      </c>
      <c r="E11" s="234">
        <v>6011534</v>
      </c>
      <c r="F11" s="180" t="s">
        <v>599</v>
      </c>
      <c r="G11" s="127"/>
      <c r="H11" s="377">
        <v>66.2</v>
      </c>
      <c r="I11" s="181"/>
      <c r="J11" s="210"/>
      <c r="K11" s="211"/>
      <c r="L11" s="137">
        <v>1</v>
      </c>
      <c r="M11" s="138">
        <f t="shared" si="1"/>
        <v>7</v>
      </c>
      <c r="N11" s="139">
        <f t="shared" si="2"/>
        <v>7</v>
      </c>
    </row>
    <row r="12" spans="1:14" ht="15.75" x14ac:dyDescent="0.25">
      <c r="A12" s="126" t="str">
        <f t="shared" si="0"/>
        <v>PrelimAlyssa ScottMorefair Rhyder</v>
      </c>
      <c r="B12" s="127" t="s">
        <v>50</v>
      </c>
      <c r="C12" s="375" t="s">
        <v>126</v>
      </c>
      <c r="D12" s="376" t="s">
        <v>127</v>
      </c>
      <c r="E12" s="234">
        <v>6026046</v>
      </c>
      <c r="F12" s="180" t="s">
        <v>40</v>
      </c>
      <c r="G12" s="127"/>
      <c r="H12" s="377">
        <v>65.599999999999994</v>
      </c>
      <c r="I12" s="181"/>
      <c r="J12" s="210"/>
      <c r="K12" s="211"/>
      <c r="L12" s="137">
        <v>2</v>
      </c>
      <c r="M12" s="138">
        <f t="shared" si="1"/>
        <v>6</v>
      </c>
      <c r="N12" s="139">
        <f t="shared" si="2"/>
        <v>6</v>
      </c>
    </row>
    <row r="13" spans="1:14" ht="15.75" x14ac:dyDescent="0.25">
      <c r="A13" s="126" t="str">
        <f t="shared" si="0"/>
        <v>PrelimRuby DouglasSecret Valley Rockstar</v>
      </c>
      <c r="B13" s="127" t="s">
        <v>50</v>
      </c>
      <c r="C13" s="375" t="s">
        <v>97</v>
      </c>
      <c r="D13" s="376" t="s">
        <v>98</v>
      </c>
      <c r="E13" s="234">
        <v>6020464</v>
      </c>
      <c r="F13" s="180" t="s">
        <v>54</v>
      </c>
      <c r="G13" s="127"/>
      <c r="H13" s="377">
        <v>64.599999999999994</v>
      </c>
      <c r="I13" s="181"/>
      <c r="J13" s="210"/>
      <c r="K13" s="211"/>
      <c r="L13" s="137">
        <v>3</v>
      </c>
      <c r="M13" s="138">
        <f t="shared" si="1"/>
        <v>5</v>
      </c>
      <c r="N13" s="139">
        <f t="shared" si="2"/>
        <v>5</v>
      </c>
    </row>
    <row r="14" spans="1:14" ht="15.75" x14ac:dyDescent="0.25">
      <c r="A14" s="126" t="str">
        <f t="shared" si="0"/>
        <v>PrelimSophie TennantWandiera Special Addition</v>
      </c>
      <c r="B14" s="127" t="s">
        <v>50</v>
      </c>
      <c r="C14" s="375" t="s">
        <v>173</v>
      </c>
      <c r="D14" s="376" t="s">
        <v>180</v>
      </c>
      <c r="E14" s="234">
        <v>6011568</v>
      </c>
      <c r="F14" s="180" t="s">
        <v>128</v>
      </c>
      <c r="G14" s="127"/>
      <c r="H14" s="377">
        <v>64</v>
      </c>
      <c r="I14" s="181"/>
      <c r="J14" s="210"/>
      <c r="K14" s="211"/>
      <c r="L14" s="137">
        <v>4</v>
      </c>
      <c r="M14" s="138">
        <f t="shared" si="1"/>
        <v>4</v>
      </c>
      <c r="N14" s="139">
        <f t="shared" si="2"/>
        <v>4</v>
      </c>
    </row>
    <row r="15" spans="1:14" ht="15.75" x14ac:dyDescent="0.25">
      <c r="A15" s="126" t="str">
        <f t="shared" si="0"/>
        <v>PrelimAmelia GordonLittle Wishes Bachelor</v>
      </c>
      <c r="B15" s="127" t="s">
        <v>50</v>
      </c>
      <c r="C15" s="375" t="s">
        <v>59</v>
      </c>
      <c r="D15" s="376" t="s">
        <v>281</v>
      </c>
      <c r="E15" s="234">
        <v>6024069</v>
      </c>
      <c r="F15" s="180" t="s">
        <v>54</v>
      </c>
      <c r="G15" s="127"/>
      <c r="H15" s="377">
        <v>63.6</v>
      </c>
      <c r="I15" s="181"/>
      <c r="J15" s="210"/>
      <c r="K15" s="211"/>
      <c r="L15" s="137">
        <v>5</v>
      </c>
      <c r="M15" s="138">
        <f t="shared" si="1"/>
        <v>3</v>
      </c>
      <c r="N15" s="139">
        <f t="shared" si="2"/>
        <v>3</v>
      </c>
    </row>
    <row r="16" spans="1:14" ht="15.75" x14ac:dyDescent="0.25">
      <c r="A16" s="126" t="str">
        <f t="shared" si="0"/>
        <v>PrelimMadison KainCimeron Pocket Rocket</v>
      </c>
      <c r="B16" s="127" t="s">
        <v>50</v>
      </c>
      <c r="C16" s="375" t="s">
        <v>600</v>
      </c>
      <c r="D16" s="376" t="s">
        <v>63</v>
      </c>
      <c r="E16" s="234">
        <v>6022060</v>
      </c>
      <c r="F16" s="180" t="s">
        <v>601</v>
      </c>
      <c r="G16" s="127"/>
      <c r="H16" s="377">
        <v>63</v>
      </c>
      <c r="I16" s="181"/>
      <c r="J16" s="210"/>
      <c r="K16" s="211"/>
      <c r="L16" s="137">
        <v>6</v>
      </c>
      <c r="M16" s="138">
        <f t="shared" si="1"/>
        <v>2</v>
      </c>
      <c r="N16" s="139">
        <f t="shared" si="2"/>
        <v>2</v>
      </c>
    </row>
    <row r="17" spans="1:14" ht="15.75" x14ac:dyDescent="0.25">
      <c r="A17" s="126" t="str">
        <f t="shared" si="0"/>
        <v>PrelimJenaveve PageWatchwood Druid</v>
      </c>
      <c r="B17" s="127" t="s">
        <v>50</v>
      </c>
      <c r="C17" s="128" t="s">
        <v>108</v>
      </c>
      <c r="D17" s="376" t="s">
        <v>109</v>
      </c>
      <c r="E17" s="234">
        <v>6020436</v>
      </c>
      <c r="F17" s="180" t="s">
        <v>405</v>
      </c>
      <c r="G17" s="127"/>
      <c r="H17" s="377">
        <v>62</v>
      </c>
      <c r="I17" s="181"/>
      <c r="J17" s="210"/>
      <c r="K17" s="211"/>
      <c r="L17" s="137">
        <v>7</v>
      </c>
      <c r="M17" s="138">
        <f t="shared" si="1"/>
        <v>1</v>
      </c>
      <c r="N17" s="139">
        <f t="shared" si="2"/>
        <v>1</v>
      </c>
    </row>
    <row r="18" spans="1:14" ht="15.75" x14ac:dyDescent="0.25">
      <c r="A18" s="126" t="str">
        <f t="shared" si="0"/>
        <v>PrelimAbigail LaurenceStarlight</v>
      </c>
      <c r="B18" s="127" t="s">
        <v>50</v>
      </c>
      <c r="C18" s="375" t="s">
        <v>602</v>
      </c>
      <c r="D18" s="376" t="s">
        <v>629</v>
      </c>
      <c r="E18" s="234">
        <v>6021156</v>
      </c>
      <c r="F18" s="180" t="s">
        <v>40</v>
      </c>
      <c r="G18" s="127"/>
      <c r="H18" s="377">
        <v>61.6</v>
      </c>
      <c r="I18" s="181"/>
      <c r="J18" s="210"/>
      <c r="K18" s="211"/>
      <c r="L18" s="137">
        <v>8</v>
      </c>
      <c r="M18" s="138">
        <f t="shared" si="1"/>
        <v>1</v>
      </c>
      <c r="N18" s="139">
        <f t="shared" si="2"/>
        <v>1</v>
      </c>
    </row>
    <row r="19" spans="1:14" ht="15.75" x14ac:dyDescent="0.25">
      <c r="A19" s="126" t="str">
        <f t="shared" si="0"/>
        <v>PrelimZoe DayRainbow</v>
      </c>
      <c r="B19" s="127" t="s">
        <v>50</v>
      </c>
      <c r="C19" s="375" t="s">
        <v>178</v>
      </c>
      <c r="D19" s="376" t="s">
        <v>179</v>
      </c>
      <c r="E19" s="234">
        <v>6020463</v>
      </c>
      <c r="F19" s="180" t="s">
        <v>54</v>
      </c>
      <c r="G19" s="127"/>
      <c r="H19" s="377">
        <v>60.8</v>
      </c>
      <c r="I19" s="181"/>
      <c r="J19" s="210"/>
      <c r="K19" s="211"/>
      <c r="L19" s="137">
        <v>9</v>
      </c>
      <c r="M19" s="138">
        <f t="shared" si="1"/>
        <v>1</v>
      </c>
      <c r="N19" s="139">
        <f t="shared" si="2"/>
        <v>1</v>
      </c>
    </row>
    <row r="20" spans="1:14" ht="15.75" x14ac:dyDescent="0.25">
      <c r="A20" s="126" t="str">
        <f t="shared" si="0"/>
        <v>PrelimJaime KnightAscot Magnum Silk</v>
      </c>
      <c r="B20" s="127" t="s">
        <v>50</v>
      </c>
      <c r="C20" s="375" t="s">
        <v>603</v>
      </c>
      <c r="D20" s="376" t="s">
        <v>630</v>
      </c>
      <c r="E20" s="234">
        <v>6020799</v>
      </c>
      <c r="F20" s="180" t="s">
        <v>100</v>
      </c>
      <c r="G20" s="127"/>
      <c r="H20" s="377">
        <v>70.400000000000006</v>
      </c>
      <c r="I20" s="181"/>
      <c r="J20" s="210"/>
      <c r="K20" s="211"/>
      <c r="L20" s="137">
        <v>1</v>
      </c>
      <c r="M20" s="138">
        <f t="shared" si="1"/>
        <v>7</v>
      </c>
      <c r="N20" s="139">
        <f t="shared" si="2"/>
        <v>7</v>
      </c>
    </row>
    <row r="21" spans="1:14" ht="15.75" x14ac:dyDescent="0.25">
      <c r="A21" s="126" t="str">
        <f t="shared" si="0"/>
        <v>PrelimEmma TomlinsonJudaroo Lotus</v>
      </c>
      <c r="B21" s="127" t="s">
        <v>50</v>
      </c>
      <c r="C21" s="375" t="s">
        <v>521</v>
      </c>
      <c r="D21" s="376" t="s">
        <v>631</v>
      </c>
      <c r="E21" s="234">
        <v>6022522</v>
      </c>
      <c r="F21" s="180" t="s">
        <v>82</v>
      </c>
      <c r="G21" s="127"/>
      <c r="H21" s="377">
        <v>69.599999999999994</v>
      </c>
      <c r="I21" s="181"/>
      <c r="J21" s="210"/>
      <c r="K21" s="211"/>
      <c r="L21" s="137">
        <v>2</v>
      </c>
      <c r="M21" s="138">
        <f t="shared" si="1"/>
        <v>6</v>
      </c>
      <c r="N21" s="139">
        <f t="shared" si="2"/>
        <v>6</v>
      </c>
    </row>
    <row r="22" spans="1:14" ht="15.75" x14ac:dyDescent="0.25">
      <c r="A22" s="126" t="str">
        <f t="shared" si="0"/>
        <v>PrelimMeg FowlerKarma Park Festivity</v>
      </c>
      <c r="B22" s="127" t="s">
        <v>50</v>
      </c>
      <c r="C22" s="375" t="s">
        <v>121</v>
      </c>
      <c r="D22" s="376" t="s">
        <v>122</v>
      </c>
      <c r="E22" s="234">
        <v>6009928</v>
      </c>
      <c r="F22" s="180" t="s">
        <v>604</v>
      </c>
      <c r="G22" s="127"/>
      <c r="H22" s="377">
        <v>68.2</v>
      </c>
      <c r="I22" s="181"/>
      <c r="J22" s="210"/>
      <c r="K22" s="211"/>
      <c r="L22" s="137">
        <v>3</v>
      </c>
      <c r="M22" s="138">
        <f t="shared" si="1"/>
        <v>5</v>
      </c>
      <c r="N22" s="139">
        <f t="shared" si="2"/>
        <v>5</v>
      </c>
    </row>
    <row r="23" spans="1:14" ht="15.75" x14ac:dyDescent="0.25">
      <c r="A23" s="126" t="str">
        <f t="shared" si="0"/>
        <v>PrelimCoco MitchellCherryfield Festival</v>
      </c>
      <c r="B23" s="127" t="s">
        <v>50</v>
      </c>
      <c r="C23" s="375" t="s">
        <v>44</v>
      </c>
      <c r="D23" s="376" t="s">
        <v>45</v>
      </c>
      <c r="E23" s="234">
        <v>6025186</v>
      </c>
      <c r="F23" s="180" t="s">
        <v>605</v>
      </c>
      <c r="G23" s="127"/>
      <c r="H23" s="377">
        <v>67.2</v>
      </c>
      <c r="I23" s="181"/>
      <c r="J23" s="210"/>
      <c r="K23" s="211"/>
      <c r="L23" s="137">
        <v>4</v>
      </c>
      <c r="M23" s="138">
        <f t="shared" si="1"/>
        <v>4</v>
      </c>
      <c r="N23" s="139">
        <f t="shared" si="2"/>
        <v>4</v>
      </c>
    </row>
    <row r="24" spans="1:14" ht="15.75" x14ac:dyDescent="0.25">
      <c r="A24" s="126" t="str">
        <f t="shared" si="0"/>
        <v>PrelimLyla ValuriGlamorvid Nioi</v>
      </c>
      <c r="B24" s="127" t="s">
        <v>50</v>
      </c>
      <c r="C24" s="375" t="s">
        <v>606</v>
      </c>
      <c r="D24" s="376" t="s">
        <v>632</v>
      </c>
      <c r="E24" s="234">
        <v>6020635</v>
      </c>
      <c r="F24" s="180" t="s">
        <v>607</v>
      </c>
      <c r="G24" s="127"/>
      <c r="H24" s="377">
        <v>67</v>
      </c>
      <c r="I24" s="181"/>
      <c r="J24" s="210"/>
      <c r="K24" s="211"/>
      <c r="L24" s="137">
        <v>5</v>
      </c>
      <c r="M24" s="138">
        <f t="shared" si="1"/>
        <v>3</v>
      </c>
      <c r="N24" s="139">
        <f t="shared" si="2"/>
        <v>3</v>
      </c>
    </row>
    <row r="25" spans="1:14" ht="15.75" x14ac:dyDescent="0.25">
      <c r="A25" s="126" t="str">
        <f t="shared" si="0"/>
        <v>PrelimTaliah QuinnDevereaux Speedy Gonzalas</v>
      </c>
      <c r="B25" s="127" t="s">
        <v>50</v>
      </c>
      <c r="C25" s="375" t="s">
        <v>608</v>
      </c>
      <c r="D25" s="376" t="s">
        <v>633</v>
      </c>
      <c r="E25" s="234">
        <v>6026283</v>
      </c>
      <c r="F25" s="180" t="s">
        <v>40</v>
      </c>
      <c r="G25" s="127"/>
      <c r="H25" s="377">
        <v>66.400000000000006</v>
      </c>
      <c r="I25" s="181"/>
      <c r="J25" s="210"/>
      <c r="K25" s="211"/>
      <c r="L25" s="137">
        <v>6</v>
      </c>
      <c r="M25" s="138">
        <f t="shared" si="1"/>
        <v>2</v>
      </c>
      <c r="N25" s="139">
        <f t="shared" si="2"/>
        <v>2</v>
      </c>
    </row>
    <row r="26" spans="1:14" ht="15.75" x14ac:dyDescent="0.25">
      <c r="A26" s="126" t="str">
        <f t="shared" si="0"/>
        <v>PrelimMia FellowsWestwood Royal Romeo</v>
      </c>
      <c r="B26" s="127" t="s">
        <v>50</v>
      </c>
      <c r="C26" s="375" t="s">
        <v>33</v>
      </c>
      <c r="D26" s="376" t="s">
        <v>55</v>
      </c>
      <c r="E26" s="234">
        <v>6011956</v>
      </c>
      <c r="F26" s="180" t="s">
        <v>80</v>
      </c>
      <c r="G26" s="127"/>
      <c r="H26" s="377">
        <v>64</v>
      </c>
      <c r="I26" s="181"/>
      <c r="J26" s="210"/>
      <c r="K26" s="211"/>
      <c r="L26" s="137">
        <v>7</v>
      </c>
      <c r="M26" s="138">
        <f t="shared" si="1"/>
        <v>1</v>
      </c>
      <c r="N26" s="139">
        <f t="shared" si="2"/>
        <v>1</v>
      </c>
    </row>
    <row r="27" spans="1:14" ht="15.75" x14ac:dyDescent="0.25">
      <c r="A27" s="126" t="str">
        <f t="shared" si="0"/>
        <v>PrelimAnnalyce PageCoronation Flora</v>
      </c>
      <c r="B27" s="127" t="s">
        <v>50</v>
      </c>
      <c r="C27" s="375" t="s">
        <v>37</v>
      </c>
      <c r="D27" s="376" t="s">
        <v>38</v>
      </c>
      <c r="E27" s="234">
        <v>6020437</v>
      </c>
      <c r="F27" s="180" t="s">
        <v>405</v>
      </c>
      <c r="G27" s="127"/>
      <c r="H27" s="377">
        <v>64</v>
      </c>
      <c r="I27" s="181"/>
      <c r="J27" s="210"/>
      <c r="K27" s="211"/>
      <c r="L27" s="137">
        <v>8</v>
      </c>
      <c r="M27" s="138">
        <f t="shared" si="1"/>
        <v>1</v>
      </c>
      <c r="N27" s="139">
        <f t="shared" si="2"/>
        <v>1</v>
      </c>
    </row>
    <row r="28" spans="1:14" ht="15.75" x14ac:dyDescent="0.25">
      <c r="A28" s="126" t="str">
        <f t="shared" si="0"/>
        <v>PrelimLia Del GiaccoPanda</v>
      </c>
      <c r="B28" s="127" t="s">
        <v>50</v>
      </c>
      <c r="C28" s="375" t="s">
        <v>609</v>
      </c>
      <c r="D28" s="376" t="s">
        <v>626</v>
      </c>
      <c r="E28" s="234">
        <v>6020795</v>
      </c>
      <c r="F28" s="180" t="s">
        <v>100</v>
      </c>
      <c r="G28" s="127"/>
      <c r="H28" s="377">
        <v>62.2</v>
      </c>
      <c r="I28" s="181"/>
      <c r="J28" s="210"/>
      <c r="K28" s="211"/>
      <c r="L28" s="137">
        <v>9</v>
      </c>
      <c r="M28" s="138">
        <f t="shared" si="1"/>
        <v>1</v>
      </c>
      <c r="N28" s="139">
        <f t="shared" si="2"/>
        <v>1</v>
      </c>
    </row>
    <row r="29" spans="1:14" ht="15.75" x14ac:dyDescent="0.25">
      <c r="A29" s="126" t="str">
        <f t="shared" si="0"/>
        <v>PrelimTaliah QuinnNorse Park Jemima</v>
      </c>
      <c r="B29" s="127" t="s">
        <v>50</v>
      </c>
      <c r="C29" s="375" t="s">
        <v>608</v>
      </c>
      <c r="D29" s="376" t="s">
        <v>634</v>
      </c>
      <c r="E29" s="234">
        <v>6026283</v>
      </c>
      <c r="F29" s="180" t="s">
        <v>40</v>
      </c>
      <c r="G29" s="127"/>
      <c r="H29" s="377">
        <v>60.6</v>
      </c>
      <c r="I29" s="181"/>
      <c r="J29" s="210"/>
      <c r="K29" s="211"/>
      <c r="L29" s="137">
        <v>10</v>
      </c>
      <c r="M29" s="138">
        <f t="shared" si="1"/>
        <v>1</v>
      </c>
      <c r="N29" s="139">
        <f t="shared" si="2"/>
        <v>1</v>
      </c>
    </row>
    <row r="30" spans="1:14" ht="15.75" x14ac:dyDescent="0.25">
      <c r="A30" s="126" t="str">
        <f t="shared" si="0"/>
        <v>PrelimPaige HelsemansReprisal</v>
      </c>
      <c r="B30" s="127" t="s">
        <v>50</v>
      </c>
      <c r="C30" s="375" t="s">
        <v>624</v>
      </c>
      <c r="D30" s="376" t="s">
        <v>635</v>
      </c>
      <c r="E30" s="234">
        <v>6014299</v>
      </c>
      <c r="F30" s="180" t="s">
        <v>597</v>
      </c>
      <c r="G30" s="127"/>
      <c r="H30" s="377">
        <v>60</v>
      </c>
      <c r="I30" s="181"/>
      <c r="J30" s="210"/>
      <c r="K30" s="211"/>
      <c r="L30" s="137">
        <v>11</v>
      </c>
      <c r="M30" s="138">
        <f t="shared" si="1"/>
        <v>1</v>
      </c>
      <c r="N30" s="139">
        <f t="shared" si="2"/>
        <v>1</v>
      </c>
    </row>
    <row r="31" spans="1:14" ht="15.75" x14ac:dyDescent="0.25">
      <c r="A31" s="126" t="str">
        <f t="shared" si="0"/>
        <v>PrelimHannah ArmstrongTrapalanda Downs Eldorado</v>
      </c>
      <c r="B31" s="127" t="s">
        <v>50</v>
      </c>
      <c r="C31" s="375" t="s">
        <v>610</v>
      </c>
      <c r="D31" s="376" t="s">
        <v>636</v>
      </c>
      <c r="E31" s="234">
        <v>6014319</v>
      </c>
      <c r="F31" s="180" t="s">
        <v>611</v>
      </c>
      <c r="G31" s="127"/>
      <c r="H31" s="377">
        <v>67</v>
      </c>
      <c r="I31" s="181"/>
      <c r="J31" s="210"/>
      <c r="K31" s="211"/>
      <c r="L31" s="137">
        <v>1</v>
      </c>
      <c r="M31" s="138">
        <f t="shared" si="1"/>
        <v>7</v>
      </c>
      <c r="N31" s="139">
        <f t="shared" si="2"/>
        <v>7</v>
      </c>
    </row>
    <row r="32" spans="1:14" ht="15.75" x14ac:dyDescent="0.25">
      <c r="A32" s="126" t="str">
        <f t="shared" si="0"/>
        <v>PrelimChelsea WillockHector</v>
      </c>
      <c r="B32" s="127" t="s">
        <v>50</v>
      </c>
      <c r="C32" s="375" t="s">
        <v>612</v>
      </c>
      <c r="D32" s="376" t="s">
        <v>637</v>
      </c>
      <c r="E32" s="234">
        <v>6027372</v>
      </c>
      <c r="F32" s="128" t="s">
        <v>40</v>
      </c>
      <c r="G32" s="127"/>
      <c r="H32" s="377">
        <v>65</v>
      </c>
      <c r="I32" s="181"/>
      <c r="J32" s="210"/>
      <c r="K32" s="211"/>
      <c r="L32" s="137">
        <v>2</v>
      </c>
      <c r="M32" s="138">
        <f t="shared" si="1"/>
        <v>6</v>
      </c>
      <c r="N32" s="139">
        <f t="shared" si="2"/>
        <v>6</v>
      </c>
    </row>
    <row r="33" spans="1:14" ht="15.75" x14ac:dyDescent="0.25">
      <c r="A33" s="126" t="str">
        <f t="shared" si="0"/>
        <v>PrelimLauren StubbsDalakee High Society</v>
      </c>
      <c r="B33" s="127" t="s">
        <v>50</v>
      </c>
      <c r="C33" s="375" t="s">
        <v>613</v>
      </c>
      <c r="D33" s="376" t="s">
        <v>638</v>
      </c>
      <c r="E33" s="234">
        <v>6027029</v>
      </c>
      <c r="F33" s="180" t="s">
        <v>46</v>
      </c>
      <c r="G33" s="127"/>
      <c r="H33" s="377">
        <v>62.6</v>
      </c>
      <c r="I33" s="181"/>
      <c r="J33" s="210"/>
      <c r="K33" s="211"/>
      <c r="L33" s="137">
        <v>3</v>
      </c>
      <c r="M33" s="138">
        <f t="shared" si="1"/>
        <v>5</v>
      </c>
      <c r="N33" s="139">
        <f t="shared" si="2"/>
        <v>5</v>
      </c>
    </row>
    <row r="34" spans="1:14" ht="15.75" x14ac:dyDescent="0.25">
      <c r="A34" s="126" t="str">
        <f t="shared" si="0"/>
        <v>PrelimTatum HandCrystal Clear</v>
      </c>
      <c r="B34" s="127" t="s">
        <v>50</v>
      </c>
      <c r="C34" s="375" t="s">
        <v>614</v>
      </c>
      <c r="D34" s="376" t="s">
        <v>639</v>
      </c>
      <c r="E34" s="234">
        <v>6022032</v>
      </c>
      <c r="F34" s="180" t="s">
        <v>601</v>
      </c>
      <c r="G34" s="127"/>
      <c r="H34" s="377">
        <v>61</v>
      </c>
      <c r="I34" s="181"/>
      <c r="J34" s="210"/>
      <c r="K34" s="211"/>
      <c r="L34" s="137">
        <v>4</v>
      </c>
      <c r="M34" s="138">
        <f t="shared" si="1"/>
        <v>4</v>
      </c>
      <c r="N34" s="139">
        <f t="shared" si="2"/>
        <v>4</v>
      </c>
    </row>
    <row r="35" spans="1:14" ht="15.75" x14ac:dyDescent="0.25">
      <c r="A35" s="126" t="str">
        <f t="shared" si="0"/>
        <v>PrelimLauren ContiScott Free</v>
      </c>
      <c r="B35" s="127" t="s">
        <v>50</v>
      </c>
      <c r="C35" s="375" t="s">
        <v>615</v>
      </c>
      <c r="D35" s="376" t="s">
        <v>640</v>
      </c>
      <c r="E35" s="234">
        <v>6014927</v>
      </c>
      <c r="F35" s="180" t="s">
        <v>100</v>
      </c>
      <c r="G35" s="127"/>
      <c r="H35" s="377">
        <v>66.2</v>
      </c>
      <c r="I35" s="181"/>
      <c r="J35" s="210"/>
      <c r="K35" s="211"/>
      <c r="L35" s="137">
        <v>1</v>
      </c>
      <c r="M35" s="138">
        <f t="shared" si="1"/>
        <v>7</v>
      </c>
      <c r="N35" s="139">
        <f t="shared" si="2"/>
        <v>7</v>
      </c>
    </row>
    <row r="36" spans="1:14" ht="15.75" x14ac:dyDescent="0.25">
      <c r="A36" s="126" t="str">
        <f t="shared" si="0"/>
        <v>Prelim Zoe PettersonKismet Park Serenity</v>
      </c>
      <c r="B36" s="127" t="s">
        <v>339</v>
      </c>
      <c r="C36" s="375" t="s">
        <v>625</v>
      </c>
      <c r="D36" s="376" t="s">
        <v>641</v>
      </c>
      <c r="E36" s="234">
        <v>6027368</v>
      </c>
      <c r="F36" s="180" t="s">
        <v>616</v>
      </c>
      <c r="G36" s="127"/>
      <c r="H36" s="377">
        <v>64</v>
      </c>
      <c r="I36" s="181"/>
      <c r="J36" s="210"/>
      <c r="K36" s="211"/>
      <c r="L36" s="137">
        <v>2</v>
      </c>
      <c r="M36" s="138">
        <f t="shared" si="1"/>
        <v>6</v>
      </c>
      <c r="N36" s="139">
        <f t="shared" si="2"/>
        <v>6</v>
      </c>
    </row>
    <row r="37" spans="1:14" ht="15.75" x14ac:dyDescent="0.25">
      <c r="A37" s="126" t="str">
        <f t="shared" si="0"/>
        <v>NovSune SnymanGordon Park Smarty Pants</v>
      </c>
      <c r="B37" s="127" t="s">
        <v>377</v>
      </c>
      <c r="C37" s="375" t="s">
        <v>132</v>
      </c>
      <c r="D37" s="376" t="s">
        <v>68</v>
      </c>
      <c r="E37" s="234">
        <v>6020126</v>
      </c>
      <c r="F37" s="180" t="s">
        <v>40</v>
      </c>
      <c r="G37" s="127"/>
      <c r="H37" s="127"/>
      <c r="I37" s="378">
        <v>67.321399999999997</v>
      </c>
      <c r="J37" s="210"/>
      <c r="K37" s="211"/>
      <c r="L37" s="137">
        <v>1</v>
      </c>
      <c r="M37" s="138">
        <f t="shared" si="1"/>
        <v>7</v>
      </c>
      <c r="N37" s="139">
        <f t="shared" si="2"/>
        <v>7</v>
      </c>
    </row>
    <row r="38" spans="1:14" ht="15.75" x14ac:dyDescent="0.25">
      <c r="A38" s="126" t="str">
        <f t="shared" ref="A38:A69" si="3">CONCATENATE(B38,C38,D38)</f>
        <v>NovJaime KnightAscot Magnum Silk</v>
      </c>
      <c r="B38" s="127" t="s">
        <v>377</v>
      </c>
      <c r="C38" s="375" t="s">
        <v>603</v>
      </c>
      <c r="D38" s="376" t="s">
        <v>630</v>
      </c>
      <c r="E38" s="234">
        <v>6020799</v>
      </c>
      <c r="F38" s="180" t="s">
        <v>100</v>
      </c>
      <c r="G38" s="127"/>
      <c r="H38" s="127"/>
      <c r="I38" s="378">
        <v>67.142899999999997</v>
      </c>
      <c r="J38" s="210"/>
      <c r="K38" s="211"/>
      <c r="L38" s="137">
        <v>2</v>
      </c>
      <c r="M38" s="138">
        <f t="shared" si="1"/>
        <v>6</v>
      </c>
      <c r="N38" s="139">
        <f t="shared" ref="N38:N57" si="4">SUM(M38+$N$5)</f>
        <v>6</v>
      </c>
    </row>
    <row r="39" spans="1:14" ht="15.75" x14ac:dyDescent="0.25">
      <c r="A39" s="126" t="str">
        <f t="shared" si="3"/>
        <v>NovAnnalyce PageCoronation Flora</v>
      </c>
      <c r="B39" s="127" t="s">
        <v>377</v>
      </c>
      <c r="C39" s="375" t="s">
        <v>37</v>
      </c>
      <c r="D39" s="376" t="s">
        <v>38</v>
      </c>
      <c r="E39" s="234">
        <v>6020437</v>
      </c>
      <c r="F39" s="180" t="s">
        <v>405</v>
      </c>
      <c r="G39" s="127"/>
      <c r="H39" s="127"/>
      <c r="I39" s="378">
        <v>66.071399999999997</v>
      </c>
      <c r="J39" s="210"/>
      <c r="K39" s="211"/>
      <c r="L39" s="137">
        <v>3</v>
      </c>
      <c r="M39" s="138">
        <f t="shared" si="1"/>
        <v>5</v>
      </c>
      <c r="N39" s="139">
        <f t="shared" si="4"/>
        <v>5</v>
      </c>
    </row>
    <row r="40" spans="1:14" ht="15.75" x14ac:dyDescent="0.25">
      <c r="A40" s="126" t="str">
        <f t="shared" si="3"/>
        <v>NovEmma TomlinsonJudaroo Lotus</v>
      </c>
      <c r="B40" s="127" t="s">
        <v>377</v>
      </c>
      <c r="C40" s="375" t="s">
        <v>521</v>
      </c>
      <c r="D40" s="376" t="s">
        <v>631</v>
      </c>
      <c r="E40" s="234">
        <v>6022522</v>
      </c>
      <c r="F40" s="180" t="s">
        <v>82</v>
      </c>
      <c r="G40" s="127"/>
      <c r="H40" s="127"/>
      <c r="I40" s="378">
        <v>65.357100000000003</v>
      </c>
      <c r="J40" s="210"/>
      <c r="K40" s="211"/>
      <c r="L40" s="137">
        <v>4</v>
      </c>
      <c r="M40" s="138">
        <f t="shared" si="1"/>
        <v>4</v>
      </c>
      <c r="N40" s="139">
        <f t="shared" si="4"/>
        <v>4</v>
      </c>
    </row>
    <row r="41" spans="1:14" ht="15.75" x14ac:dyDescent="0.25">
      <c r="A41" s="126" t="str">
        <f t="shared" si="3"/>
        <v>NovLyla ValuriWendamar Merrit</v>
      </c>
      <c r="B41" s="127" t="s">
        <v>377</v>
      </c>
      <c r="C41" s="375" t="s">
        <v>606</v>
      </c>
      <c r="D41" s="376" t="s">
        <v>642</v>
      </c>
      <c r="E41" s="234">
        <v>6020635</v>
      </c>
      <c r="F41" s="180" t="s">
        <v>607</v>
      </c>
      <c r="G41" s="127"/>
      <c r="H41" s="127"/>
      <c r="I41" s="378">
        <v>65.178600000000003</v>
      </c>
      <c r="J41" s="210"/>
      <c r="K41" s="211"/>
      <c r="L41" s="137">
        <v>5</v>
      </c>
      <c r="M41" s="138">
        <f t="shared" si="1"/>
        <v>3</v>
      </c>
      <c r="N41" s="139">
        <f t="shared" si="4"/>
        <v>3</v>
      </c>
    </row>
    <row r="42" spans="1:14" ht="15.75" x14ac:dyDescent="0.25">
      <c r="A42" s="126" t="str">
        <f t="shared" si="3"/>
        <v>NovAmelia GordonLittle Wishes Bachelor</v>
      </c>
      <c r="B42" s="127" t="s">
        <v>377</v>
      </c>
      <c r="C42" s="375" t="s">
        <v>59</v>
      </c>
      <c r="D42" s="376" t="s">
        <v>281</v>
      </c>
      <c r="E42" s="234">
        <v>6024069</v>
      </c>
      <c r="F42" s="180" t="s">
        <v>54</v>
      </c>
      <c r="G42" s="127"/>
      <c r="H42" s="127"/>
      <c r="I42" s="378">
        <v>63.928600000000003</v>
      </c>
      <c r="J42" s="210"/>
      <c r="K42" s="211"/>
      <c r="L42" s="137">
        <v>6</v>
      </c>
      <c r="M42" s="138">
        <f t="shared" si="1"/>
        <v>2</v>
      </c>
      <c r="N42" s="139">
        <f t="shared" si="4"/>
        <v>2</v>
      </c>
    </row>
    <row r="43" spans="1:14" ht="15.75" x14ac:dyDescent="0.25">
      <c r="A43" s="126" t="str">
        <f t="shared" si="3"/>
        <v>NovAlyssa ScottMorefair Rhyder</v>
      </c>
      <c r="B43" s="127" t="s">
        <v>377</v>
      </c>
      <c r="C43" s="375" t="s">
        <v>126</v>
      </c>
      <c r="D43" s="376" t="s">
        <v>127</v>
      </c>
      <c r="E43" s="234">
        <v>6026046</v>
      </c>
      <c r="F43" s="180" t="s">
        <v>40</v>
      </c>
      <c r="G43" s="127"/>
      <c r="H43" s="127"/>
      <c r="I43" s="378">
        <v>62.321399999999997</v>
      </c>
      <c r="J43" s="210"/>
      <c r="K43" s="211"/>
      <c r="L43" s="137">
        <v>7</v>
      </c>
      <c r="M43" s="138">
        <f t="shared" si="1"/>
        <v>1</v>
      </c>
      <c r="N43" s="139">
        <f t="shared" si="4"/>
        <v>1</v>
      </c>
    </row>
    <row r="44" spans="1:14" ht="15.75" x14ac:dyDescent="0.25">
      <c r="A44" s="126" t="str">
        <f t="shared" si="3"/>
        <v>NovSophie TennantWandiera Special Addition</v>
      </c>
      <c r="B44" s="127" t="s">
        <v>377</v>
      </c>
      <c r="C44" s="375" t="s">
        <v>173</v>
      </c>
      <c r="D44" s="376" t="s">
        <v>180</v>
      </c>
      <c r="E44" s="234">
        <v>6011568</v>
      </c>
      <c r="F44" s="180" t="s">
        <v>128</v>
      </c>
      <c r="G44" s="127"/>
      <c r="H44" s="127"/>
      <c r="I44" s="378">
        <v>58.214199999999998</v>
      </c>
      <c r="J44" s="210"/>
      <c r="K44" s="211"/>
      <c r="L44" s="137">
        <v>8</v>
      </c>
      <c r="M44" s="138">
        <f t="shared" si="1"/>
        <v>1</v>
      </c>
      <c r="N44" s="139">
        <f t="shared" si="4"/>
        <v>1</v>
      </c>
    </row>
    <row r="45" spans="1:14" ht="15.75" x14ac:dyDescent="0.25">
      <c r="A45" s="126" t="str">
        <f t="shared" si="3"/>
        <v>NovMeg FowlerKarma Park Festivity</v>
      </c>
      <c r="B45" s="127" t="s">
        <v>377</v>
      </c>
      <c r="C45" s="375" t="s">
        <v>121</v>
      </c>
      <c r="D45" s="376" t="s">
        <v>122</v>
      </c>
      <c r="E45" s="234">
        <v>6009928</v>
      </c>
      <c r="F45" s="180" t="s">
        <v>604</v>
      </c>
      <c r="G45" s="127"/>
      <c r="H45" s="127"/>
      <c r="I45" s="234" t="s">
        <v>617</v>
      </c>
      <c r="J45" s="210"/>
      <c r="K45" s="211"/>
      <c r="L45" s="137">
        <v>0</v>
      </c>
      <c r="M45" s="138">
        <f t="shared" si="1"/>
        <v>0</v>
      </c>
      <c r="N45" s="139">
        <f t="shared" si="4"/>
        <v>0</v>
      </c>
    </row>
    <row r="46" spans="1:14" ht="15.75" x14ac:dyDescent="0.25">
      <c r="A46" s="126" t="str">
        <f t="shared" si="3"/>
        <v>NovHannah ArmstrongTrapalanda Downs Eldorado</v>
      </c>
      <c r="B46" s="127" t="s">
        <v>377</v>
      </c>
      <c r="C46" s="375" t="s">
        <v>610</v>
      </c>
      <c r="D46" s="376" t="s">
        <v>636</v>
      </c>
      <c r="E46" s="234">
        <v>6014319</v>
      </c>
      <c r="F46" s="180" t="s">
        <v>611</v>
      </c>
      <c r="G46" s="127"/>
      <c r="H46" s="127"/>
      <c r="I46" s="181">
        <v>65.357100000000003</v>
      </c>
      <c r="J46" s="210"/>
      <c r="K46" s="211"/>
      <c r="L46" s="137"/>
      <c r="M46" s="138">
        <f t="shared" si="1"/>
        <v>0</v>
      </c>
      <c r="N46" s="139">
        <f t="shared" si="4"/>
        <v>0</v>
      </c>
    </row>
    <row r="47" spans="1:14" ht="15.75" x14ac:dyDescent="0.25">
      <c r="A47" s="126" t="str">
        <f t="shared" si="3"/>
        <v>NovLauren ContiScott Free</v>
      </c>
      <c r="B47" s="127" t="s">
        <v>377</v>
      </c>
      <c r="C47" s="375" t="s">
        <v>615</v>
      </c>
      <c r="D47" s="376" t="s">
        <v>640</v>
      </c>
      <c r="E47" s="234">
        <v>6014927</v>
      </c>
      <c r="F47" s="180" t="s">
        <v>100</v>
      </c>
      <c r="G47" s="127"/>
      <c r="H47" s="127"/>
      <c r="I47" s="379">
        <v>66.785700000000006</v>
      </c>
      <c r="J47" s="210"/>
      <c r="K47" s="211"/>
      <c r="L47" s="137">
        <v>1</v>
      </c>
      <c r="M47" s="138">
        <f t="shared" si="1"/>
        <v>7</v>
      </c>
      <c r="N47" s="139">
        <f t="shared" si="4"/>
        <v>7</v>
      </c>
    </row>
    <row r="48" spans="1:14" ht="15.75" x14ac:dyDescent="0.25">
      <c r="A48" s="126" t="str">
        <f t="shared" si="3"/>
        <v>NovSarah LittlePenley Giovanni</v>
      </c>
      <c r="B48" s="127" t="s">
        <v>377</v>
      </c>
      <c r="C48" s="375" t="s">
        <v>493</v>
      </c>
      <c r="D48" s="376" t="s">
        <v>494</v>
      </c>
      <c r="E48" s="234">
        <v>6009226</v>
      </c>
      <c r="F48" s="180" t="s">
        <v>618</v>
      </c>
      <c r="G48" s="127"/>
      <c r="H48" s="127"/>
      <c r="I48" s="379">
        <v>66.25</v>
      </c>
      <c r="J48" s="210"/>
      <c r="K48" s="211"/>
      <c r="L48" s="137">
        <v>2</v>
      </c>
      <c r="M48" s="138">
        <f t="shared" si="1"/>
        <v>6</v>
      </c>
      <c r="N48" s="139">
        <f t="shared" si="4"/>
        <v>6</v>
      </c>
    </row>
    <row r="49" spans="1:14" ht="15.75" x14ac:dyDescent="0.25">
      <c r="A49" s="126" t="str">
        <f t="shared" si="3"/>
        <v>NovKatelyn MehanikovVee</v>
      </c>
      <c r="B49" s="127" t="s">
        <v>377</v>
      </c>
      <c r="C49" s="375" t="s">
        <v>378</v>
      </c>
      <c r="D49" s="376" t="s">
        <v>434</v>
      </c>
      <c r="E49" s="234">
        <v>6011741</v>
      </c>
      <c r="F49" s="180" t="s">
        <v>619</v>
      </c>
      <c r="G49" s="127"/>
      <c r="H49" s="127"/>
      <c r="I49" s="379">
        <v>65.892899999999997</v>
      </c>
      <c r="J49" s="210"/>
      <c r="K49" s="211"/>
      <c r="L49" s="137">
        <v>3</v>
      </c>
      <c r="M49" s="138">
        <f t="shared" si="1"/>
        <v>5</v>
      </c>
      <c r="N49" s="139">
        <f t="shared" si="4"/>
        <v>5</v>
      </c>
    </row>
    <row r="50" spans="1:14" ht="15.75" x14ac:dyDescent="0.25">
      <c r="A50" s="126" t="str">
        <f t="shared" si="3"/>
        <v>NovHarmony DumbreckAllegra</v>
      </c>
      <c r="B50" s="127" t="s">
        <v>377</v>
      </c>
      <c r="C50" s="128" t="s">
        <v>620</v>
      </c>
      <c r="D50" s="129" t="s">
        <v>621</v>
      </c>
      <c r="E50" s="181">
        <v>6008839</v>
      </c>
      <c r="F50" s="128" t="s">
        <v>40</v>
      </c>
      <c r="G50" s="127"/>
      <c r="H50" s="127"/>
      <c r="I50" s="379">
        <v>59.285699999999999</v>
      </c>
      <c r="J50" s="210"/>
      <c r="K50" s="211"/>
      <c r="L50" s="137">
        <v>4</v>
      </c>
      <c r="M50" s="138">
        <f t="shared" si="1"/>
        <v>4</v>
      </c>
      <c r="N50" s="139">
        <f t="shared" si="4"/>
        <v>4</v>
      </c>
    </row>
    <row r="51" spans="1:14" ht="15.75" x14ac:dyDescent="0.25">
      <c r="A51" s="126" t="str">
        <f t="shared" si="3"/>
        <v>ElemTeagan ChristieAmani Phantasie</v>
      </c>
      <c r="B51" s="127" t="s">
        <v>17</v>
      </c>
      <c r="C51" s="375" t="s">
        <v>486</v>
      </c>
      <c r="D51" s="376" t="s">
        <v>487</v>
      </c>
      <c r="E51" s="234">
        <v>6007986</v>
      </c>
      <c r="F51" s="180" t="s">
        <v>40</v>
      </c>
      <c r="G51" s="127"/>
      <c r="H51" s="127"/>
      <c r="I51" s="181"/>
      <c r="J51" s="210">
        <v>63.6111</v>
      </c>
      <c r="K51" s="211"/>
      <c r="L51" s="137">
        <v>1</v>
      </c>
      <c r="M51" s="138">
        <f t="shared" si="1"/>
        <v>7</v>
      </c>
      <c r="N51" s="139">
        <f t="shared" si="4"/>
        <v>7</v>
      </c>
    </row>
    <row r="52" spans="1:14" ht="15.75" x14ac:dyDescent="0.25">
      <c r="A52" s="126" t="str">
        <f t="shared" si="3"/>
        <v>ElemAnthea SargisonKardarra Kaldarra</v>
      </c>
      <c r="B52" s="127" t="s">
        <v>17</v>
      </c>
      <c r="C52" s="375" t="s">
        <v>501</v>
      </c>
      <c r="D52" s="376" t="s">
        <v>502</v>
      </c>
      <c r="E52" s="234">
        <v>6006689</v>
      </c>
      <c r="F52" s="180" t="s">
        <v>490</v>
      </c>
      <c r="G52" s="127"/>
      <c r="H52" s="127"/>
      <c r="I52" s="181"/>
      <c r="J52" s="210">
        <v>71.085499999999996</v>
      </c>
      <c r="K52" s="211"/>
      <c r="L52" s="137">
        <v>1</v>
      </c>
      <c r="M52" s="138">
        <f t="shared" si="1"/>
        <v>7</v>
      </c>
      <c r="N52" s="139">
        <f t="shared" si="4"/>
        <v>7</v>
      </c>
    </row>
    <row r="53" spans="1:14" ht="15.75" x14ac:dyDescent="0.25">
      <c r="A53" s="126" t="str">
        <f t="shared" si="3"/>
        <v>ElemKatelyn MehanikovVee</v>
      </c>
      <c r="B53" s="127" t="s">
        <v>17</v>
      </c>
      <c r="C53" s="375" t="s">
        <v>378</v>
      </c>
      <c r="D53" s="376" t="s">
        <v>434</v>
      </c>
      <c r="E53" s="234">
        <v>6011741</v>
      </c>
      <c r="F53" s="180" t="s">
        <v>619</v>
      </c>
      <c r="G53" s="127"/>
      <c r="H53" s="127"/>
      <c r="I53" s="181"/>
      <c r="J53" s="210">
        <v>59.305599999999998</v>
      </c>
      <c r="K53" s="211"/>
      <c r="L53" s="137">
        <v>2</v>
      </c>
      <c r="M53" s="138">
        <f t="shared" si="1"/>
        <v>6</v>
      </c>
      <c r="N53" s="139">
        <f t="shared" si="4"/>
        <v>6</v>
      </c>
    </row>
    <row r="54" spans="1:14" ht="15.75" x14ac:dyDescent="0.25">
      <c r="A54" s="126" t="str">
        <f t="shared" si="3"/>
        <v>MedAnthea SargisonKardarra Kaldarra</v>
      </c>
      <c r="B54" s="127" t="s">
        <v>15</v>
      </c>
      <c r="C54" s="375" t="s">
        <v>501</v>
      </c>
      <c r="D54" s="380" t="s">
        <v>502</v>
      </c>
      <c r="E54" s="234">
        <v>6006689</v>
      </c>
      <c r="F54" s="180" t="s">
        <v>490</v>
      </c>
      <c r="G54" s="127"/>
      <c r="H54" s="127"/>
      <c r="I54" s="181"/>
      <c r="J54" s="210"/>
      <c r="K54" s="234">
        <v>66.944400000000002</v>
      </c>
      <c r="L54" s="137">
        <v>1</v>
      </c>
      <c r="M54" s="138">
        <f t="shared" si="1"/>
        <v>7</v>
      </c>
      <c r="N54" s="139">
        <f t="shared" si="4"/>
        <v>7</v>
      </c>
    </row>
    <row r="55" spans="1:14" ht="14.25" x14ac:dyDescent="0.2">
      <c r="A55" s="126" t="str">
        <f t="shared" si="3"/>
        <v>MedTeagan ChristieAmani Phantasie</v>
      </c>
      <c r="B55" s="127" t="s">
        <v>15</v>
      </c>
      <c r="C55" s="180" t="s">
        <v>486</v>
      </c>
      <c r="D55" s="380" t="s">
        <v>487</v>
      </c>
      <c r="E55" s="234">
        <v>6007986</v>
      </c>
      <c r="F55" s="180" t="s">
        <v>40</v>
      </c>
      <c r="G55" s="127"/>
      <c r="H55" s="127"/>
      <c r="I55" s="181"/>
      <c r="J55" s="210"/>
      <c r="K55" s="234">
        <v>63.055599999999998</v>
      </c>
      <c r="L55" s="137">
        <v>2</v>
      </c>
      <c r="M55" s="138">
        <f t="shared" si="1"/>
        <v>6</v>
      </c>
      <c r="N55" s="139">
        <f t="shared" si="4"/>
        <v>6</v>
      </c>
    </row>
    <row r="56" spans="1:14" ht="14.25" x14ac:dyDescent="0.2">
      <c r="A56" s="126" t="str">
        <f t="shared" si="3"/>
        <v/>
      </c>
      <c r="B56" s="127"/>
      <c r="C56" s="128" t="s">
        <v>83</v>
      </c>
      <c r="D56" s="129" t="s">
        <v>83</v>
      </c>
      <c r="E56" s="140"/>
      <c r="F56" s="131"/>
      <c r="G56" s="140"/>
      <c r="H56" s="127"/>
      <c r="I56" s="181"/>
      <c r="J56" s="210"/>
      <c r="K56" s="211"/>
      <c r="L56" s="137"/>
      <c r="M56" s="138">
        <f t="shared" si="1"/>
        <v>0</v>
      </c>
      <c r="N56" s="139">
        <f t="shared" si="4"/>
        <v>0</v>
      </c>
    </row>
    <row r="57" spans="1:14" ht="14.25" x14ac:dyDescent="0.2">
      <c r="A57" s="126" t="str">
        <f t="shared" si="3"/>
        <v>AffCharlene HarrisonDecephson</v>
      </c>
      <c r="B57" s="156" t="s">
        <v>353</v>
      </c>
      <c r="C57" s="128" t="s">
        <v>814</v>
      </c>
      <c r="D57" s="129" t="s">
        <v>815</v>
      </c>
      <c r="E57" s="140">
        <v>6028795</v>
      </c>
      <c r="F57" s="131"/>
      <c r="G57" s="425">
        <v>45</v>
      </c>
      <c r="H57" s="127"/>
      <c r="I57" s="181"/>
      <c r="J57" s="210"/>
      <c r="K57" s="211"/>
      <c r="L57" s="137">
        <v>1</v>
      </c>
      <c r="M57" s="138">
        <f t="shared" si="1"/>
        <v>7</v>
      </c>
      <c r="N57" s="139">
        <f t="shared" si="4"/>
        <v>7</v>
      </c>
    </row>
    <row r="58" spans="1:14" ht="14.25" x14ac:dyDescent="0.2">
      <c r="A58" s="126" t="str">
        <f t="shared" si="3"/>
        <v>AffShauni MullinsFlashdance</v>
      </c>
      <c r="B58" s="156" t="s">
        <v>353</v>
      </c>
      <c r="C58" s="128" t="s">
        <v>816</v>
      </c>
      <c r="D58" s="129" t="s">
        <v>817</v>
      </c>
      <c r="E58" s="140">
        <v>6028850</v>
      </c>
      <c r="F58" s="131"/>
      <c r="G58" s="140"/>
      <c r="H58" s="426">
        <v>60.6</v>
      </c>
      <c r="I58" s="181"/>
      <c r="J58" s="210"/>
      <c r="K58" s="211"/>
      <c r="L58" s="137">
        <v>1</v>
      </c>
      <c r="M58" s="138">
        <f t="shared" si="1"/>
        <v>7</v>
      </c>
      <c r="N58" s="139">
        <f t="shared" ref="N58:N64" si="5">SUM(M58+$N$5)</f>
        <v>7</v>
      </c>
    </row>
    <row r="59" spans="1:14" ht="15.75" x14ac:dyDescent="0.25">
      <c r="A59" s="126" t="str">
        <f t="shared" si="3"/>
        <v>AffEmma TrussClare Downs Camsyniard</v>
      </c>
      <c r="B59" s="156" t="s">
        <v>353</v>
      </c>
      <c r="C59" s="128" t="s">
        <v>818</v>
      </c>
      <c r="D59" s="375" t="s">
        <v>827</v>
      </c>
      <c r="E59" s="140">
        <v>6028757</v>
      </c>
      <c r="F59" s="131"/>
      <c r="G59" s="140"/>
      <c r="H59" s="426">
        <v>58.6</v>
      </c>
      <c r="I59" s="181"/>
      <c r="J59" s="210"/>
      <c r="K59" s="211"/>
      <c r="L59" s="137">
        <v>2</v>
      </c>
      <c r="M59" s="138">
        <f t="shared" si="1"/>
        <v>6</v>
      </c>
      <c r="N59" s="139">
        <f t="shared" si="5"/>
        <v>6</v>
      </c>
    </row>
    <row r="60" spans="1:14" ht="14.25" x14ac:dyDescent="0.2">
      <c r="A60" s="126" t="str">
        <f t="shared" si="3"/>
        <v>AffErin KeltyMilkshake</v>
      </c>
      <c r="B60" s="156" t="s">
        <v>353</v>
      </c>
      <c r="C60" s="128" t="s">
        <v>819</v>
      </c>
      <c r="D60" s="129" t="s">
        <v>820</v>
      </c>
      <c r="E60" s="140">
        <v>6020118</v>
      </c>
      <c r="F60" s="131"/>
      <c r="G60" s="140"/>
      <c r="H60" s="426">
        <v>58.4</v>
      </c>
      <c r="I60" s="181"/>
      <c r="J60" s="210"/>
      <c r="K60" s="211"/>
      <c r="L60" s="137">
        <v>3</v>
      </c>
      <c r="M60" s="138">
        <f t="shared" si="1"/>
        <v>5</v>
      </c>
      <c r="N60" s="139">
        <f t="shared" si="5"/>
        <v>5</v>
      </c>
    </row>
    <row r="61" spans="1:14" ht="14.25" x14ac:dyDescent="0.2">
      <c r="A61" s="126" t="str">
        <f t="shared" si="3"/>
        <v>AffSara VroomIndiana Eclipse</v>
      </c>
      <c r="B61" s="156" t="s">
        <v>353</v>
      </c>
      <c r="C61" s="128" t="s">
        <v>821</v>
      </c>
      <c r="D61" s="129" t="s">
        <v>822</v>
      </c>
      <c r="E61" s="140">
        <v>6024539</v>
      </c>
      <c r="F61" s="131"/>
      <c r="G61" s="140"/>
      <c r="H61" s="426">
        <v>56.8</v>
      </c>
      <c r="I61" s="181"/>
      <c r="J61" s="210"/>
      <c r="K61" s="211"/>
      <c r="L61" s="137">
        <v>4</v>
      </c>
      <c r="M61" s="138">
        <f t="shared" si="1"/>
        <v>4</v>
      </c>
      <c r="N61" s="139">
        <f t="shared" si="5"/>
        <v>4</v>
      </c>
    </row>
    <row r="62" spans="1:14" ht="14.25" x14ac:dyDescent="0.2">
      <c r="A62" s="126" t="str">
        <f t="shared" si="3"/>
        <v>AffErin KeltyMilkshake</v>
      </c>
      <c r="B62" s="156" t="s">
        <v>353</v>
      </c>
      <c r="C62" s="128" t="s">
        <v>819</v>
      </c>
      <c r="D62" s="129" t="s">
        <v>820</v>
      </c>
      <c r="E62" s="140">
        <v>6020118</v>
      </c>
      <c r="F62" s="131"/>
      <c r="G62" s="140"/>
      <c r="H62" s="127"/>
      <c r="I62" s="427">
        <v>57.5</v>
      </c>
      <c r="J62" s="210"/>
      <c r="K62" s="211"/>
      <c r="L62" s="137">
        <v>1</v>
      </c>
      <c r="M62" s="138">
        <f t="shared" si="1"/>
        <v>7</v>
      </c>
      <c r="N62" s="139">
        <f t="shared" si="5"/>
        <v>7</v>
      </c>
    </row>
    <row r="63" spans="1:14" ht="14.25" x14ac:dyDescent="0.2">
      <c r="A63" s="126" t="str">
        <f t="shared" si="3"/>
        <v>AffCaroline GaigerLady Farrem</v>
      </c>
      <c r="B63" s="156" t="s">
        <v>353</v>
      </c>
      <c r="C63" s="128" t="s">
        <v>823</v>
      </c>
      <c r="D63" s="129" t="s">
        <v>824</v>
      </c>
      <c r="E63" s="140">
        <v>6025801</v>
      </c>
      <c r="F63" s="131"/>
      <c r="G63" s="140"/>
      <c r="H63" s="127"/>
      <c r="I63" s="181" t="s">
        <v>825</v>
      </c>
      <c r="J63" s="210"/>
      <c r="K63" s="211"/>
      <c r="L63" s="137">
        <v>0</v>
      </c>
      <c r="M63" s="138">
        <f t="shared" si="1"/>
        <v>0</v>
      </c>
      <c r="N63" s="139">
        <f t="shared" si="5"/>
        <v>0</v>
      </c>
    </row>
    <row r="64" spans="1:14" ht="15.75" x14ac:dyDescent="0.25">
      <c r="A64" s="126" t="str">
        <f t="shared" si="3"/>
        <v>AffEmma WilliamsStar Allience</v>
      </c>
      <c r="B64" s="156" t="s">
        <v>353</v>
      </c>
      <c r="C64" s="128" t="s">
        <v>826</v>
      </c>
      <c r="D64" s="129" t="s">
        <v>828</v>
      </c>
      <c r="E64" s="140">
        <v>6025342</v>
      </c>
      <c r="F64" s="131"/>
      <c r="G64" s="140"/>
      <c r="H64" s="127"/>
      <c r="I64" s="181"/>
      <c r="J64" s="379">
        <v>62.777799999999999</v>
      </c>
      <c r="K64" s="211"/>
      <c r="L64" s="137">
        <v>6</v>
      </c>
      <c r="M64" s="138">
        <f t="shared" si="1"/>
        <v>2</v>
      </c>
      <c r="N64" s="139">
        <f t="shared" si="5"/>
        <v>2</v>
      </c>
    </row>
    <row r="65" spans="1:14" ht="14.25" x14ac:dyDescent="0.2">
      <c r="A65" s="126" t="str">
        <f t="shared" si="3"/>
        <v/>
      </c>
      <c r="B65" s="127"/>
      <c r="C65" s="128" t="s">
        <v>83</v>
      </c>
      <c r="D65" s="129" t="s">
        <v>83</v>
      </c>
      <c r="E65" s="140"/>
      <c r="F65" s="131"/>
      <c r="G65" s="140"/>
      <c r="H65" s="127"/>
      <c r="I65" s="181"/>
      <c r="J65" s="210"/>
      <c r="K65" s="211"/>
      <c r="L65" s="137"/>
      <c r="M65" s="138">
        <f t="shared" si="1"/>
        <v>0</v>
      </c>
      <c r="N65" s="139"/>
    </row>
    <row r="66" spans="1:14" ht="14.25" x14ac:dyDescent="0.2">
      <c r="A66" s="126" t="str">
        <f t="shared" si="3"/>
        <v/>
      </c>
      <c r="B66" s="127"/>
      <c r="C66" s="128" t="s">
        <v>83</v>
      </c>
      <c r="D66" s="129" t="s">
        <v>83</v>
      </c>
      <c r="E66" s="140"/>
      <c r="F66" s="131"/>
      <c r="G66" s="140"/>
      <c r="H66" s="127"/>
      <c r="I66" s="181"/>
      <c r="J66" s="210"/>
      <c r="K66" s="211"/>
      <c r="L66" s="137"/>
      <c r="M66" s="138">
        <f t="shared" si="1"/>
        <v>0</v>
      </c>
      <c r="N66" s="139"/>
    </row>
    <row r="67" spans="1:14" ht="14.25" x14ac:dyDescent="0.2">
      <c r="A67" s="126" t="str">
        <f t="shared" si="3"/>
        <v/>
      </c>
      <c r="B67" s="127"/>
      <c r="C67" s="128" t="s">
        <v>83</v>
      </c>
      <c r="D67" s="129" t="s">
        <v>83</v>
      </c>
      <c r="E67" s="140"/>
      <c r="F67" s="131"/>
      <c r="G67" s="140"/>
      <c r="H67" s="127"/>
      <c r="I67" s="181"/>
      <c r="J67" s="210"/>
      <c r="K67" s="211"/>
      <c r="L67" s="137"/>
      <c r="M67" s="138">
        <f t="shared" si="1"/>
        <v>0</v>
      </c>
      <c r="N67" s="139"/>
    </row>
    <row r="68" spans="1:14" ht="14.25" x14ac:dyDescent="0.2">
      <c r="A68" s="126" t="str">
        <f t="shared" si="3"/>
        <v/>
      </c>
      <c r="B68" s="127"/>
      <c r="C68" s="128" t="s">
        <v>83</v>
      </c>
      <c r="D68" s="129" t="s">
        <v>83</v>
      </c>
      <c r="E68" s="140"/>
      <c r="F68" s="131"/>
      <c r="G68" s="140"/>
      <c r="H68" s="127"/>
      <c r="I68" s="181"/>
      <c r="J68" s="210"/>
      <c r="K68" s="211"/>
      <c r="L68" s="137"/>
      <c r="M68" s="138">
        <f t="shared" si="1"/>
        <v>0</v>
      </c>
      <c r="N68" s="139"/>
    </row>
    <row r="69" spans="1:14" ht="14.25" x14ac:dyDescent="0.2">
      <c r="A69" s="126" t="str">
        <f t="shared" si="3"/>
        <v/>
      </c>
      <c r="B69" s="127"/>
      <c r="C69" s="128" t="s">
        <v>83</v>
      </c>
      <c r="D69" s="129" t="s">
        <v>83</v>
      </c>
      <c r="E69" s="140"/>
      <c r="F69" s="131"/>
      <c r="G69" s="140"/>
      <c r="H69" s="127"/>
      <c r="I69" s="181"/>
      <c r="J69" s="210"/>
      <c r="K69" s="211"/>
      <c r="L69" s="137"/>
      <c r="M69" s="138">
        <f t="shared" si="1"/>
        <v>0</v>
      </c>
      <c r="N69" s="139"/>
    </row>
    <row r="70" spans="1:14" ht="14.25" x14ac:dyDescent="0.2">
      <c r="A70" s="126" t="str">
        <f t="shared" ref="A70:A87" si="6">CONCATENATE(B70,C70,D70)</f>
        <v/>
      </c>
      <c r="B70" s="127"/>
      <c r="C70" s="128" t="s">
        <v>83</v>
      </c>
      <c r="D70" s="129" t="s">
        <v>83</v>
      </c>
      <c r="E70" s="140"/>
      <c r="F70" s="131"/>
      <c r="G70" s="140"/>
      <c r="H70" s="127"/>
      <c r="I70" s="181"/>
      <c r="J70" s="210"/>
      <c r="K70" s="211"/>
      <c r="L70" s="137"/>
      <c r="M70" s="138">
        <f t="shared" ref="M70:M87" si="7">IF(L70=1,7,IF(L70=2,6,IF(L70=3,5,IF(L70=4,4,IF(L70=5,3,IF(L70=6,2,IF(L70&gt;=6,1,0)))))))</f>
        <v>0</v>
      </c>
      <c r="N70" s="139"/>
    </row>
    <row r="71" spans="1:14" ht="14.25" x14ac:dyDescent="0.2">
      <c r="A71" s="126" t="str">
        <f t="shared" si="6"/>
        <v/>
      </c>
      <c r="B71" s="127"/>
      <c r="C71" s="128" t="s">
        <v>83</v>
      </c>
      <c r="D71" s="129" t="s">
        <v>83</v>
      </c>
      <c r="E71" s="140"/>
      <c r="F71" s="131"/>
      <c r="G71" s="140"/>
      <c r="H71" s="127"/>
      <c r="I71" s="181"/>
      <c r="J71" s="210"/>
      <c r="K71" s="211"/>
      <c r="L71" s="137"/>
      <c r="M71" s="138">
        <f t="shared" si="7"/>
        <v>0</v>
      </c>
      <c r="N71" s="139"/>
    </row>
    <row r="72" spans="1:14" ht="14.25" x14ac:dyDescent="0.2">
      <c r="A72" s="126" t="str">
        <f t="shared" si="6"/>
        <v/>
      </c>
      <c r="B72" s="127"/>
      <c r="C72" s="128" t="s">
        <v>83</v>
      </c>
      <c r="D72" s="129" t="s">
        <v>83</v>
      </c>
      <c r="E72" s="140"/>
      <c r="F72" s="131"/>
      <c r="G72" s="140"/>
      <c r="H72" s="127"/>
      <c r="I72" s="181"/>
      <c r="J72" s="210"/>
      <c r="K72" s="211"/>
      <c r="L72" s="137"/>
      <c r="M72" s="138">
        <f t="shared" si="7"/>
        <v>0</v>
      </c>
      <c r="N72" s="139"/>
    </row>
    <row r="73" spans="1:14" ht="14.25" x14ac:dyDescent="0.2">
      <c r="A73" s="126" t="str">
        <f t="shared" si="6"/>
        <v/>
      </c>
      <c r="B73" s="127"/>
      <c r="C73" s="128" t="s">
        <v>83</v>
      </c>
      <c r="D73" s="129" t="s">
        <v>83</v>
      </c>
      <c r="E73" s="140"/>
      <c r="F73" s="131"/>
      <c r="G73" s="140"/>
      <c r="H73" s="127"/>
      <c r="I73" s="181"/>
      <c r="J73" s="210"/>
      <c r="K73" s="211"/>
      <c r="L73" s="137"/>
      <c r="M73" s="138">
        <f t="shared" si="7"/>
        <v>0</v>
      </c>
      <c r="N73" s="139"/>
    </row>
    <row r="74" spans="1:14" ht="14.25" x14ac:dyDescent="0.2">
      <c r="A74" s="126" t="str">
        <f t="shared" si="6"/>
        <v/>
      </c>
      <c r="B74" s="127"/>
      <c r="C74" s="128" t="s">
        <v>83</v>
      </c>
      <c r="D74" s="129" t="s">
        <v>83</v>
      </c>
      <c r="E74" s="140"/>
      <c r="F74" s="131"/>
      <c r="G74" s="140"/>
      <c r="H74" s="127"/>
      <c r="I74" s="181"/>
      <c r="J74" s="210"/>
      <c r="K74" s="211"/>
      <c r="L74" s="137"/>
      <c r="M74" s="138">
        <f t="shared" si="7"/>
        <v>0</v>
      </c>
      <c r="N74" s="139"/>
    </row>
    <row r="75" spans="1:14" ht="14.25" x14ac:dyDescent="0.2">
      <c r="A75" s="126" t="str">
        <f t="shared" si="6"/>
        <v/>
      </c>
      <c r="B75" s="127"/>
      <c r="C75" s="128" t="s">
        <v>83</v>
      </c>
      <c r="D75" s="129" t="s">
        <v>83</v>
      </c>
      <c r="E75" s="140"/>
      <c r="F75" s="131"/>
      <c r="G75" s="140"/>
      <c r="H75" s="127"/>
      <c r="I75" s="181"/>
      <c r="J75" s="210"/>
      <c r="K75" s="211"/>
      <c r="L75" s="137"/>
      <c r="M75" s="138">
        <f t="shared" si="7"/>
        <v>0</v>
      </c>
      <c r="N75" s="139"/>
    </row>
    <row r="76" spans="1:14" ht="14.25" x14ac:dyDescent="0.2">
      <c r="A76" s="126" t="str">
        <f t="shared" si="6"/>
        <v/>
      </c>
      <c r="B76" s="127"/>
      <c r="C76" s="128" t="s">
        <v>83</v>
      </c>
      <c r="D76" s="129" t="s">
        <v>83</v>
      </c>
      <c r="E76" s="140"/>
      <c r="F76" s="131"/>
      <c r="G76" s="140"/>
      <c r="H76" s="127"/>
      <c r="I76" s="181"/>
      <c r="J76" s="210"/>
      <c r="K76" s="211"/>
      <c r="L76" s="137"/>
      <c r="M76" s="138">
        <f t="shared" si="7"/>
        <v>0</v>
      </c>
      <c r="N76" s="139"/>
    </row>
    <row r="77" spans="1:14" ht="14.25" x14ac:dyDescent="0.2">
      <c r="A77" s="126" t="str">
        <f t="shared" si="6"/>
        <v/>
      </c>
      <c r="B77" s="127"/>
      <c r="C77" s="128" t="s">
        <v>83</v>
      </c>
      <c r="D77" s="129" t="s">
        <v>83</v>
      </c>
      <c r="E77" s="140"/>
      <c r="F77" s="131"/>
      <c r="G77" s="140"/>
      <c r="H77" s="127"/>
      <c r="I77" s="181"/>
      <c r="J77" s="210"/>
      <c r="K77" s="211"/>
      <c r="L77" s="137"/>
      <c r="M77" s="138">
        <f t="shared" si="7"/>
        <v>0</v>
      </c>
      <c r="N77" s="139"/>
    </row>
    <row r="78" spans="1:14" ht="14.25" x14ac:dyDescent="0.2">
      <c r="A78" s="126" t="str">
        <f t="shared" si="6"/>
        <v/>
      </c>
      <c r="B78" s="127"/>
      <c r="C78" s="128" t="s">
        <v>83</v>
      </c>
      <c r="D78" s="129" t="s">
        <v>83</v>
      </c>
      <c r="E78" s="140"/>
      <c r="F78" s="131"/>
      <c r="G78" s="140"/>
      <c r="H78" s="127"/>
      <c r="I78" s="181"/>
      <c r="J78" s="210"/>
      <c r="K78" s="211"/>
      <c r="L78" s="137"/>
      <c r="M78" s="138">
        <f t="shared" si="7"/>
        <v>0</v>
      </c>
      <c r="N78" s="139"/>
    </row>
    <row r="79" spans="1:14" ht="14.25" x14ac:dyDescent="0.2">
      <c r="A79" s="126" t="str">
        <f t="shared" si="6"/>
        <v/>
      </c>
      <c r="B79" s="127"/>
      <c r="C79" s="128" t="s">
        <v>83</v>
      </c>
      <c r="D79" s="129" t="s">
        <v>83</v>
      </c>
      <c r="E79" s="140"/>
      <c r="F79" s="131"/>
      <c r="G79" s="140"/>
      <c r="H79" s="127"/>
      <c r="I79" s="181"/>
      <c r="J79" s="210"/>
      <c r="K79" s="211"/>
      <c r="L79" s="137"/>
      <c r="M79" s="138">
        <f t="shared" si="7"/>
        <v>0</v>
      </c>
      <c r="N79" s="139"/>
    </row>
    <row r="80" spans="1:14" ht="14.25" x14ac:dyDescent="0.2">
      <c r="A80" s="126" t="str">
        <f t="shared" si="6"/>
        <v/>
      </c>
      <c r="B80" s="127"/>
      <c r="C80" s="128" t="s">
        <v>83</v>
      </c>
      <c r="D80" s="129" t="s">
        <v>83</v>
      </c>
      <c r="E80" s="140"/>
      <c r="F80" s="131"/>
      <c r="G80" s="140"/>
      <c r="H80" s="127"/>
      <c r="I80" s="181"/>
      <c r="J80" s="210"/>
      <c r="K80" s="211"/>
      <c r="L80" s="137"/>
      <c r="M80" s="138">
        <f t="shared" si="7"/>
        <v>0</v>
      </c>
      <c r="N80" s="139"/>
    </row>
    <row r="81" spans="1:14" ht="14.25" x14ac:dyDescent="0.2">
      <c r="A81" s="126" t="str">
        <f t="shared" si="6"/>
        <v/>
      </c>
      <c r="B81" s="127"/>
      <c r="C81" s="128" t="s">
        <v>83</v>
      </c>
      <c r="D81" s="129" t="s">
        <v>83</v>
      </c>
      <c r="E81" s="140"/>
      <c r="F81" s="131"/>
      <c r="G81" s="140"/>
      <c r="H81" s="127"/>
      <c r="I81" s="181"/>
      <c r="J81" s="210"/>
      <c r="K81" s="211"/>
      <c r="L81" s="137"/>
      <c r="M81" s="138">
        <f t="shared" si="7"/>
        <v>0</v>
      </c>
      <c r="N81" s="139"/>
    </row>
    <row r="82" spans="1:14" ht="14.25" x14ac:dyDescent="0.2">
      <c r="A82" s="126" t="str">
        <f t="shared" si="6"/>
        <v/>
      </c>
      <c r="B82" s="127"/>
      <c r="C82" s="128" t="s">
        <v>83</v>
      </c>
      <c r="D82" s="129" t="s">
        <v>83</v>
      </c>
      <c r="E82" s="140"/>
      <c r="F82" s="131"/>
      <c r="G82" s="140"/>
      <c r="H82" s="127"/>
      <c r="I82" s="181"/>
      <c r="J82" s="210"/>
      <c r="K82" s="211"/>
      <c r="L82" s="137"/>
      <c r="M82" s="138">
        <f t="shared" si="7"/>
        <v>0</v>
      </c>
      <c r="N82" s="139"/>
    </row>
    <row r="83" spans="1:14" ht="14.25" x14ac:dyDescent="0.2">
      <c r="A83" s="126" t="str">
        <f t="shared" si="6"/>
        <v/>
      </c>
      <c r="B83" s="127"/>
      <c r="C83" s="128" t="s">
        <v>83</v>
      </c>
      <c r="D83" s="129" t="s">
        <v>83</v>
      </c>
      <c r="E83" s="140"/>
      <c r="F83" s="131"/>
      <c r="G83" s="140"/>
      <c r="H83" s="127"/>
      <c r="I83" s="181"/>
      <c r="J83" s="210"/>
      <c r="K83" s="211"/>
      <c r="L83" s="137"/>
      <c r="M83" s="138">
        <f t="shared" si="7"/>
        <v>0</v>
      </c>
      <c r="N83" s="139"/>
    </row>
    <row r="84" spans="1:14" ht="14.25" x14ac:dyDescent="0.2">
      <c r="A84" s="126" t="str">
        <f t="shared" si="6"/>
        <v/>
      </c>
      <c r="B84" s="127"/>
      <c r="C84" s="128" t="s">
        <v>83</v>
      </c>
      <c r="D84" s="129" t="s">
        <v>83</v>
      </c>
      <c r="E84" s="140"/>
      <c r="F84" s="131"/>
      <c r="G84" s="140"/>
      <c r="H84" s="127"/>
      <c r="I84" s="181"/>
      <c r="J84" s="210"/>
      <c r="K84" s="211"/>
      <c r="L84" s="137"/>
      <c r="M84" s="138">
        <f t="shared" si="7"/>
        <v>0</v>
      </c>
      <c r="N84" s="139"/>
    </row>
    <row r="85" spans="1:14" ht="14.25" x14ac:dyDescent="0.2">
      <c r="A85" s="126" t="str">
        <f t="shared" si="6"/>
        <v/>
      </c>
      <c r="B85" s="127"/>
      <c r="C85" s="128" t="s">
        <v>83</v>
      </c>
      <c r="D85" s="129" t="s">
        <v>83</v>
      </c>
      <c r="E85" s="140"/>
      <c r="F85" s="131"/>
      <c r="G85" s="140"/>
      <c r="H85" s="127"/>
      <c r="I85" s="181"/>
      <c r="J85" s="210"/>
      <c r="K85" s="211"/>
      <c r="L85" s="137"/>
      <c r="M85" s="138">
        <f t="shared" si="7"/>
        <v>0</v>
      </c>
      <c r="N85" s="139"/>
    </row>
    <row r="86" spans="1:14" ht="14.25" x14ac:dyDescent="0.2">
      <c r="A86" s="126" t="str">
        <f t="shared" si="6"/>
        <v/>
      </c>
      <c r="B86" s="127"/>
      <c r="C86" s="128" t="s">
        <v>83</v>
      </c>
      <c r="D86" s="129" t="s">
        <v>83</v>
      </c>
      <c r="E86" s="140"/>
      <c r="F86" s="131"/>
      <c r="G86" s="140"/>
      <c r="H86" s="127"/>
      <c r="I86" s="181"/>
      <c r="J86" s="210"/>
      <c r="K86" s="211"/>
      <c r="L86" s="137"/>
      <c r="M86" s="138">
        <f t="shared" si="7"/>
        <v>0</v>
      </c>
      <c r="N86" s="139"/>
    </row>
    <row r="87" spans="1:14" ht="15" thickBot="1" x14ac:dyDescent="0.25">
      <c r="A87" s="126" t="str">
        <f t="shared" si="6"/>
        <v/>
      </c>
      <c r="B87" s="141"/>
      <c r="C87" s="142" t="s">
        <v>83</v>
      </c>
      <c r="D87" s="143" t="s">
        <v>83</v>
      </c>
      <c r="E87" s="144"/>
      <c r="F87" s="145"/>
      <c r="G87" s="144"/>
      <c r="H87" s="141"/>
      <c r="I87" s="196"/>
      <c r="J87" s="371"/>
      <c r="K87" s="265"/>
      <c r="L87" s="151"/>
      <c r="M87" s="152">
        <f t="shared" si="7"/>
        <v>0</v>
      </c>
      <c r="N87"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6:D29">
    <cfRule type="duplicateValues" dxfId="79" priority="433"/>
  </conditionalFormatting>
  <conditionalFormatting sqref="C1:D5">
    <cfRule type="duplicateValues" dxfId="78" priority="434"/>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FF71-DAAB-46A7-9C6E-606B4219B903}">
  <sheetPr>
    <tabColor rgb="FFFF3399"/>
  </sheetPr>
  <dimension ref="A1:N23"/>
  <sheetViews>
    <sheetView zoomScale="90" zoomScaleNormal="90" workbookViewId="0">
      <selection activeCell="C19" sqref="C19"/>
    </sheetView>
  </sheetViews>
  <sheetFormatPr defaultColWidth="10.28515625" defaultRowHeight="12.75" x14ac:dyDescent="0.2"/>
  <cols>
    <col min="1" max="1" width="58.5703125" style="119" customWidth="1"/>
    <col min="2" max="2" width="9.140625" style="14" bestFit="1" customWidth="1"/>
    <col min="3" max="3" width="18.7109375" style="119" bestFit="1" customWidth="1"/>
    <col min="4" max="4" width="17.85546875" style="154" bestFit="1" customWidth="1"/>
    <col min="5" max="5" width="12" style="14" bestFit="1" customWidth="1"/>
    <col min="6" max="6" width="16" style="119" bestFit="1" customWidth="1"/>
    <col min="7" max="7" width="8.28515625" style="155" bestFit="1" customWidth="1"/>
    <col min="8" max="8" width="8.85546875" style="155" bestFit="1" customWidth="1"/>
    <col min="9" max="9" width="9.5703125" style="155" bestFit="1" customWidth="1"/>
    <col min="10" max="10" width="14.28515625" style="155" bestFit="1" customWidth="1"/>
    <col min="11" max="11" width="14.85546875" style="155" bestFit="1" customWidth="1"/>
    <col min="12" max="12" width="8.28515625" style="14" bestFit="1" customWidth="1"/>
    <col min="13" max="13" width="14.85546875" style="14" bestFit="1" customWidth="1"/>
    <col min="14" max="14" width="33.140625" style="14" bestFit="1" customWidth="1"/>
    <col min="15" max="16384" width="10.28515625" style="119"/>
  </cols>
  <sheetData>
    <row r="1" spans="1:14" ht="22.5" customHeight="1" thickBot="1" x14ac:dyDescent="0.25">
      <c r="A1" s="115">
        <f>SUM(A2-1)</f>
        <v>12</v>
      </c>
      <c r="B1" s="981" t="s">
        <v>234</v>
      </c>
      <c r="C1" s="982"/>
      <c r="D1" s="116" t="s">
        <v>69</v>
      </c>
      <c r="E1" s="983" t="s">
        <v>773</v>
      </c>
      <c r="F1" s="984"/>
      <c r="G1" s="984"/>
      <c r="H1" s="984"/>
      <c r="I1" s="984"/>
      <c r="J1" s="984"/>
      <c r="K1" s="117" t="s">
        <v>70</v>
      </c>
      <c r="L1" s="985" t="s">
        <v>1428</v>
      </c>
      <c r="M1" s="986"/>
      <c r="N1" s="118" t="s">
        <v>235</v>
      </c>
    </row>
    <row r="2" spans="1:14" ht="22.5" customHeight="1" thickBot="1" x14ac:dyDescent="0.25">
      <c r="A2" s="120">
        <f>COUNTA(_xlfn.UNIQUE(D6:D22))</f>
        <v>13</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9" t="s">
        <v>240</v>
      </c>
      <c r="H3" s="990"/>
      <c r="I3" s="990"/>
      <c r="J3" s="990"/>
      <c r="K3" s="991"/>
      <c r="L3" s="992" t="s">
        <v>57</v>
      </c>
      <c r="M3" s="994" t="s">
        <v>76</v>
      </c>
      <c r="N3" s="397" t="s">
        <v>241</v>
      </c>
    </row>
    <row r="4" spans="1:14" ht="15.75" thickBot="1" x14ac:dyDescent="0.25">
      <c r="A4" s="966"/>
      <c r="B4" s="968"/>
      <c r="C4" s="971"/>
      <c r="D4" s="974"/>
      <c r="E4" s="976"/>
      <c r="F4" s="988"/>
      <c r="G4" s="996" t="s">
        <v>66</v>
      </c>
      <c r="H4" s="998" t="s">
        <v>50</v>
      </c>
      <c r="I4" s="998" t="s">
        <v>84</v>
      </c>
      <c r="J4" s="998" t="s">
        <v>74</v>
      </c>
      <c r="K4" s="979" t="s">
        <v>75</v>
      </c>
      <c r="L4" s="993"/>
      <c r="M4" s="995"/>
      <c r="N4" s="124">
        <v>1</v>
      </c>
    </row>
    <row r="5" spans="1:14" ht="15.75" thickBot="1" x14ac:dyDescent="0.25">
      <c r="A5" s="1000"/>
      <c r="B5" s="1001"/>
      <c r="C5" s="1002"/>
      <c r="D5" s="1003"/>
      <c r="E5" s="1004" t="s">
        <v>77</v>
      </c>
      <c r="F5" s="1005"/>
      <c r="G5" s="1015"/>
      <c r="H5" s="1016"/>
      <c r="I5" s="1016"/>
      <c r="J5" s="1016"/>
      <c r="K5" s="1014"/>
      <c r="L5" s="1008"/>
      <c r="M5" s="1009"/>
      <c r="N5" s="398">
        <f>IF(N4=1,0,IF(N4=2,1,IF(N4=3,2,0)))</f>
        <v>0</v>
      </c>
    </row>
    <row r="6" spans="1:14" ht="14.25" x14ac:dyDescent="0.2">
      <c r="A6" s="126" t="str">
        <f t="shared" ref="A6:A23" si="0">CONCATENATE(B6,C6,D6)</f>
        <v>PrepCeleste WhittakerNatural Luck</v>
      </c>
      <c r="B6" s="156" t="s">
        <v>66</v>
      </c>
      <c r="C6" s="128" t="s">
        <v>772</v>
      </c>
      <c r="D6" s="180" t="s">
        <v>790</v>
      </c>
      <c r="E6" s="140"/>
      <c r="F6" s="353" t="s">
        <v>773</v>
      </c>
      <c r="G6" s="140">
        <v>57.631</v>
      </c>
      <c r="H6" s="127"/>
      <c r="I6" s="181"/>
      <c r="J6" s="210"/>
      <c r="K6" s="211"/>
      <c r="L6" s="137">
        <v>2</v>
      </c>
      <c r="M6" s="138">
        <f t="shared" ref="M6:M23" si="1">IF(L6=1,7,IF(L6=2,6,IF(L6=3,5,IF(L6=4,4,IF(L6=5,3,IF(L6=6,2,IF(L6&gt;=6,1,0)))))))</f>
        <v>6</v>
      </c>
      <c r="N6" s="139">
        <f>SUM(M6+$N$5)</f>
        <v>6</v>
      </c>
    </row>
    <row r="7" spans="1:14" ht="14.25" x14ac:dyDescent="0.2">
      <c r="A7" s="126" t="str">
        <f t="shared" si="0"/>
        <v>PrelimClaire JamesMickey</v>
      </c>
      <c r="B7" s="156" t="s">
        <v>50</v>
      </c>
      <c r="C7" s="128" t="s">
        <v>774</v>
      </c>
      <c r="D7" s="129" t="s">
        <v>775</v>
      </c>
      <c r="E7" s="140"/>
      <c r="F7" s="353" t="s">
        <v>773</v>
      </c>
      <c r="G7" s="587"/>
      <c r="H7" s="181">
        <v>56.25</v>
      </c>
      <c r="I7" s="181"/>
      <c r="J7" s="210"/>
      <c r="K7" s="211"/>
      <c r="L7" s="137">
        <v>1</v>
      </c>
      <c r="M7" s="138">
        <f t="shared" si="1"/>
        <v>7</v>
      </c>
      <c r="N7" s="139">
        <f t="shared" ref="N7:N21" si="2">SUM(M7+$N$5)</f>
        <v>7</v>
      </c>
    </row>
    <row r="8" spans="1:14" ht="14.25" x14ac:dyDescent="0.2">
      <c r="A8" s="126" t="str">
        <f t="shared" si="0"/>
        <v>PrelimSara JamesTrinket</v>
      </c>
      <c r="B8" s="156" t="s">
        <v>50</v>
      </c>
      <c r="C8" s="128" t="s">
        <v>776</v>
      </c>
      <c r="D8" s="129" t="s">
        <v>784</v>
      </c>
      <c r="E8" s="140"/>
      <c r="F8" s="353" t="s">
        <v>773</v>
      </c>
      <c r="G8" s="587"/>
      <c r="H8" s="181">
        <v>55.356999999999999</v>
      </c>
      <c r="I8" s="181"/>
      <c r="J8" s="210"/>
      <c r="K8" s="211"/>
      <c r="L8" s="137">
        <v>2</v>
      </c>
      <c r="M8" s="138">
        <f t="shared" si="1"/>
        <v>6</v>
      </c>
      <c r="N8" s="139">
        <f t="shared" si="2"/>
        <v>6</v>
      </c>
    </row>
    <row r="9" spans="1:14" ht="14.25" x14ac:dyDescent="0.2">
      <c r="A9" s="126" t="str">
        <f t="shared" si="0"/>
        <v>PrelimKirby BrooksThorne Park Broadway</v>
      </c>
      <c r="B9" s="156" t="s">
        <v>50</v>
      </c>
      <c r="C9" s="128" t="s">
        <v>309</v>
      </c>
      <c r="D9" s="180" t="s">
        <v>39</v>
      </c>
      <c r="E9" s="140"/>
      <c r="F9" s="131"/>
      <c r="G9" s="140"/>
      <c r="H9" s="401">
        <v>61.784999999999997</v>
      </c>
      <c r="I9" s="181"/>
      <c r="J9" s="210"/>
      <c r="K9" s="211"/>
      <c r="L9" s="403">
        <v>2</v>
      </c>
      <c r="M9" s="138">
        <f t="shared" si="1"/>
        <v>6</v>
      </c>
      <c r="N9" s="139">
        <f t="shared" si="2"/>
        <v>6</v>
      </c>
    </row>
    <row r="10" spans="1:14" ht="14.25" x14ac:dyDescent="0.2">
      <c r="A10" s="126" t="str">
        <f t="shared" si="0"/>
        <v>PrelimMia WhittakerBloodbuzz Ohio</v>
      </c>
      <c r="B10" s="156" t="s">
        <v>50</v>
      </c>
      <c r="C10" s="128" t="s">
        <v>777</v>
      </c>
      <c r="D10" s="180" t="s">
        <v>785</v>
      </c>
      <c r="E10" s="140"/>
      <c r="F10" s="353" t="s">
        <v>773</v>
      </c>
      <c r="G10" s="140"/>
      <c r="H10" s="401">
        <v>62.5</v>
      </c>
      <c r="I10" s="181"/>
      <c r="J10" s="210"/>
      <c r="K10" s="211"/>
      <c r="L10" s="403">
        <v>1</v>
      </c>
      <c r="M10" s="138">
        <f t="shared" si="1"/>
        <v>7</v>
      </c>
      <c r="N10" s="139">
        <f t="shared" si="2"/>
        <v>7</v>
      </c>
    </row>
    <row r="11" spans="1:14" ht="14.25" x14ac:dyDescent="0.2">
      <c r="A11" s="126" t="str">
        <f t="shared" si="0"/>
        <v>PrelimHayley CookeCooperpedy</v>
      </c>
      <c r="B11" s="156" t="s">
        <v>50</v>
      </c>
      <c r="C11" s="128" t="s">
        <v>645</v>
      </c>
      <c r="D11" s="180" t="s">
        <v>646</v>
      </c>
      <c r="E11" s="140"/>
      <c r="F11" s="131"/>
      <c r="G11" s="140"/>
      <c r="H11" s="401">
        <v>56.070999999999998</v>
      </c>
      <c r="I11" s="181"/>
      <c r="J11" s="210"/>
      <c r="K11" s="211"/>
      <c r="L11" s="403">
        <v>4</v>
      </c>
      <c r="M11" s="138">
        <f t="shared" si="1"/>
        <v>4</v>
      </c>
      <c r="N11" s="139">
        <f t="shared" si="2"/>
        <v>4</v>
      </c>
    </row>
    <row r="12" spans="1:14" ht="14.25" x14ac:dyDescent="0.2">
      <c r="A12" s="126" t="str">
        <f t="shared" si="0"/>
        <v>PrelimCeleste WhittakerNatural Luck</v>
      </c>
      <c r="B12" s="156" t="s">
        <v>50</v>
      </c>
      <c r="C12" s="128" t="s">
        <v>772</v>
      </c>
      <c r="D12" s="180" t="s">
        <v>790</v>
      </c>
      <c r="E12" s="140"/>
      <c r="F12" s="353" t="s">
        <v>773</v>
      </c>
      <c r="G12" s="140"/>
      <c r="H12" s="401">
        <v>56.070999999999998</v>
      </c>
      <c r="I12" s="181"/>
      <c r="J12" s="210"/>
      <c r="K12" s="211"/>
      <c r="L12" s="403">
        <v>4</v>
      </c>
      <c r="M12" s="138">
        <f t="shared" si="1"/>
        <v>4</v>
      </c>
      <c r="N12" s="139">
        <f t="shared" si="2"/>
        <v>4</v>
      </c>
    </row>
    <row r="13" spans="1:14" ht="14.25" x14ac:dyDescent="0.2">
      <c r="A13" s="126" t="str">
        <f t="shared" si="0"/>
        <v>PrelimDarcey BrooksRed Panorama</v>
      </c>
      <c r="B13" s="156" t="s">
        <v>50</v>
      </c>
      <c r="C13" s="128" t="s">
        <v>315</v>
      </c>
      <c r="D13" s="180" t="s">
        <v>316</v>
      </c>
      <c r="E13" s="140"/>
      <c r="F13" s="131"/>
      <c r="G13" s="140"/>
      <c r="H13" s="401">
        <v>61.427999999999997</v>
      </c>
      <c r="I13" s="181"/>
      <c r="J13" s="210"/>
      <c r="K13" s="211"/>
      <c r="L13" s="403">
        <v>3</v>
      </c>
      <c r="M13" s="138">
        <f t="shared" si="1"/>
        <v>5</v>
      </c>
      <c r="N13" s="139">
        <f t="shared" si="2"/>
        <v>5</v>
      </c>
    </row>
    <row r="14" spans="1:14" ht="14.25" x14ac:dyDescent="0.2">
      <c r="A14" s="126" t="str">
        <f t="shared" si="0"/>
        <v>NovTiana WoolamsDalakee Over The Top</v>
      </c>
      <c r="B14" s="156" t="s">
        <v>377</v>
      </c>
      <c r="C14" s="157" t="s">
        <v>1385</v>
      </c>
      <c r="D14" s="180" t="s">
        <v>786</v>
      </c>
      <c r="E14" s="140"/>
      <c r="F14" s="353" t="s">
        <v>773</v>
      </c>
      <c r="G14" s="140"/>
      <c r="H14" s="127"/>
      <c r="I14" s="401">
        <v>56.616999999999997</v>
      </c>
      <c r="J14" s="210"/>
      <c r="K14" s="211"/>
      <c r="L14" s="137">
        <v>1</v>
      </c>
      <c r="M14" s="138">
        <f t="shared" si="1"/>
        <v>7</v>
      </c>
      <c r="N14" s="139">
        <f t="shared" si="2"/>
        <v>7</v>
      </c>
    </row>
    <row r="15" spans="1:14" ht="14.25" x14ac:dyDescent="0.2">
      <c r="A15" s="126" t="str">
        <f t="shared" si="0"/>
        <v>NovMia WhittakerBloodbuzz Ohio</v>
      </c>
      <c r="B15" s="156" t="s">
        <v>377</v>
      </c>
      <c r="C15" s="128" t="s">
        <v>777</v>
      </c>
      <c r="D15" s="180" t="s">
        <v>785</v>
      </c>
      <c r="E15" s="140"/>
      <c r="F15" s="353" t="s">
        <v>773</v>
      </c>
      <c r="G15" s="140"/>
      <c r="H15" s="127"/>
      <c r="I15" s="401">
        <v>52.793999999999997</v>
      </c>
      <c r="J15" s="210"/>
      <c r="K15" s="211"/>
      <c r="L15" s="403">
        <v>4</v>
      </c>
      <c r="M15" s="138">
        <f t="shared" si="1"/>
        <v>4</v>
      </c>
      <c r="N15" s="139">
        <f t="shared" si="2"/>
        <v>4</v>
      </c>
    </row>
    <row r="16" spans="1:14" ht="14.25" x14ac:dyDescent="0.2">
      <c r="A16" s="126" t="str">
        <f t="shared" si="0"/>
        <v>NovHayley CookeCooperpedy</v>
      </c>
      <c r="B16" s="156" t="s">
        <v>377</v>
      </c>
      <c r="C16" s="128" t="s">
        <v>645</v>
      </c>
      <c r="D16" s="180" t="s">
        <v>646</v>
      </c>
      <c r="E16" s="140"/>
      <c r="F16" s="131"/>
      <c r="G16" s="140"/>
      <c r="H16" s="127"/>
      <c r="I16" s="401">
        <v>61.323</v>
      </c>
      <c r="J16" s="210"/>
      <c r="K16" s="211"/>
      <c r="L16" s="403">
        <v>2</v>
      </c>
      <c r="M16" s="138">
        <f t="shared" si="1"/>
        <v>6</v>
      </c>
      <c r="N16" s="139">
        <f t="shared" si="2"/>
        <v>6</v>
      </c>
    </row>
    <row r="17" spans="1:14" ht="14.25" x14ac:dyDescent="0.2">
      <c r="A17" s="126" t="str">
        <f t="shared" si="0"/>
        <v>NovDella WoollamsBevanleigh Hitchhiker</v>
      </c>
      <c r="B17" s="156" t="s">
        <v>377</v>
      </c>
      <c r="C17" s="128" t="s">
        <v>779</v>
      </c>
      <c r="D17" s="180" t="s">
        <v>787</v>
      </c>
      <c r="E17" s="140"/>
      <c r="F17" s="353" t="s">
        <v>773</v>
      </c>
      <c r="G17" s="140"/>
      <c r="H17" s="127"/>
      <c r="I17" s="401">
        <v>62.058</v>
      </c>
      <c r="J17" s="210"/>
      <c r="K17" s="211"/>
      <c r="L17" s="403">
        <v>1</v>
      </c>
      <c r="M17" s="138">
        <f t="shared" si="1"/>
        <v>7</v>
      </c>
      <c r="N17" s="139">
        <f t="shared" si="2"/>
        <v>7</v>
      </c>
    </row>
    <row r="18" spans="1:14" ht="14.25" x14ac:dyDescent="0.2">
      <c r="A18" s="126" t="str">
        <f t="shared" si="0"/>
        <v>NovDarcey BrooksRed Panorama</v>
      </c>
      <c r="B18" s="156" t="s">
        <v>377</v>
      </c>
      <c r="C18" s="128" t="s">
        <v>315</v>
      </c>
      <c r="D18" s="180" t="s">
        <v>316</v>
      </c>
      <c r="E18" s="140"/>
      <c r="F18" s="131"/>
      <c r="G18" s="140"/>
      <c r="H18" s="127"/>
      <c r="I18" s="401">
        <v>57.058</v>
      </c>
      <c r="J18" s="181"/>
      <c r="K18" s="211"/>
      <c r="L18" s="137">
        <v>3</v>
      </c>
      <c r="M18" s="138">
        <f t="shared" si="1"/>
        <v>5</v>
      </c>
      <c r="N18" s="139">
        <f t="shared" si="2"/>
        <v>5</v>
      </c>
    </row>
    <row r="19" spans="1:14" ht="14.25" x14ac:dyDescent="0.2">
      <c r="A19" s="126" t="str">
        <f t="shared" si="0"/>
        <v>ElemAmy-Louise RossHalcyon</v>
      </c>
      <c r="B19" s="156" t="s">
        <v>17</v>
      </c>
      <c r="C19" s="157" t="s">
        <v>488</v>
      </c>
      <c r="D19" s="721" t="s">
        <v>489</v>
      </c>
      <c r="E19" s="140"/>
      <c r="F19" s="131"/>
      <c r="G19" s="140"/>
      <c r="H19" s="127"/>
      <c r="I19" s="181"/>
      <c r="J19" s="181">
        <v>55.875</v>
      </c>
      <c r="K19" s="211"/>
      <c r="L19" s="137">
        <v>1</v>
      </c>
      <c r="M19" s="138">
        <f t="shared" si="1"/>
        <v>7</v>
      </c>
      <c r="N19" s="139">
        <f t="shared" si="2"/>
        <v>7</v>
      </c>
    </row>
    <row r="20" spans="1:14" ht="14.25" x14ac:dyDescent="0.2">
      <c r="A20" s="126" t="str">
        <f t="shared" si="0"/>
        <v>AffSarah NegusDiscoville</v>
      </c>
      <c r="B20" s="156" t="s">
        <v>353</v>
      </c>
      <c r="C20" s="128" t="s">
        <v>780</v>
      </c>
      <c r="D20" s="180" t="s">
        <v>788</v>
      </c>
      <c r="E20" s="140"/>
      <c r="F20" s="131"/>
      <c r="G20" s="140"/>
      <c r="H20" s="401">
        <v>55.534999999999997</v>
      </c>
      <c r="I20" s="181"/>
      <c r="J20" s="210"/>
      <c r="K20" s="211"/>
      <c r="L20" s="137">
        <v>2</v>
      </c>
      <c r="M20" s="138">
        <f t="shared" si="1"/>
        <v>6</v>
      </c>
      <c r="N20" s="139">
        <f t="shared" si="2"/>
        <v>6</v>
      </c>
    </row>
    <row r="21" spans="1:14" ht="14.25" x14ac:dyDescent="0.2">
      <c r="A21" s="126" t="str">
        <f t="shared" si="0"/>
        <v>AffJenna SantosCallisto</v>
      </c>
      <c r="B21" s="127" t="s">
        <v>353</v>
      </c>
      <c r="C21" s="128" t="s">
        <v>781</v>
      </c>
      <c r="D21" s="402" t="s">
        <v>782</v>
      </c>
      <c r="E21" s="140"/>
      <c r="F21" s="131"/>
      <c r="G21" s="140"/>
      <c r="H21" s="401">
        <v>59.463999999999999</v>
      </c>
      <c r="I21" s="181"/>
      <c r="J21" s="210"/>
      <c r="K21" s="211"/>
      <c r="L21" s="137">
        <v>1</v>
      </c>
      <c r="M21" s="138">
        <f t="shared" si="1"/>
        <v>7</v>
      </c>
      <c r="N21" s="139">
        <f t="shared" si="2"/>
        <v>7</v>
      </c>
    </row>
    <row r="22" spans="1:14" ht="14.25" x14ac:dyDescent="0.2">
      <c r="A22" s="126" t="str">
        <f t="shared" si="0"/>
        <v>AffKaryn HodbyTomtom</v>
      </c>
      <c r="B22" s="127" t="s">
        <v>353</v>
      </c>
      <c r="C22" s="128" t="s">
        <v>783</v>
      </c>
      <c r="D22" s="180" t="s">
        <v>789</v>
      </c>
      <c r="E22" s="140"/>
      <c r="F22" s="131"/>
      <c r="G22" s="140"/>
      <c r="H22" s="127"/>
      <c r="I22" s="401">
        <v>54.116999999999997</v>
      </c>
      <c r="J22" s="210"/>
      <c r="K22" s="211"/>
      <c r="L22" s="137">
        <v>2</v>
      </c>
      <c r="M22" s="138">
        <f t="shared" si="1"/>
        <v>6</v>
      </c>
      <c r="N22" s="139">
        <f t="shared" ref="N22:N23" si="3">SUM(M22+$N$5)</f>
        <v>6</v>
      </c>
    </row>
    <row r="23" spans="1:14" ht="14.25" x14ac:dyDescent="0.2">
      <c r="A23" s="126" t="str">
        <f t="shared" si="0"/>
        <v>NovAmy-Louise RossHalcyon</v>
      </c>
      <c r="B23" s="156" t="s">
        <v>377</v>
      </c>
      <c r="C23" s="128" t="s">
        <v>488</v>
      </c>
      <c r="D23" s="180" t="s">
        <v>489</v>
      </c>
      <c r="E23" s="140"/>
      <c r="F23" s="131"/>
      <c r="G23" s="140"/>
      <c r="H23" s="127"/>
      <c r="I23" s="401">
        <v>62.5</v>
      </c>
      <c r="J23" s="210"/>
      <c r="K23" s="211"/>
      <c r="L23" s="137">
        <v>1</v>
      </c>
      <c r="M23" s="138">
        <f t="shared" si="1"/>
        <v>7</v>
      </c>
      <c r="N23" s="139">
        <f t="shared" si="3"/>
        <v>7</v>
      </c>
    </row>
  </sheetData>
  <mergeCells count="19">
    <mergeCell ref="A3:A5"/>
    <mergeCell ref="B3:B5"/>
    <mergeCell ref="C3:C5"/>
    <mergeCell ref="D3:D5"/>
    <mergeCell ref="E3:E4"/>
    <mergeCell ref="E5:F5"/>
    <mergeCell ref="K4:K5"/>
    <mergeCell ref="B1:C1"/>
    <mergeCell ref="E1:J1"/>
    <mergeCell ref="L1:M1"/>
    <mergeCell ref="B2:M2"/>
    <mergeCell ref="F3:F4"/>
    <mergeCell ref="G3:K3"/>
    <mergeCell ref="L3:L5"/>
    <mergeCell ref="M3:M5"/>
    <mergeCell ref="G4:G5"/>
    <mergeCell ref="H4:H5"/>
    <mergeCell ref="I4:I5"/>
    <mergeCell ref="J4:J5"/>
  </mergeCells>
  <phoneticPr fontId="22" type="noConversion"/>
  <conditionalFormatting sqref="C1:D5">
    <cfRule type="duplicateValues" dxfId="77" priority="420"/>
  </conditionalFormatting>
  <conditionalFormatting sqref="C6:D23">
    <cfRule type="duplicateValues" dxfId="76" priority="449"/>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4F6C-8543-4546-9143-A2512AB52A5A}">
  <sheetPr codeName="Sheet24">
    <tabColor rgb="FFFF3399"/>
  </sheetPr>
  <dimension ref="A1:N100"/>
  <sheetViews>
    <sheetView zoomScale="90" zoomScaleNormal="90" workbookViewId="0">
      <selection activeCell="D19" sqref="D19"/>
    </sheetView>
  </sheetViews>
  <sheetFormatPr defaultColWidth="10.28515625" defaultRowHeight="12.75" x14ac:dyDescent="0.2"/>
  <cols>
    <col min="1" max="1" width="58.5703125" style="119" customWidth="1"/>
    <col min="2" max="2" width="9.140625" style="14" bestFit="1" customWidth="1"/>
    <col min="3" max="3" width="18.7109375" style="119" bestFit="1" customWidth="1"/>
    <col min="4" max="4" width="17.85546875" style="154" bestFit="1" customWidth="1"/>
    <col min="5" max="5" width="12" style="14" bestFit="1" customWidth="1"/>
    <col min="6" max="6" width="16" style="119" bestFit="1" customWidth="1"/>
    <col min="7" max="7" width="8.28515625" style="155" bestFit="1" customWidth="1"/>
    <col min="8" max="8" width="8.85546875" style="155" bestFit="1" customWidth="1"/>
    <col min="9" max="9" width="9.5703125" style="155" bestFit="1" customWidth="1"/>
    <col min="10" max="10" width="14.28515625" style="155" bestFit="1" customWidth="1"/>
    <col min="11" max="11" width="14.85546875" style="155" bestFit="1" customWidth="1"/>
    <col min="12" max="12" width="8.28515625" style="14" bestFit="1" customWidth="1"/>
    <col min="13" max="13" width="14.85546875" style="14" bestFit="1" customWidth="1"/>
    <col min="14" max="14" width="33.140625" style="14" bestFit="1" customWidth="1"/>
    <col min="15" max="16384" width="10.28515625" style="119"/>
  </cols>
  <sheetData>
    <row r="1" spans="1:14" ht="22.5" customHeight="1" thickBot="1" x14ac:dyDescent="0.25">
      <c r="A1" s="115">
        <f>SUM(A2-1)</f>
        <v>10</v>
      </c>
      <c r="B1" s="981" t="s">
        <v>234</v>
      </c>
      <c r="C1" s="982"/>
      <c r="D1" s="116" t="s">
        <v>69</v>
      </c>
      <c r="E1" s="983" t="s">
        <v>670</v>
      </c>
      <c r="F1" s="984"/>
      <c r="G1" s="984"/>
      <c r="H1" s="984"/>
      <c r="I1" s="984"/>
      <c r="J1" s="984"/>
      <c r="K1" s="117" t="s">
        <v>70</v>
      </c>
      <c r="L1" s="985">
        <v>44290</v>
      </c>
      <c r="M1" s="986"/>
      <c r="N1" s="118" t="s">
        <v>235</v>
      </c>
    </row>
    <row r="2" spans="1:14" ht="22.5" customHeight="1" thickBot="1" x14ac:dyDescent="0.25">
      <c r="A2" s="120">
        <f>COUNTA(_xlfn.UNIQUE(D8:D25))</f>
        <v>11</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9" t="s">
        <v>240</v>
      </c>
      <c r="H3" s="990"/>
      <c r="I3" s="990"/>
      <c r="J3" s="990"/>
      <c r="K3" s="991"/>
      <c r="L3" s="992" t="s">
        <v>57</v>
      </c>
      <c r="M3" s="994" t="s">
        <v>76</v>
      </c>
      <c r="N3" s="346" t="s">
        <v>241</v>
      </c>
    </row>
    <row r="4" spans="1:14" ht="15.75" thickBot="1" x14ac:dyDescent="0.25">
      <c r="A4" s="966"/>
      <c r="B4" s="968"/>
      <c r="C4" s="971"/>
      <c r="D4" s="974"/>
      <c r="E4" s="976"/>
      <c r="F4" s="988"/>
      <c r="G4" s="996" t="s">
        <v>66</v>
      </c>
      <c r="H4" s="998" t="s">
        <v>50</v>
      </c>
      <c r="I4" s="998" t="s">
        <v>84</v>
      </c>
      <c r="J4" s="998" t="s">
        <v>74</v>
      </c>
      <c r="K4" s="979" t="s">
        <v>75</v>
      </c>
      <c r="L4" s="993"/>
      <c r="M4" s="995"/>
      <c r="N4" s="124">
        <v>2</v>
      </c>
    </row>
    <row r="5" spans="1:14" ht="15.75" thickBot="1" x14ac:dyDescent="0.25">
      <c r="A5" s="1000"/>
      <c r="B5" s="1001"/>
      <c r="C5" s="1002"/>
      <c r="D5" s="1003"/>
      <c r="E5" s="1004" t="s">
        <v>77</v>
      </c>
      <c r="F5" s="1005"/>
      <c r="G5" s="1015"/>
      <c r="H5" s="1016"/>
      <c r="I5" s="1016"/>
      <c r="J5" s="1016"/>
      <c r="K5" s="1014"/>
      <c r="L5" s="1008"/>
      <c r="M5" s="1009"/>
      <c r="N5" s="347">
        <f>IF(N4=1,0,IF(N4=2,1,IF(N4=3,2,0)))</f>
        <v>1</v>
      </c>
    </row>
    <row r="6" spans="1:14" ht="14.25" x14ac:dyDescent="0.2">
      <c r="A6" s="348" t="str">
        <f>CONCATENATE(B6,C6,D6)</f>
        <v xml:space="preserve">PrepExample Rider AExample Horse </v>
      </c>
      <c r="B6" s="349" t="s">
        <v>66</v>
      </c>
      <c r="C6" s="350" t="s">
        <v>510</v>
      </c>
      <c r="D6" s="351" t="s">
        <v>511</v>
      </c>
      <c r="E6" s="352">
        <v>6000000</v>
      </c>
      <c r="F6" s="353" t="s">
        <v>512</v>
      </c>
      <c r="G6" s="381">
        <v>60</v>
      </c>
      <c r="H6" s="382"/>
      <c r="I6" s="383"/>
      <c r="J6" s="384"/>
      <c r="K6" s="385"/>
      <c r="L6" s="357">
        <v>1</v>
      </c>
      <c r="M6" s="358">
        <f>IF(L6=1,7,IF(L6=2,6,IF(L6=3,5,IF(L6=4,4,IF(L6=5,3,IF(L6=6,2,IF(L6&gt;=6,1,0)))))))</f>
        <v>7</v>
      </c>
      <c r="N6" s="359">
        <f>SUM(M6+$N$4)</f>
        <v>9</v>
      </c>
    </row>
    <row r="7" spans="1:14" ht="14.25" x14ac:dyDescent="0.2">
      <c r="A7" s="126" t="str">
        <f>CONCATENATE(B7,C7,D7)</f>
        <v xml:space="preserve">PrelimExample RiderExample Horse </v>
      </c>
      <c r="B7" s="360" t="s">
        <v>50</v>
      </c>
      <c r="C7" s="361" t="s">
        <v>513</v>
      </c>
      <c r="D7" s="362" t="s">
        <v>511</v>
      </c>
      <c r="E7" s="363">
        <v>6000001</v>
      </c>
      <c r="F7" s="364" t="s">
        <v>512</v>
      </c>
      <c r="G7" s="386"/>
      <c r="H7" s="387">
        <v>45</v>
      </c>
      <c r="I7" s="388"/>
      <c r="J7" s="389"/>
      <c r="K7" s="390"/>
      <c r="L7" s="368">
        <v>3</v>
      </c>
      <c r="M7" s="369">
        <f>IF(L7=1,7,IF(L7=2,6,IF(L7=3,5,IF(L7=4,4,IF(L7=5,3,IF(L7=6,2,IF(L7&gt;=6,1,0)))))))</f>
        <v>5</v>
      </c>
      <c r="N7" s="370">
        <f t="shared" ref="N7:N28" si="0">SUM(M7+$N$4)</f>
        <v>7</v>
      </c>
    </row>
    <row r="8" spans="1:14" ht="14.25" x14ac:dyDescent="0.2">
      <c r="A8" s="126" t="str">
        <f t="shared" ref="A8:A71" si="1">CONCATENATE(B8,C8,D8)</f>
        <v>PrelimKeirah DolanLeedale Alice in Wonderland</v>
      </c>
      <c r="B8" s="127" t="s">
        <v>50</v>
      </c>
      <c r="C8" s="128" t="s">
        <v>139</v>
      </c>
      <c r="D8" s="129" t="s">
        <v>243</v>
      </c>
      <c r="E8" s="130">
        <v>6022766</v>
      </c>
      <c r="F8" s="131" t="s">
        <v>101</v>
      </c>
      <c r="G8" s="132"/>
      <c r="H8" s="133">
        <v>69.2</v>
      </c>
      <c r="I8" s="134"/>
      <c r="J8" s="135"/>
      <c r="K8" s="136"/>
      <c r="L8" s="137">
        <v>1</v>
      </c>
      <c r="M8" s="138">
        <f t="shared" ref="M8:M71" si="2">IF(L8=1,7,IF(L8=2,6,IF(L8=3,5,IF(L8=4,4,IF(L8=5,3,IF(L8=6,2,IF(L8&gt;=6,1,0)))))))</f>
        <v>7</v>
      </c>
      <c r="N8" s="139">
        <f t="shared" si="0"/>
        <v>9</v>
      </c>
    </row>
    <row r="9" spans="1:14" ht="14.25" x14ac:dyDescent="0.2">
      <c r="A9" s="126" t="str">
        <f t="shared" si="1"/>
        <v>PrelimHolly GreeningJudaroo Toledo</v>
      </c>
      <c r="B9" s="127" t="s">
        <v>50</v>
      </c>
      <c r="C9" s="128" t="s">
        <v>110</v>
      </c>
      <c r="D9" s="129" t="s">
        <v>111</v>
      </c>
      <c r="E9" s="130">
        <v>6027074</v>
      </c>
      <c r="F9" s="131" t="s">
        <v>123</v>
      </c>
      <c r="G9" s="132"/>
      <c r="H9" s="133">
        <v>68.8</v>
      </c>
      <c r="I9" s="134"/>
      <c r="J9" s="135"/>
      <c r="K9" s="136"/>
      <c r="L9" s="137">
        <v>2</v>
      </c>
      <c r="M9" s="138">
        <f t="shared" si="2"/>
        <v>6</v>
      </c>
      <c r="N9" s="139">
        <f t="shared" si="0"/>
        <v>8</v>
      </c>
    </row>
    <row r="10" spans="1:14" ht="14.25" x14ac:dyDescent="0.2">
      <c r="A10" s="126" t="str">
        <f t="shared" si="1"/>
        <v>PrelimKelsey LubckeBundara Boutique</v>
      </c>
      <c r="B10" s="127" t="s">
        <v>50</v>
      </c>
      <c r="C10" s="128" t="s">
        <v>671</v>
      </c>
      <c r="D10" s="129" t="s">
        <v>672</v>
      </c>
      <c r="E10" s="130">
        <v>6020435</v>
      </c>
      <c r="F10" s="131" t="s">
        <v>101</v>
      </c>
      <c r="G10" s="132"/>
      <c r="H10" s="133">
        <v>68.400000000000006</v>
      </c>
      <c r="I10" s="134"/>
      <c r="J10" s="135"/>
      <c r="K10" s="136"/>
      <c r="L10" s="137">
        <v>1</v>
      </c>
      <c r="M10" s="138">
        <f t="shared" si="2"/>
        <v>7</v>
      </c>
      <c r="N10" s="139">
        <f t="shared" si="0"/>
        <v>9</v>
      </c>
    </row>
    <row r="11" spans="1:14" ht="14.25" x14ac:dyDescent="0.2">
      <c r="A11" s="126" t="str">
        <f t="shared" si="1"/>
        <v>PrelimHarriet ForrestBramley Royalty</v>
      </c>
      <c r="B11" s="127" t="s">
        <v>50</v>
      </c>
      <c r="C11" s="128" t="s">
        <v>113</v>
      </c>
      <c r="D11" s="129" t="s">
        <v>114</v>
      </c>
      <c r="E11" s="130">
        <v>6005412</v>
      </c>
      <c r="F11" s="131" t="s">
        <v>123</v>
      </c>
      <c r="G11" s="132"/>
      <c r="H11" s="133">
        <v>67.599999999999994</v>
      </c>
      <c r="I11" s="134"/>
      <c r="J11" s="135"/>
      <c r="K11" s="136"/>
      <c r="L11" s="137">
        <v>3</v>
      </c>
      <c r="M11" s="138">
        <f t="shared" si="2"/>
        <v>5</v>
      </c>
      <c r="N11" s="139">
        <f t="shared" si="0"/>
        <v>7</v>
      </c>
    </row>
    <row r="12" spans="1:14" ht="14.25" x14ac:dyDescent="0.2">
      <c r="A12" s="126" t="str">
        <f t="shared" si="1"/>
        <v>PrelimAbby CoulsonCambria Gem</v>
      </c>
      <c r="B12" s="127" t="s">
        <v>50</v>
      </c>
      <c r="C12" s="128" t="s">
        <v>141</v>
      </c>
      <c r="D12" s="129" t="s">
        <v>152</v>
      </c>
      <c r="E12" s="130">
        <v>6020019</v>
      </c>
      <c r="F12" s="131" t="s">
        <v>101</v>
      </c>
      <c r="G12" s="132"/>
      <c r="H12" s="133">
        <v>68.400000000000006</v>
      </c>
      <c r="I12" s="134"/>
      <c r="J12" s="135"/>
      <c r="K12" s="136"/>
      <c r="L12" s="137">
        <v>1</v>
      </c>
      <c r="M12" s="138">
        <f t="shared" si="2"/>
        <v>7</v>
      </c>
      <c r="N12" s="139">
        <f t="shared" si="0"/>
        <v>9</v>
      </c>
    </row>
    <row r="13" spans="1:14" ht="14.25" x14ac:dyDescent="0.2">
      <c r="A13" s="126" t="str">
        <f t="shared" si="1"/>
        <v>PrelimGabrielle HouseDr Johnson Snooperclyde</v>
      </c>
      <c r="B13" s="127" t="s">
        <v>50</v>
      </c>
      <c r="C13" s="128" t="s">
        <v>673</v>
      </c>
      <c r="D13" s="129" t="s">
        <v>674</v>
      </c>
      <c r="E13" s="130">
        <v>6026117</v>
      </c>
      <c r="F13" s="131" t="s">
        <v>101</v>
      </c>
      <c r="G13" s="132"/>
      <c r="H13" s="133">
        <v>68.599999999999994</v>
      </c>
      <c r="I13" s="134"/>
      <c r="J13" s="135"/>
      <c r="K13" s="136"/>
      <c r="L13" s="137">
        <v>1</v>
      </c>
      <c r="M13" s="138">
        <f t="shared" si="2"/>
        <v>7</v>
      </c>
      <c r="N13" s="139">
        <f t="shared" si="0"/>
        <v>9</v>
      </c>
    </row>
    <row r="14" spans="1:14" ht="14.25" x14ac:dyDescent="0.2">
      <c r="A14" s="126" t="str">
        <f t="shared" si="1"/>
        <v>PrelimRachelle BrownRed Dar John</v>
      </c>
      <c r="B14" s="127" t="s">
        <v>50</v>
      </c>
      <c r="C14" s="128" t="s">
        <v>675</v>
      </c>
      <c r="D14" s="129" t="s">
        <v>676</v>
      </c>
      <c r="E14" s="130">
        <v>6005948</v>
      </c>
      <c r="F14" s="131" t="s">
        <v>146</v>
      </c>
      <c r="G14" s="132"/>
      <c r="H14" s="133">
        <v>67.599999999999994</v>
      </c>
      <c r="I14" s="134"/>
      <c r="J14" s="135"/>
      <c r="K14" s="136"/>
      <c r="L14" s="137">
        <v>2</v>
      </c>
      <c r="M14" s="138">
        <f t="shared" si="2"/>
        <v>6</v>
      </c>
      <c r="N14" s="139">
        <f t="shared" si="0"/>
        <v>8</v>
      </c>
    </row>
    <row r="15" spans="1:14" ht="14.25" x14ac:dyDescent="0.2">
      <c r="A15" s="126" t="str">
        <f t="shared" si="1"/>
        <v>NovKeirah DolanLeedale Alice in Wonderland</v>
      </c>
      <c r="B15" s="156" t="s">
        <v>377</v>
      </c>
      <c r="C15" s="128" t="s">
        <v>139</v>
      </c>
      <c r="D15" s="129" t="s">
        <v>243</v>
      </c>
      <c r="E15" s="130">
        <v>6022766</v>
      </c>
      <c r="F15" s="131" t="s">
        <v>101</v>
      </c>
      <c r="G15" s="132"/>
      <c r="H15" s="133"/>
      <c r="I15" s="134">
        <v>66.429000000000002</v>
      </c>
      <c r="J15" s="135"/>
      <c r="K15" s="136"/>
      <c r="L15" s="137">
        <v>1</v>
      </c>
      <c r="M15" s="138">
        <f t="shared" si="2"/>
        <v>7</v>
      </c>
      <c r="N15" s="139">
        <f t="shared" si="0"/>
        <v>9</v>
      </c>
    </row>
    <row r="16" spans="1:14" ht="14.25" x14ac:dyDescent="0.2">
      <c r="A16" s="126" t="str">
        <f t="shared" si="1"/>
        <v>NovChenin HislopPenley Polly Pocket</v>
      </c>
      <c r="B16" s="156" t="s">
        <v>377</v>
      </c>
      <c r="C16" s="128" t="s">
        <v>124</v>
      </c>
      <c r="D16" s="129" t="s">
        <v>125</v>
      </c>
      <c r="E16" s="130">
        <v>6025279</v>
      </c>
      <c r="F16" s="131" t="s">
        <v>662</v>
      </c>
      <c r="G16" s="132"/>
      <c r="H16" s="133"/>
      <c r="I16" s="134">
        <v>66.429000000000002</v>
      </c>
      <c r="J16" s="135"/>
      <c r="K16" s="136"/>
      <c r="L16" s="137">
        <v>2</v>
      </c>
      <c r="M16" s="138">
        <f t="shared" si="2"/>
        <v>6</v>
      </c>
      <c r="N16" s="139">
        <f t="shared" si="0"/>
        <v>8</v>
      </c>
    </row>
    <row r="17" spans="1:14" ht="14.25" x14ac:dyDescent="0.2">
      <c r="A17" s="126" t="str">
        <f t="shared" si="1"/>
        <v>NovHarriet ForrestOakover Too Much Chatter</v>
      </c>
      <c r="B17" s="156" t="s">
        <v>377</v>
      </c>
      <c r="C17" s="128" t="s">
        <v>113</v>
      </c>
      <c r="D17" s="129" t="s">
        <v>22</v>
      </c>
      <c r="E17" s="130">
        <v>6005412</v>
      </c>
      <c r="F17" s="131" t="s">
        <v>123</v>
      </c>
      <c r="G17" s="132"/>
      <c r="H17" s="133"/>
      <c r="I17" s="134">
        <v>65.893000000000001</v>
      </c>
      <c r="J17" s="135"/>
      <c r="K17" s="136"/>
      <c r="L17" s="137">
        <v>3</v>
      </c>
      <c r="M17" s="138">
        <f t="shared" si="2"/>
        <v>5</v>
      </c>
      <c r="N17" s="139">
        <f t="shared" si="0"/>
        <v>7</v>
      </c>
    </row>
    <row r="18" spans="1:14" ht="14.25" x14ac:dyDescent="0.2">
      <c r="A18" s="126" t="str">
        <f t="shared" si="1"/>
        <v>NovHarriet ForrestBramley Royalty</v>
      </c>
      <c r="B18" s="156" t="s">
        <v>377</v>
      </c>
      <c r="C18" s="128" t="s">
        <v>113</v>
      </c>
      <c r="D18" s="129" t="s">
        <v>114</v>
      </c>
      <c r="E18" s="130">
        <v>6005412</v>
      </c>
      <c r="F18" s="131" t="s">
        <v>123</v>
      </c>
      <c r="G18" s="132"/>
      <c r="H18" s="133"/>
      <c r="I18" s="134">
        <v>60.713999999999999</v>
      </c>
      <c r="J18" s="135"/>
      <c r="K18" s="136"/>
      <c r="L18" s="137">
        <v>4</v>
      </c>
      <c r="M18" s="138">
        <f t="shared" si="2"/>
        <v>4</v>
      </c>
      <c r="N18" s="139">
        <f t="shared" si="0"/>
        <v>6</v>
      </c>
    </row>
    <row r="19" spans="1:14" ht="14.25" x14ac:dyDescent="0.2">
      <c r="A19" s="126" t="str">
        <f t="shared" si="1"/>
        <v>NovJessica RidleyHoffmans Molly</v>
      </c>
      <c r="B19" s="156" t="s">
        <v>377</v>
      </c>
      <c r="C19" s="128" t="s">
        <v>21</v>
      </c>
      <c r="D19" s="129" t="s">
        <v>255</v>
      </c>
      <c r="E19" s="130">
        <v>6005429</v>
      </c>
      <c r="F19" s="131" t="s">
        <v>123</v>
      </c>
      <c r="G19" s="132"/>
      <c r="H19" s="133"/>
      <c r="I19" s="134">
        <v>65.356999999999999</v>
      </c>
      <c r="J19" s="135"/>
      <c r="K19" s="136"/>
      <c r="L19" s="137">
        <v>1</v>
      </c>
      <c r="M19" s="138">
        <f t="shared" si="2"/>
        <v>7</v>
      </c>
      <c r="N19" s="139">
        <f t="shared" si="0"/>
        <v>9</v>
      </c>
    </row>
    <row r="20" spans="1:14" ht="14.25" x14ac:dyDescent="0.2">
      <c r="A20" s="126" t="str">
        <f t="shared" si="1"/>
        <v>NovAbby CoulsonCambria Gem</v>
      </c>
      <c r="B20" s="156" t="s">
        <v>377</v>
      </c>
      <c r="C20" s="128" t="s">
        <v>141</v>
      </c>
      <c r="D20" s="129" t="s">
        <v>152</v>
      </c>
      <c r="E20" s="130">
        <v>6020019</v>
      </c>
      <c r="F20" s="131" t="s">
        <v>101</v>
      </c>
      <c r="G20" s="132"/>
      <c r="H20" s="133"/>
      <c r="I20" s="134">
        <v>60.356999999999999</v>
      </c>
      <c r="J20" s="135"/>
      <c r="K20" s="136"/>
      <c r="L20" s="137">
        <v>2</v>
      </c>
      <c r="M20" s="138">
        <f t="shared" si="2"/>
        <v>6</v>
      </c>
      <c r="N20" s="139">
        <f t="shared" si="0"/>
        <v>8</v>
      </c>
    </row>
    <row r="21" spans="1:14" ht="14.25" x14ac:dyDescent="0.2">
      <c r="A21" s="126" t="str">
        <f t="shared" si="1"/>
        <v>NovGabrielle HouseDr Johnson Snooperclyde</v>
      </c>
      <c r="B21" s="156" t="s">
        <v>377</v>
      </c>
      <c r="C21" s="128" t="s">
        <v>673</v>
      </c>
      <c r="D21" s="129" t="s">
        <v>674</v>
      </c>
      <c r="E21" s="130">
        <v>6026117</v>
      </c>
      <c r="F21" s="131" t="s">
        <v>101</v>
      </c>
      <c r="G21" s="132"/>
      <c r="H21" s="133"/>
      <c r="I21" s="134">
        <v>60.356999999999999</v>
      </c>
      <c r="J21" s="135"/>
      <c r="K21" s="136"/>
      <c r="L21" s="137">
        <v>1</v>
      </c>
      <c r="M21" s="138">
        <f t="shared" si="2"/>
        <v>7</v>
      </c>
      <c r="N21" s="139">
        <f t="shared" si="0"/>
        <v>9</v>
      </c>
    </row>
    <row r="22" spans="1:14" ht="14.25" x14ac:dyDescent="0.2">
      <c r="A22" s="126" t="str">
        <f t="shared" si="1"/>
        <v>NovRachelle BrownRed Dar John</v>
      </c>
      <c r="B22" s="156" t="s">
        <v>377</v>
      </c>
      <c r="C22" s="128" t="s">
        <v>675</v>
      </c>
      <c r="D22" s="129" t="s">
        <v>676</v>
      </c>
      <c r="E22" s="130">
        <v>6005947</v>
      </c>
      <c r="F22" s="131" t="s">
        <v>146</v>
      </c>
      <c r="G22" s="132"/>
      <c r="H22" s="133"/>
      <c r="I22" s="134">
        <v>60</v>
      </c>
      <c r="J22" s="135"/>
      <c r="K22" s="136"/>
      <c r="L22" s="137">
        <v>2</v>
      </c>
      <c r="M22" s="138">
        <f t="shared" si="2"/>
        <v>6</v>
      </c>
      <c r="N22" s="139">
        <f t="shared" si="0"/>
        <v>8</v>
      </c>
    </row>
    <row r="23" spans="1:14" ht="14.25" x14ac:dyDescent="0.2">
      <c r="A23" s="126" t="str">
        <f t="shared" si="1"/>
        <v>ElemHarriet ForrestOakover Too Much Chatter</v>
      </c>
      <c r="B23" s="127" t="s">
        <v>17</v>
      </c>
      <c r="C23" s="128" t="s">
        <v>113</v>
      </c>
      <c r="D23" s="129" t="s">
        <v>22</v>
      </c>
      <c r="E23" s="130">
        <v>6005412</v>
      </c>
      <c r="F23" s="131" t="s">
        <v>123</v>
      </c>
      <c r="G23" s="132"/>
      <c r="H23" s="133"/>
      <c r="I23" s="134"/>
      <c r="J23" s="135">
        <v>61.944000000000003</v>
      </c>
      <c r="K23" s="136"/>
      <c r="L23" s="137">
        <v>1</v>
      </c>
      <c r="M23" s="138">
        <f t="shared" si="2"/>
        <v>7</v>
      </c>
      <c r="N23" s="139">
        <f t="shared" si="0"/>
        <v>9</v>
      </c>
    </row>
    <row r="24" spans="1:14" ht="14.25" x14ac:dyDescent="0.2">
      <c r="A24" s="126" t="str">
        <f t="shared" si="1"/>
        <v>ElemKaeleigh BrownParkiarrup Edward</v>
      </c>
      <c r="B24" s="127" t="s">
        <v>17</v>
      </c>
      <c r="C24" s="128" t="s">
        <v>677</v>
      </c>
      <c r="D24" s="129" t="s">
        <v>678</v>
      </c>
      <c r="E24" s="130">
        <v>6005942</v>
      </c>
      <c r="F24" s="131" t="s">
        <v>146</v>
      </c>
      <c r="G24" s="132"/>
      <c r="H24" s="133"/>
      <c r="I24" s="134"/>
      <c r="J24" s="135">
        <v>58.125</v>
      </c>
      <c r="K24" s="136"/>
      <c r="L24" s="137">
        <v>1</v>
      </c>
      <c r="M24" s="138">
        <f t="shared" si="2"/>
        <v>7</v>
      </c>
      <c r="N24" s="139">
        <f t="shared" si="0"/>
        <v>9</v>
      </c>
    </row>
    <row r="25" spans="1:14" ht="14.25" x14ac:dyDescent="0.2">
      <c r="A25" s="126" t="str">
        <f t="shared" si="1"/>
        <v>MedKaeleigh BrownParkiarrup Edward</v>
      </c>
      <c r="B25" s="127" t="s">
        <v>15</v>
      </c>
      <c r="C25" s="128" t="s">
        <v>677</v>
      </c>
      <c r="D25" s="129" t="s">
        <v>678</v>
      </c>
      <c r="E25" s="130">
        <v>6005942</v>
      </c>
      <c r="F25" s="131" t="s">
        <v>146</v>
      </c>
      <c r="G25" s="132"/>
      <c r="H25" s="133"/>
      <c r="I25" s="134"/>
      <c r="J25" s="135"/>
      <c r="K25" s="136">
        <v>54.444000000000003</v>
      </c>
      <c r="L25" s="137">
        <v>1</v>
      </c>
      <c r="M25" s="138">
        <f t="shared" si="2"/>
        <v>7</v>
      </c>
      <c r="N25" s="139">
        <f t="shared" si="0"/>
        <v>9</v>
      </c>
    </row>
    <row r="26" spans="1:14" ht="14.25" x14ac:dyDescent="0.2">
      <c r="A26" s="126" t="str">
        <f t="shared" si="1"/>
        <v/>
      </c>
      <c r="B26" s="127"/>
      <c r="C26" s="128"/>
      <c r="D26" s="129"/>
      <c r="E26" s="130"/>
      <c r="F26" s="131"/>
      <c r="G26" s="132"/>
      <c r="H26" s="133"/>
      <c r="I26" s="134"/>
      <c r="J26" s="135"/>
      <c r="K26" s="136"/>
      <c r="L26" s="137"/>
      <c r="M26" s="138">
        <f t="shared" si="2"/>
        <v>0</v>
      </c>
      <c r="N26" s="139">
        <f t="shared" si="0"/>
        <v>2</v>
      </c>
    </row>
    <row r="27" spans="1:14" ht="14.25" x14ac:dyDescent="0.2">
      <c r="A27" s="126" t="str">
        <f t="shared" si="1"/>
        <v>AffAngela TarbottonJoshual Brook MS Minka</v>
      </c>
      <c r="B27" s="156" t="s">
        <v>353</v>
      </c>
      <c r="C27" s="128" t="s">
        <v>668</v>
      </c>
      <c r="D27" s="129" t="s">
        <v>669</v>
      </c>
      <c r="E27" s="140"/>
      <c r="F27" s="131"/>
      <c r="G27" s="140"/>
      <c r="H27" s="127">
        <v>70.599999999999994</v>
      </c>
      <c r="I27" s="181"/>
      <c r="J27" s="210"/>
      <c r="K27" s="211"/>
      <c r="L27" s="137">
        <v>1</v>
      </c>
      <c r="M27" s="138">
        <f t="shared" si="2"/>
        <v>7</v>
      </c>
      <c r="N27" s="139">
        <f t="shared" si="0"/>
        <v>9</v>
      </c>
    </row>
    <row r="28" spans="1:14" ht="14.25" x14ac:dyDescent="0.2">
      <c r="A28" s="126" t="str">
        <f t="shared" si="1"/>
        <v>AffAngela TarbottonJoshual Brook MS Minka</v>
      </c>
      <c r="B28" s="156" t="s">
        <v>353</v>
      </c>
      <c r="C28" s="128" t="s">
        <v>668</v>
      </c>
      <c r="D28" s="129" t="s">
        <v>669</v>
      </c>
      <c r="E28" s="140"/>
      <c r="F28" s="131"/>
      <c r="G28" s="140"/>
      <c r="H28" s="127">
        <v>72.411000000000001</v>
      </c>
      <c r="I28" s="181"/>
      <c r="J28" s="210"/>
      <c r="K28" s="211"/>
      <c r="L28" s="137">
        <v>1</v>
      </c>
      <c r="M28" s="138">
        <f t="shared" si="2"/>
        <v>7</v>
      </c>
      <c r="N28" s="139">
        <f t="shared" si="0"/>
        <v>9</v>
      </c>
    </row>
    <row r="29" spans="1:14" ht="14.25" x14ac:dyDescent="0.2">
      <c r="A29" s="126" t="str">
        <f t="shared" si="1"/>
        <v/>
      </c>
      <c r="B29" s="127"/>
      <c r="C29" s="128"/>
      <c r="D29" s="129"/>
      <c r="E29" s="140"/>
      <c r="F29" s="131"/>
      <c r="G29" s="140"/>
      <c r="H29" s="127"/>
      <c r="I29" s="181"/>
      <c r="J29" s="210"/>
      <c r="K29" s="211"/>
      <c r="L29" s="137"/>
      <c r="M29" s="138">
        <f t="shared" si="2"/>
        <v>0</v>
      </c>
      <c r="N29" s="139"/>
    </row>
    <row r="30" spans="1:14" ht="14.25" x14ac:dyDescent="0.2">
      <c r="A30" s="126" t="str">
        <f t="shared" si="1"/>
        <v/>
      </c>
      <c r="B30" s="127"/>
      <c r="C30" s="128"/>
      <c r="D30" s="129"/>
      <c r="E30" s="130"/>
      <c r="F30" s="131"/>
      <c r="G30" s="132"/>
      <c r="H30" s="133"/>
      <c r="I30" s="134"/>
      <c r="J30" s="135"/>
      <c r="K30" s="136"/>
      <c r="L30" s="137"/>
      <c r="M30" s="138">
        <f t="shared" si="2"/>
        <v>0</v>
      </c>
      <c r="N30" s="139"/>
    </row>
    <row r="31" spans="1:14" ht="14.25" x14ac:dyDescent="0.2">
      <c r="A31" s="126" t="str">
        <f t="shared" si="1"/>
        <v/>
      </c>
      <c r="B31" s="127"/>
      <c r="C31" s="128"/>
      <c r="D31" s="129"/>
      <c r="E31" s="130"/>
      <c r="F31" s="131"/>
      <c r="G31" s="132"/>
      <c r="H31" s="133"/>
      <c r="I31" s="134"/>
      <c r="J31" s="135"/>
      <c r="K31" s="136"/>
      <c r="L31" s="137"/>
      <c r="M31" s="138">
        <f t="shared" si="2"/>
        <v>0</v>
      </c>
      <c r="N31" s="139"/>
    </row>
    <row r="32" spans="1:14" ht="14.25" x14ac:dyDescent="0.2">
      <c r="A32" s="126" t="str">
        <f t="shared" si="1"/>
        <v/>
      </c>
      <c r="B32" s="127"/>
      <c r="C32" s="128"/>
      <c r="D32" s="129"/>
      <c r="E32" s="130"/>
      <c r="F32" s="131"/>
      <c r="G32" s="132"/>
      <c r="H32" s="133"/>
      <c r="I32" s="134"/>
      <c r="J32" s="135"/>
      <c r="K32" s="136"/>
      <c r="L32" s="137"/>
      <c r="M32" s="138">
        <f t="shared" si="2"/>
        <v>0</v>
      </c>
      <c r="N32" s="139"/>
    </row>
    <row r="33" spans="1:14" ht="14.25" x14ac:dyDescent="0.2">
      <c r="A33" s="126" t="str">
        <f t="shared" si="1"/>
        <v/>
      </c>
      <c r="B33" s="127"/>
      <c r="C33" s="128"/>
      <c r="D33" s="129"/>
      <c r="E33" s="130"/>
      <c r="F33" s="131"/>
      <c r="G33" s="132"/>
      <c r="H33" s="133"/>
      <c r="I33" s="134"/>
      <c r="J33" s="135"/>
      <c r="K33" s="136"/>
      <c r="L33" s="137"/>
      <c r="M33" s="138">
        <f t="shared" si="2"/>
        <v>0</v>
      </c>
      <c r="N33" s="139"/>
    </row>
    <row r="34" spans="1:14" ht="14.25" x14ac:dyDescent="0.2">
      <c r="A34" s="126" t="str">
        <f t="shared" si="1"/>
        <v/>
      </c>
      <c r="B34" s="127"/>
      <c r="C34" s="128"/>
      <c r="D34" s="129"/>
      <c r="E34" s="130"/>
      <c r="F34" s="131"/>
      <c r="G34" s="132"/>
      <c r="H34" s="133"/>
      <c r="I34" s="134"/>
      <c r="J34" s="135"/>
      <c r="K34" s="136"/>
      <c r="L34" s="137"/>
      <c r="M34" s="138">
        <f t="shared" si="2"/>
        <v>0</v>
      </c>
      <c r="N34" s="139"/>
    </row>
    <row r="35" spans="1:14" ht="14.25" x14ac:dyDescent="0.2">
      <c r="A35" s="126" t="str">
        <f t="shared" si="1"/>
        <v>`</v>
      </c>
      <c r="B35" s="127"/>
      <c r="C35" s="128" t="s">
        <v>679</v>
      </c>
      <c r="D35" s="129"/>
      <c r="E35" s="130"/>
      <c r="F35" s="131"/>
      <c r="G35" s="132"/>
      <c r="H35" s="133"/>
      <c r="I35" s="134"/>
      <c r="J35" s="135"/>
      <c r="K35" s="136"/>
      <c r="L35" s="137"/>
      <c r="M35" s="138">
        <f t="shared" si="2"/>
        <v>0</v>
      </c>
      <c r="N35" s="139"/>
    </row>
    <row r="36" spans="1:14" ht="14.25" x14ac:dyDescent="0.2">
      <c r="A36" s="126" t="str">
        <f t="shared" si="1"/>
        <v/>
      </c>
      <c r="B36" s="127"/>
      <c r="C36" s="128"/>
      <c r="D36" s="129"/>
      <c r="E36" s="130"/>
      <c r="F36" s="131"/>
      <c r="G36" s="132"/>
      <c r="H36" s="133"/>
      <c r="I36" s="134"/>
      <c r="J36" s="135"/>
      <c r="K36" s="136"/>
      <c r="L36" s="137"/>
      <c r="M36" s="138">
        <f t="shared" si="2"/>
        <v>0</v>
      </c>
      <c r="N36" s="139"/>
    </row>
    <row r="37" spans="1:14" ht="14.25" x14ac:dyDescent="0.2">
      <c r="A37" s="126" t="str">
        <f t="shared" si="1"/>
        <v/>
      </c>
      <c r="B37" s="127"/>
      <c r="C37" s="128"/>
      <c r="D37" s="129"/>
      <c r="E37" s="130"/>
      <c r="F37" s="131"/>
      <c r="G37" s="132"/>
      <c r="H37" s="133"/>
      <c r="I37" s="134"/>
      <c r="J37" s="135"/>
      <c r="K37" s="136"/>
      <c r="L37" s="137"/>
      <c r="M37" s="138">
        <f t="shared" si="2"/>
        <v>0</v>
      </c>
      <c r="N37" s="139"/>
    </row>
    <row r="38" spans="1:14" ht="14.25" x14ac:dyDescent="0.2">
      <c r="A38" s="126" t="str">
        <f t="shared" si="1"/>
        <v/>
      </c>
      <c r="B38" s="127"/>
      <c r="C38" s="128"/>
      <c r="D38" s="129"/>
      <c r="E38" s="130"/>
      <c r="F38" s="131"/>
      <c r="G38" s="132"/>
      <c r="H38" s="133"/>
      <c r="I38" s="134"/>
      <c r="J38" s="135"/>
      <c r="K38" s="136"/>
      <c r="L38" s="137"/>
      <c r="M38" s="138">
        <f t="shared" si="2"/>
        <v>0</v>
      </c>
      <c r="N38" s="139"/>
    </row>
    <row r="39" spans="1:14" ht="14.25" x14ac:dyDescent="0.2">
      <c r="A39" s="126" t="str">
        <f t="shared" si="1"/>
        <v/>
      </c>
      <c r="B39" s="127"/>
      <c r="C39" s="128"/>
      <c r="D39" s="129"/>
      <c r="E39" s="130"/>
      <c r="F39" s="131"/>
      <c r="G39" s="132"/>
      <c r="H39" s="133"/>
      <c r="I39" s="134"/>
      <c r="J39" s="135"/>
      <c r="K39" s="136"/>
      <c r="L39" s="137"/>
      <c r="M39" s="138">
        <f t="shared" si="2"/>
        <v>0</v>
      </c>
      <c r="N39" s="139"/>
    </row>
    <row r="40" spans="1:14" ht="14.25" x14ac:dyDescent="0.2">
      <c r="A40" s="126" t="str">
        <f t="shared" si="1"/>
        <v/>
      </c>
      <c r="B40" s="127"/>
      <c r="C40" s="128"/>
      <c r="D40" s="129"/>
      <c r="E40" s="130"/>
      <c r="F40" s="131"/>
      <c r="G40" s="132"/>
      <c r="H40" s="133"/>
      <c r="I40" s="134"/>
      <c r="J40" s="135"/>
      <c r="K40" s="136"/>
      <c r="L40" s="137"/>
      <c r="M40" s="138">
        <f t="shared" si="2"/>
        <v>0</v>
      </c>
      <c r="N40" s="139"/>
    </row>
    <row r="41" spans="1:14" ht="14.25" x14ac:dyDescent="0.2">
      <c r="A41" s="126" t="str">
        <f t="shared" si="1"/>
        <v/>
      </c>
      <c r="B41" s="127"/>
      <c r="C41" s="128"/>
      <c r="D41" s="129"/>
      <c r="E41" s="130"/>
      <c r="F41" s="131"/>
      <c r="G41" s="132"/>
      <c r="H41" s="133"/>
      <c r="I41" s="134"/>
      <c r="J41" s="135"/>
      <c r="K41" s="136"/>
      <c r="L41" s="137"/>
      <c r="M41" s="138">
        <f t="shared" si="2"/>
        <v>0</v>
      </c>
      <c r="N41" s="139"/>
    </row>
    <row r="42" spans="1:14" ht="14.25" x14ac:dyDescent="0.2">
      <c r="A42" s="126" t="str">
        <f t="shared" si="1"/>
        <v/>
      </c>
      <c r="B42" s="127"/>
      <c r="C42" s="128"/>
      <c r="D42" s="129"/>
      <c r="E42" s="130"/>
      <c r="F42" s="131"/>
      <c r="G42" s="132"/>
      <c r="H42" s="133"/>
      <c r="I42" s="134"/>
      <c r="J42" s="135"/>
      <c r="K42" s="136"/>
      <c r="L42" s="137"/>
      <c r="M42" s="138">
        <f t="shared" si="2"/>
        <v>0</v>
      </c>
      <c r="N42" s="139"/>
    </row>
    <row r="43" spans="1:14" ht="14.25" x14ac:dyDescent="0.2">
      <c r="A43" s="126" t="str">
        <f t="shared" si="1"/>
        <v/>
      </c>
      <c r="B43" s="127"/>
      <c r="C43" s="128"/>
      <c r="D43" s="129"/>
      <c r="E43" s="130"/>
      <c r="F43" s="131"/>
      <c r="G43" s="132"/>
      <c r="H43" s="133"/>
      <c r="I43" s="134"/>
      <c r="J43" s="135"/>
      <c r="K43" s="136"/>
      <c r="L43" s="137"/>
      <c r="M43" s="138">
        <f t="shared" si="2"/>
        <v>0</v>
      </c>
      <c r="N43" s="139"/>
    </row>
    <row r="44" spans="1:14" ht="14.25" x14ac:dyDescent="0.2">
      <c r="A44" s="126" t="str">
        <f t="shared" si="1"/>
        <v/>
      </c>
      <c r="B44" s="127"/>
      <c r="C44" s="128"/>
      <c r="D44" s="129"/>
      <c r="E44" s="130"/>
      <c r="F44" s="131"/>
      <c r="G44" s="132"/>
      <c r="H44" s="133"/>
      <c r="I44" s="134"/>
      <c r="J44" s="135"/>
      <c r="K44" s="136"/>
      <c r="L44" s="137"/>
      <c r="M44" s="138">
        <f t="shared" si="2"/>
        <v>0</v>
      </c>
      <c r="N44" s="139"/>
    </row>
    <row r="45" spans="1:14" ht="14.25" x14ac:dyDescent="0.2">
      <c r="A45" s="126" t="str">
        <f t="shared" si="1"/>
        <v/>
      </c>
      <c r="B45" s="127"/>
      <c r="C45" s="128"/>
      <c r="D45" s="129"/>
      <c r="E45" s="130"/>
      <c r="F45" s="131"/>
      <c r="G45" s="132"/>
      <c r="H45" s="133"/>
      <c r="I45" s="134"/>
      <c r="J45" s="135"/>
      <c r="K45" s="136"/>
      <c r="L45" s="137"/>
      <c r="M45" s="138">
        <f t="shared" si="2"/>
        <v>0</v>
      </c>
      <c r="N45" s="139"/>
    </row>
    <row r="46" spans="1:14" ht="14.25" x14ac:dyDescent="0.2">
      <c r="A46" s="126" t="str">
        <f t="shared" si="1"/>
        <v/>
      </c>
      <c r="B46" s="127"/>
      <c r="C46" s="128"/>
      <c r="D46" s="129"/>
      <c r="E46" s="130"/>
      <c r="F46" s="131"/>
      <c r="G46" s="132"/>
      <c r="H46" s="133"/>
      <c r="I46" s="134"/>
      <c r="J46" s="135"/>
      <c r="K46" s="136"/>
      <c r="L46" s="137"/>
      <c r="M46" s="138">
        <f t="shared" si="2"/>
        <v>0</v>
      </c>
      <c r="N46" s="139"/>
    </row>
    <row r="47" spans="1:14" ht="14.25" x14ac:dyDescent="0.2">
      <c r="A47" s="126" t="str">
        <f t="shared" si="1"/>
        <v/>
      </c>
      <c r="B47" s="127"/>
      <c r="C47" s="128"/>
      <c r="D47" s="129"/>
      <c r="E47" s="130"/>
      <c r="F47" s="131"/>
      <c r="G47" s="132"/>
      <c r="H47" s="133"/>
      <c r="I47" s="134"/>
      <c r="J47" s="135"/>
      <c r="K47" s="136"/>
      <c r="L47" s="137"/>
      <c r="M47" s="138">
        <f t="shared" si="2"/>
        <v>0</v>
      </c>
      <c r="N47" s="139"/>
    </row>
    <row r="48" spans="1:14" ht="14.25" x14ac:dyDescent="0.2">
      <c r="A48" s="126" t="str">
        <f t="shared" si="1"/>
        <v/>
      </c>
      <c r="B48" s="127"/>
      <c r="C48" s="128"/>
      <c r="D48" s="129"/>
      <c r="E48" s="130"/>
      <c r="F48" s="131"/>
      <c r="G48" s="132"/>
      <c r="H48" s="133"/>
      <c r="I48" s="134"/>
      <c r="J48" s="135"/>
      <c r="K48" s="136"/>
      <c r="L48" s="137"/>
      <c r="M48" s="138">
        <f t="shared" si="2"/>
        <v>0</v>
      </c>
      <c r="N48" s="139"/>
    </row>
    <row r="49" spans="1:14" ht="14.25" x14ac:dyDescent="0.2">
      <c r="A49" s="126" t="str">
        <f t="shared" si="1"/>
        <v/>
      </c>
      <c r="B49" s="127"/>
      <c r="C49" s="128"/>
      <c r="D49" s="129"/>
      <c r="E49" s="130"/>
      <c r="F49" s="131"/>
      <c r="G49" s="132"/>
      <c r="H49" s="133"/>
      <c r="I49" s="134"/>
      <c r="J49" s="135"/>
      <c r="K49" s="136"/>
      <c r="L49" s="137"/>
      <c r="M49" s="138">
        <f t="shared" si="2"/>
        <v>0</v>
      </c>
      <c r="N49" s="139"/>
    </row>
    <row r="50" spans="1:14" ht="14.25" x14ac:dyDescent="0.2">
      <c r="A50" s="126" t="str">
        <f t="shared" si="1"/>
        <v/>
      </c>
      <c r="B50" s="127"/>
      <c r="C50" s="128"/>
      <c r="D50" s="129"/>
      <c r="E50" s="130"/>
      <c r="F50" s="131"/>
      <c r="G50" s="132"/>
      <c r="H50" s="133"/>
      <c r="I50" s="134"/>
      <c r="J50" s="135"/>
      <c r="K50" s="136"/>
      <c r="L50" s="137"/>
      <c r="M50" s="138">
        <f t="shared" si="2"/>
        <v>0</v>
      </c>
      <c r="N50" s="139"/>
    </row>
    <row r="51" spans="1:14" ht="14.25" x14ac:dyDescent="0.2">
      <c r="A51" s="126" t="str">
        <f t="shared" si="1"/>
        <v/>
      </c>
      <c r="B51" s="127"/>
      <c r="C51" s="128"/>
      <c r="D51" s="129"/>
      <c r="E51" s="130"/>
      <c r="F51" s="131"/>
      <c r="G51" s="132"/>
      <c r="H51" s="133"/>
      <c r="I51" s="134"/>
      <c r="J51" s="135"/>
      <c r="K51" s="136"/>
      <c r="L51" s="137"/>
      <c r="M51" s="138">
        <f t="shared" si="2"/>
        <v>0</v>
      </c>
      <c r="N51" s="139"/>
    </row>
    <row r="52" spans="1:14" ht="14.25" x14ac:dyDescent="0.2">
      <c r="A52" s="126" t="str">
        <f t="shared" si="1"/>
        <v/>
      </c>
      <c r="B52" s="127"/>
      <c r="C52" s="128"/>
      <c r="D52" s="129"/>
      <c r="E52" s="130"/>
      <c r="F52" s="131"/>
      <c r="G52" s="132"/>
      <c r="H52" s="133"/>
      <c r="I52" s="134"/>
      <c r="J52" s="135"/>
      <c r="K52" s="136"/>
      <c r="L52" s="137"/>
      <c r="M52" s="138">
        <f t="shared" si="2"/>
        <v>0</v>
      </c>
      <c r="N52" s="139"/>
    </row>
    <row r="53" spans="1:14" ht="14.25" x14ac:dyDescent="0.2">
      <c r="A53" s="126" t="str">
        <f t="shared" si="1"/>
        <v/>
      </c>
      <c r="B53" s="127"/>
      <c r="C53" s="128"/>
      <c r="D53" s="129"/>
      <c r="E53" s="130"/>
      <c r="F53" s="131"/>
      <c r="G53" s="132"/>
      <c r="H53" s="133"/>
      <c r="I53" s="134"/>
      <c r="J53" s="135"/>
      <c r="K53" s="136"/>
      <c r="L53" s="137"/>
      <c r="M53" s="138">
        <f t="shared" si="2"/>
        <v>0</v>
      </c>
      <c r="N53" s="139"/>
    </row>
    <row r="54" spans="1:14" ht="14.25" x14ac:dyDescent="0.2">
      <c r="A54" s="126" t="str">
        <f t="shared" si="1"/>
        <v/>
      </c>
      <c r="B54" s="127"/>
      <c r="C54" s="128"/>
      <c r="D54" s="129"/>
      <c r="E54" s="130"/>
      <c r="F54" s="131"/>
      <c r="G54" s="132"/>
      <c r="H54" s="133"/>
      <c r="I54" s="134"/>
      <c r="J54" s="135"/>
      <c r="K54" s="136"/>
      <c r="L54" s="137"/>
      <c r="M54" s="138">
        <f t="shared" si="2"/>
        <v>0</v>
      </c>
      <c r="N54" s="139"/>
    </row>
    <row r="55" spans="1:14" ht="14.25" x14ac:dyDescent="0.2">
      <c r="A55" s="126" t="str">
        <f t="shared" si="1"/>
        <v/>
      </c>
      <c r="B55" s="127"/>
      <c r="C55" s="128"/>
      <c r="D55" s="129"/>
      <c r="E55" s="130"/>
      <c r="F55" s="131"/>
      <c r="G55" s="132"/>
      <c r="H55" s="133"/>
      <c r="I55" s="134"/>
      <c r="J55" s="135"/>
      <c r="K55" s="136"/>
      <c r="L55" s="137"/>
      <c r="M55" s="138">
        <f t="shared" si="2"/>
        <v>0</v>
      </c>
      <c r="N55" s="139"/>
    </row>
    <row r="56" spans="1:14" ht="14.25" x14ac:dyDescent="0.2">
      <c r="A56" s="126" t="str">
        <f t="shared" si="1"/>
        <v/>
      </c>
      <c r="B56" s="127"/>
      <c r="C56" s="128"/>
      <c r="D56" s="129"/>
      <c r="E56" s="130"/>
      <c r="F56" s="131"/>
      <c r="G56" s="132"/>
      <c r="H56" s="133"/>
      <c r="I56" s="134"/>
      <c r="J56" s="135"/>
      <c r="K56" s="136"/>
      <c r="L56" s="137"/>
      <c r="M56" s="138">
        <f t="shared" si="2"/>
        <v>0</v>
      </c>
      <c r="N56" s="139"/>
    </row>
    <row r="57" spans="1:14" ht="14.25" x14ac:dyDescent="0.2">
      <c r="A57" s="126" t="str">
        <f t="shared" si="1"/>
        <v/>
      </c>
      <c r="B57" s="127"/>
      <c r="C57" s="128"/>
      <c r="D57" s="129"/>
      <c r="E57" s="130"/>
      <c r="F57" s="131"/>
      <c r="G57" s="132"/>
      <c r="H57" s="133"/>
      <c r="I57" s="134"/>
      <c r="J57" s="135"/>
      <c r="K57" s="136"/>
      <c r="L57" s="137"/>
      <c r="M57" s="138">
        <f t="shared" si="2"/>
        <v>0</v>
      </c>
      <c r="N57" s="139"/>
    </row>
    <row r="58" spans="1:14" ht="14.25" x14ac:dyDescent="0.2">
      <c r="A58" s="126" t="str">
        <f t="shared" si="1"/>
        <v/>
      </c>
      <c r="B58" s="127"/>
      <c r="C58" s="128"/>
      <c r="D58" s="129"/>
      <c r="E58" s="130"/>
      <c r="F58" s="131"/>
      <c r="G58" s="132"/>
      <c r="H58" s="133"/>
      <c r="I58" s="134"/>
      <c r="J58" s="135"/>
      <c r="K58" s="136"/>
      <c r="L58" s="137"/>
      <c r="M58" s="138">
        <f t="shared" si="2"/>
        <v>0</v>
      </c>
      <c r="N58" s="139"/>
    </row>
    <row r="59" spans="1:14" ht="14.25" x14ac:dyDescent="0.2">
      <c r="A59" s="126" t="str">
        <f t="shared" si="1"/>
        <v/>
      </c>
      <c r="B59" s="127"/>
      <c r="C59" s="128"/>
      <c r="D59" s="129"/>
      <c r="E59" s="130"/>
      <c r="F59" s="131"/>
      <c r="G59" s="132"/>
      <c r="H59" s="133"/>
      <c r="I59" s="134"/>
      <c r="J59" s="135"/>
      <c r="K59" s="136"/>
      <c r="L59" s="137"/>
      <c r="M59" s="138">
        <f t="shared" si="2"/>
        <v>0</v>
      </c>
      <c r="N59" s="139"/>
    </row>
    <row r="60" spans="1:14" ht="14.25" x14ac:dyDescent="0.2">
      <c r="A60" s="126" t="str">
        <f t="shared" si="1"/>
        <v/>
      </c>
      <c r="B60" s="127"/>
      <c r="C60" s="128"/>
      <c r="D60" s="129"/>
      <c r="E60" s="130"/>
      <c r="F60" s="131"/>
      <c r="G60" s="132"/>
      <c r="H60" s="133"/>
      <c r="I60" s="134"/>
      <c r="J60" s="135"/>
      <c r="K60" s="136"/>
      <c r="L60" s="137"/>
      <c r="M60" s="138">
        <f t="shared" si="2"/>
        <v>0</v>
      </c>
      <c r="N60" s="139"/>
    </row>
    <row r="61" spans="1:14" ht="14.25" x14ac:dyDescent="0.2">
      <c r="A61" s="126" t="str">
        <f t="shared" si="1"/>
        <v/>
      </c>
      <c r="B61" s="127"/>
      <c r="C61" s="128"/>
      <c r="D61" s="129"/>
      <c r="E61" s="130"/>
      <c r="F61" s="131"/>
      <c r="G61" s="132"/>
      <c r="H61" s="133"/>
      <c r="I61" s="134"/>
      <c r="J61" s="135"/>
      <c r="K61" s="136"/>
      <c r="L61" s="137"/>
      <c r="M61" s="138">
        <f t="shared" si="2"/>
        <v>0</v>
      </c>
      <c r="N61" s="139"/>
    </row>
    <row r="62" spans="1:14" ht="14.25" x14ac:dyDescent="0.2">
      <c r="A62" s="126" t="str">
        <f t="shared" si="1"/>
        <v/>
      </c>
      <c r="B62" s="127"/>
      <c r="C62" s="128"/>
      <c r="D62" s="129"/>
      <c r="E62" s="130"/>
      <c r="F62" s="131"/>
      <c r="G62" s="132"/>
      <c r="H62" s="133"/>
      <c r="I62" s="134"/>
      <c r="J62" s="135"/>
      <c r="K62" s="136"/>
      <c r="L62" s="137"/>
      <c r="M62" s="138">
        <f t="shared" si="2"/>
        <v>0</v>
      </c>
      <c r="N62" s="139"/>
    </row>
    <row r="63" spans="1:14" ht="14.25" x14ac:dyDescent="0.2">
      <c r="A63" s="126" t="str">
        <f t="shared" si="1"/>
        <v/>
      </c>
      <c r="B63" s="127"/>
      <c r="C63" s="128"/>
      <c r="D63" s="129"/>
      <c r="E63" s="130"/>
      <c r="F63" s="131"/>
      <c r="G63" s="132"/>
      <c r="H63" s="133"/>
      <c r="I63" s="134"/>
      <c r="J63" s="135"/>
      <c r="K63" s="136"/>
      <c r="L63" s="137"/>
      <c r="M63" s="138">
        <f t="shared" si="2"/>
        <v>0</v>
      </c>
      <c r="N63" s="139"/>
    </row>
    <row r="64" spans="1:14" ht="14.25" x14ac:dyDescent="0.2">
      <c r="A64" s="126" t="str">
        <f t="shared" si="1"/>
        <v/>
      </c>
      <c r="B64" s="127"/>
      <c r="C64" s="128"/>
      <c r="D64" s="129"/>
      <c r="E64" s="130"/>
      <c r="F64" s="131"/>
      <c r="G64" s="132"/>
      <c r="H64" s="133"/>
      <c r="I64" s="134"/>
      <c r="J64" s="135"/>
      <c r="K64" s="136"/>
      <c r="L64" s="137"/>
      <c r="M64" s="138">
        <f t="shared" si="2"/>
        <v>0</v>
      </c>
      <c r="N64" s="139"/>
    </row>
    <row r="65" spans="1:14" ht="14.25" x14ac:dyDescent="0.2">
      <c r="A65" s="126" t="str">
        <f t="shared" si="1"/>
        <v/>
      </c>
      <c r="B65" s="127"/>
      <c r="C65" s="128"/>
      <c r="D65" s="129"/>
      <c r="E65" s="130"/>
      <c r="F65" s="131"/>
      <c r="G65" s="132"/>
      <c r="H65" s="133"/>
      <c r="I65" s="134"/>
      <c r="J65" s="135"/>
      <c r="K65" s="136"/>
      <c r="L65" s="137"/>
      <c r="M65" s="138">
        <f t="shared" si="2"/>
        <v>0</v>
      </c>
      <c r="N65" s="139"/>
    </row>
    <row r="66" spans="1:14" ht="14.25" x14ac:dyDescent="0.2">
      <c r="A66" s="126" t="str">
        <f t="shared" si="1"/>
        <v/>
      </c>
      <c r="B66" s="127"/>
      <c r="C66" s="128"/>
      <c r="D66" s="129"/>
      <c r="E66" s="130"/>
      <c r="F66" s="131"/>
      <c r="G66" s="132"/>
      <c r="H66" s="133"/>
      <c r="I66" s="134"/>
      <c r="J66" s="135"/>
      <c r="K66" s="136"/>
      <c r="L66" s="137"/>
      <c r="M66" s="138">
        <f t="shared" si="2"/>
        <v>0</v>
      </c>
      <c r="N66" s="139"/>
    </row>
    <row r="67" spans="1:14" ht="14.25" x14ac:dyDescent="0.2">
      <c r="A67" s="126" t="str">
        <f t="shared" si="1"/>
        <v/>
      </c>
      <c r="B67" s="127"/>
      <c r="C67" s="128"/>
      <c r="D67" s="129"/>
      <c r="E67" s="130"/>
      <c r="F67" s="131"/>
      <c r="G67" s="132"/>
      <c r="H67" s="133"/>
      <c r="I67" s="134"/>
      <c r="J67" s="135"/>
      <c r="K67" s="136"/>
      <c r="L67" s="137"/>
      <c r="M67" s="138">
        <f t="shared" si="2"/>
        <v>0</v>
      </c>
      <c r="N67" s="139"/>
    </row>
    <row r="68" spans="1:14" ht="14.25" x14ac:dyDescent="0.2">
      <c r="A68" s="126" t="str">
        <f t="shared" si="1"/>
        <v/>
      </c>
      <c r="B68" s="127"/>
      <c r="C68" s="128"/>
      <c r="D68" s="129"/>
      <c r="E68" s="130"/>
      <c r="F68" s="131"/>
      <c r="G68" s="132"/>
      <c r="H68" s="133"/>
      <c r="I68" s="134"/>
      <c r="J68" s="135"/>
      <c r="K68" s="136"/>
      <c r="L68" s="137"/>
      <c r="M68" s="138">
        <f t="shared" si="2"/>
        <v>0</v>
      </c>
      <c r="N68" s="139"/>
    </row>
    <row r="69" spans="1:14" ht="14.25" x14ac:dyDescent="0.2">
      <c r="A69" s="126" t="str">
        <f t="shared" si="1"/>
        <v/>
      </c>
      <c r="B69" s="127"/>
      <c r="C69" s="128"/>
      <c r="D69" s="129"/>
      <c r="E69" s="130"/>
      <c r="F69" s="131"/>
      <c r="G69" s="132"/>
      <c r="H69" s="133"/>
      <c r="I69" s="134"/>
      <c r="J69" s="135"/>
      <c r="K69" s="136"/>
      <c r="L69" s="137"/>
      <c r="M69" s="138">
        <f t="shared" si="2"/>
        <v>0</v>
      </c>
      <c r="N69" s="139"/>
    </row>
    <row r="70" spans="1:14" ht="14.25" x14ac:dyDescent="0.2">
      <c r="A70" s="126" t="str">
        <f t="shared" si="1"/>
        <v/>
      </c>
      <c r="B70" s="127"/>
      <c r="C70" s="128"/>
      <c r="D70" s="129"/>
      <c r="E70" s="130"/>
      <c r="F70" s="131"/>
      <c r="G70" s="132"/>
      <c r="H70" s="133"/>
      <c r="I70" s="134"/>
      <c r="J70" s="135"/>
      <c r="K70" s="136"/>
      <c r="L70" s="137"/>
      <c r="M70" s="138">
        <f t="shared" si="2"/>
        <v>0</v>
      </c>
      <c r="N70" s="139"/>
    </row>
    <row r="71" spans="1:14" ht="14.25" x14ac:dyDescent="0.2">
      <c r="A71" s="126" t="str">
        <f t="shared" si="1"/>
        <v/>
      </c>
      <c r="B71" s="127"/>
      <c r="C71" s="128"/>
      <c r="D71" s="129"/>
      <c r="E71" s="130"/>
      <c r="F71" s="131"/>
      <c r="G71" s="132"/>
      <c r="H71" s="133"/>
      <c r="I71" s="134"/>
      <c r="J71" s="135"/>
      <c r="K71" s="136"/>
      <c r="L71" s="137"/>
      <c r="M71" s="138">
        <f t="shared" si="2"/>
        <v>0</v>
      </c>
      <c r="N71" s="139"/>
    </row>
    <row r="72" spans="1:14" ht="14.25" x14ac:dyDescent="0.2">
      <c r="A72" s="126" t="str">
        <f t="shared" ref="A72:A100" si="3">CONCATENATE(B72,C72,D72)</f>
        <v/>
      </c>
      <c r="B72" s="127"/>
      <c r="C72" s="128"/>
      <c r="D72" s="129"/>
      <c r="E72" s="130"/>
      <c r="F72" s="131"/>
      <c r="G72" s="132"/>
      <c r="H72" s="133"/>
      <c r="I72" s="134"/>
      <c r="J72" s="135"/>
      <c r="K72" s="136"/>
      <c r="L72" s="137"/>
      <c r="M72" s="138">
        <f t="shared" ref="M72:M100" si="4">IF(L72=1,7,IF(L72=2,6,IF(L72=3,5,IF(L72=4,4,IF(L72=5,3,IF(L72=6,2,IF(L72&gt;=6,1,0)))))))</f>
        <v>0</v>
      </c>
      <c r="N72" s="139"/>
    </row>
    <row r="73" spans="1:14" ht="14.25" x14ac:dyDescent="0.2">
      <c r="A73" s="126" t="str">
        <f t="shared" si="3"/>
        <v/>
      </c>
      <c r="B73" s="127"/>
      <c r="C73" s="128"/>
      <c r="D73" s="129"/>
      <c r="E73" s="130"/>
      <c r="F73" s="131"/>
      <c r="G73" s="132"/>
      <c r="H73" s="133"/>
      <c r="I73" s="134"/>
      <c r="J73" s="135"/>
      <c r="K73" s="136"/>
      <c r="L73" s="137"/>
      <c r="M73" s="138">
        <f t="shared" si="4"/>
        <v>0</v>
      </c>
      <c r="N73" s="139"/>
    </row>
    <row r="74" spans="1:14" ht="14.25" x14ac:dyDescent="0.2">
      <c r="A74" s="126" t="str">
        <f t="shared" si="3"/>
        <v/>
      </c>
      <c r="B74" s="127"/>
      <c r="C74" s="128"/>
      <c r="D74" s="129"/>
      <c r="E74" s="130"/>
      <c r="F74" s="131"/>
      <c r="G74" s="132"/>
      <c r="H74" s="133"/>
      <c r="I74" s="134"/>
      <c r="J74" s="135"/>
      <c r="K74" s="136"/>
      <c r="L74" s="137"/>
      <c r="M74" s="138">
        <f t="shared" si="4"/>
        <v>0</v>
      </c>
      <c r="N74" s="139"/>
    </row>
    <row r="75" spans="1:14" ht="14.25" x14ac:dyDescent="0.2">
      <c r="A75" s="126" t="str">
        <f t="shared" si="3"/>
        <v/>
      </c>
      <c r="B75" s="127"/>
      <c r="C75" s="128"/>
      <c r="D75" s="129"/>
      <c r="E75" s="130"/>
      <c r="F75" s="131"/>
      <c r="G75" s="132"/>
      <c r="H75" s="133"/>
      <c r="I75" s="134"/>
      <c r="J75" s="135"/>
      <c r="K75" s="136"/>
      <c r="L75" s="137"/>
      <c r="M75" s="138">
        <f t="shared" si="4"/>
        <v>0</v>
      </c>
      <c r="N75" s="139"/>
    </row>
    <row r="76" spans="1:14" ht="14.25" x14ac:dyDescent="0.2">
      <c r="A76" s="126" t="str">
        <f t="shared" si="3"/>
        <v/>
      </c>
      <c r="B76" s="127"/>
      <c r="C76" s="128"/>
      <c r="D76" s="129"/>
      <c r="E76" s="130"/>
      <c r="F76" s="131"/>
      <c r="G76" s="132"/>
      <c r="H76" s="133"/>
      <c r="I76" s="134"/>
      <c r="J76" s="135"/>
      <c r="K76" s="136"/>
      <c r="L76" s="137"/>
      <c r="M76" s="138">
        <f t="shared" si="4"/>
        <v>0</v>
      </c>
      <c r="N76" s="139"/>
    </row>
    <row r="77" spans="1:14" ht="14.25" x14ac:dyDescent="0.2">
      <c r="A77" s="126" t="str">
        <f t="shared" si="3"/>
        <v/>
      </c>
      <c r="B77" s="127"/>
      <c r="C77" s="128"/>
      <c r="D77" s="129"/>
      <c r="E77" s="130"/>
      <c r="F77" s="131"/>
      <c r="G77" s="132"/>
      <c r="H77" s="133"/>
      <c r="I77" s="134"/>
      <c r="J77" s="135"/>
      <c r="K77" s="136"/>
      <c r="L77" s="137"/>
      <c r="M77" s="138">
        <f t="shared" si="4"/>
        <v>0</v>
      </c>
      <c r="N77" s="139"/>
    </row>
    <row r="78" spans="1:14" ht="14.25" x14ac:dyDescent="0.2">
      <c r="A78" s="126" t="str">
        <f t="shared" si="3"/>
        <v/>
      </c>
      <c r="B78" s="127"/>
      <c r="C78" s="128"/>
      <c r="D78" s="129"/>
      <c r="E78" s="130"/>
      <c r="F78" s="131"/>
      <c r="G78" s="132"/>
      <c r="H78" s="133"/>
      <c r="I78" s="134"/>
      <c r="J78" s="135"/>
      <c r="K78" s="136"/>
      <c r="L78" s="137"/>
      <c r="M78" s="138">
        <f t="shared" si="4"/>
        <v>0</v>
      </c>
      <c r="N78" s="139"/>
    </row>
    <row r="79" spans="1:14" ht="14.25" x14ac:dyDescent="0.2">
      <c r="A79" s="126" t="str">
        <f t="shared" si="3"/>
        <v/>
      </c>
      <c r="B79" s="127"/>
      <c r="C79" s="128"/>
      <c r="D79" s="129"/>
      <c r="E79" s="130"/>
      <c r="F79" s="131"/>
      <c r="G79" s="132"/>
      <c r="H79" s="133"/>
      <c r="I79" s="134"/>
      <c r="J79" s="135"/>
      <c r="K79" s="136"/>
      <c r="L79" s="137"/>
      <c r="M79" s="138">
        <f t="shared" si="4"/>
        <v>0</v>
      </c>
      <c r="N79" s="139"/>
    </row>
    <row r="80" spans="1:14" ht="14.25" x14ac:dyDescent="0.2">
      <c r="A80" s="126" t="str">
        <f t="shared" si="3"/>
        <v/>
      </c>
      <c r="B80" s="127"/>
      <c r="C80" s="128"/>
      <c r="D80" s="129"/>
      <c r="E80" s="130"/>
      <c r="F80" s="131"/>
      <c r="G80" s="132"/>
      <c r="H80" s="133"/>
      <c r="I80" s="134"/>
      <c r="J80" s="135"/>
      <c r="K80" s="136"/>
      <c r="L80" s="137"/>
      <c r="M80" s="138">
        <f t="shared" si="4"/>
        <v>0</v>
      </c>
      <c r="N80" s="139"/>
    </row>
    <row r="81" spans="1:14" ht="14.25" x14ac:dyDescent="0.2">
      <c r="A81" s="126" t="str">
        <f t="shared" si="3"/>
        <v/>
      </c>
      <c r="B81" s="127"/>
      <c r="C81" s="128"/>
      <c r="D81" s="129"/>
      <c r="E81" s="130"/>
      <c r="F81" s="131"/>
      <c r="G81" s="132"/>
      <c r="H81" s="133"/>
      <c r="I81" s="134"/>
      <c r="J81" s="135"/>
      <c r="K81" s="136"/>
      <c r="L81" s="137"/>
      <c r="M81" s="138">
        <f t="shared" si="4"/>
        <v>0</v>
      </c>
      <c r="N81" s="139"/>
    </row>
    <row r="82" spans="1:14" ht="14.25" x14ac:dyDescent="0.2">
      <c r="A82" s="126" t="str">
        <f t="shared" si="3"/>
        <v/>
      </c>
      <c r="B82" s="127"/>
      <c r="C82" s="128"/>
      <c r="D82" s="129"/>
      <c r="E82" s="130"/>
      <c r="F82" s="131"/>
      <c r="G82" s="132"/>
      <c r="H82" s="133"/>
      <c r="I82" s="134"/>
      <c r="J82" s="135"/>
      <c r="K82" s="136"/>
      <c r="L82" s="137"/>
      <c r="M82" s="138">
        <f t="shared" si="4"/>
        <v>0</v>
      </c>
      <c r="N82" s="139"/>
    </row>
    <row r="83" spans="1:14" ht="14.25" x14ac:dyDescent="0.2">
      <c r="A83" s="126" t="str">
        <f t="shared" si="3"/>
        <v/>
      </c>
      <c r="B83" s="127"/>
      <c r="C83" s="128"/>
      <c r="D83" s="129"/>
      <c r="E83" s="130"/>
      <c r="F83" s="131"/>
      <c r="G83" s="132"/>
      <c r="H83" s="133"/>
      <c r="I83" s="134"/>
      <c r="J83" s="135"/>
      <c r="K83" s="136"/>
      <c r="L83" s="137"/>
      <c r="M83" s="138">
        <f t="shared" si="4"/>
        <v>0</v>
      </c>
      <c r="N83" s="139"/>
    </row>
    <row r="84" spans="1:14" ht="14.25" x14ac:dyDescent="0.2">
      <c r="A84" s="126" t="str">
        <f t="shared" si="3"/>
        <v/>
      </c>
      <c r="B84" s="127"/>
      <c r="C84" s="128"/>
      <c r="D84" s="129"/>
      <c r="E84" s="130"/>
      <c r="F84" s="131"/>
      <c r="G84" s="132"/>
      <c r="H84" s="133"/>
      <c r="I84" s="134"/>
      <c r="J84" s="135"/>
      <c r="K84" s="136"/>
      <c r="L84" s="137"/>
      <c r="M84" s="138">
        <f t="shared" si="4"/>
        <v>0</v>
      </c>
      <c r="N84" s="139"/>
    </row>
    <row r="85" spans="1:14" ht="14.25" x14ac:dyDescent="0.2">
      <c r="A85" s="126" t="str">
        <f t="shared" si="3"/>
        <v/>
      </c>
      <c r="B85" s="127"/>
      <c r="C85" s="128"/>
      <c r="D85" s="129"/>
      <c r="E85" s="130"/>
      <c r="F85" s="131"/>
      <c r="G85" s="132"/>
      <c r="H85" s="133"/>
      <c r="I85" s="134"/>
      <c r="J85" s="135"/>
      <c r="K85" s="136"/>
      <c r="L85" s="137"/>
      <c r="M85" s="138">
        <f t="shared" si="4"/>
        <v>0</v>
      </c>
      <c r="N85" s="139"/>
    </row>
    <row r="86" spans="1:14" ht="14.25" x14ac:dyDescent="0.2">
      <c r="A86" s="126" t="str">
        <f t="shared" si="3"/>
        <v/>
      </c>
      <c r="B86" s="127"/>
      <c r="C86" s="128"/>
      <c r="D86" s="129"/>
      <c r="E86" s="130"/>
      <c r="F86" s="131"/>
      <c r="G86" s="132"/>
      <c r="H86" s="133"/>
      <c r="I86" s="134"/>
      <c r="J86" s="135"/>
      <c r="K86" s="136"/>
      <c r="L86" s="137"/>
      <c r="M86" s="138">
        <f t="shared" si="4"/>
        <v>0</v>
      </c>
      <c r="N86" s="139"/>
    </row>
    <row r="87" spans="1:14" ht="14.25" x14ac:dyDescent="0.2">
      <c r="A87" s="126" t="str">
        <f t="shared" si="3"/>
        <v/>
      </c>
      <c r="B87" s="127"/>
      <c r="C87" s="128"/>
      <c r="D87" s="129"/>
      <c r="E87" s="130"/>
      <c r="F87" s="131"/>
      <c r="G87" s="132"/>
      <c r="H87" s="133"/>
      <c r="I87" s="134"/>
      <c r="J87" s="135"/>
      <c r="K87" s="136"/>
      <c r="L87" s="137"/>
      <c r="M87" s="138">
        <f t="shared" si="4"/>
        <v>0</v>
      </c>
      <c r="N87" s="139"/>
    </row>
    <row r="88" spans="1:14" ht="14.25" x14ac:dyDescent="0.2">
      <c r="A88" s="126" t="str">
        <f t="shared" si="3"/>
        <v/>
      </c>
      <c r="B88" s="127"/>
      <c r="C88" s="128"/>
      <c r="D88" s="129"/>
      <c r="E88" s="140"/>
      <c r="F88" s="131"/>
      <c r="G88" s="132"/>
      <c r="H88" s="133"/>
      <c r="I88" s="134"/>
      <c r="J88" s="135"/>
      <c r="K88" s="136"/>
      <c r="L88" s="137"/>
      <c r="M88" s="138">
        <f t="shared" si="4"/>
        <v>0</v>
      </c>
      <c r="N88" s="139"/>
    </row>
    <row r="89" spans="1:14" ht="14.25" x14ac:dyDescent="0.2">
      <c r="A89" s="126" t="str">
        <f t="shared" si="3"/>
        <v/>
      </c>
      <c r="B89" s="127"/>
      <c r="C89" s="128"/>
      <c r="D89" s="129"/>
      <c r="E89" s="140"/>
      <c r="F89" s="131"/>
      <c r="G89" s="132"/>
      <c r="H89" s="133"/>
      <c r="I89" s="134"/>
      <c r="J89" s="135"/>
      <c r="K89" s="136"/>
      <c r="L89" s="137"/>
      <c r="M89" s="138">
        <f t="shared" si="4"/>
        <v>0</v>
      </c>
      <c r="N89" s="139"/>
    </row>
    <row r="90" spans="1:14" ht="14.25" x14ac:dyDescent="0.2">
      <c r="A90" s="126" t="str">
        <f t="shared" si="3"/>
        <v/>
      </c>
      <c r="B90" s="127"/>
      <c r="C90" s="128"/>
      <c r="D90" s="129"/>
      <c r="E90" s="140"/>
      <c r="F90" s="131"/>
      <c r="G90" s="132"/>
      <c r="H90" s="133"/>
      <c r="I90" s="134"/>
      <c r="J90" s="135"/>
      <c r="K90" s="136"/>
      <c r="L90" s="137"/>
      <c r="M90" s="138">
        <f t="shared" si="4"/>
        <v>0</v>
      </c>
      <c r="N90" s="139"/>
    </row>
    <row r="91" spans="1:14" ht="14.25" x14ac:dyDescent="0.2">
      <c r="A91" s="126" t="str">
        <f t="shared" si="3"/>
        <v/>
      </c>
      <c r="B91" s="127"/>
      <c r="C91" s="128"/>
      <c r="D91" s="129"/>
      <c r="E91" s="140"/>
      <c r="F91" s="131"/>
      <c r="G91" s="132"/>
      <c r="H91" s="133"/>
      <c r="I91" s="134"/>
      <c r="J91" s="135"/>
      <c r="K91" s="136"/>
      <c r="L91" s="137"/>
      <c r="M91" s="138">
        <f t="shared" si="4"/>
        <v>0</v>
      </c>
      <c r="N91" s="139"/>
    </row>
    <row r="92" spans="1:14" ht="14.25" x14ac:dyDescent="0.2">
      <c r="A92" s="126" t="str">
        <f t="shared" si="3"/>
        <v/>
      </c>
      <c r="B92" s="127"/>
      <c r="C92" s="128"/>
      <c r="D92" s="129"/>
      <c r="E92" s="140"/>
      <c r="F92" s="131"/>
      <c r="G92" s="132"/>
      <c r="H92" s="133"/>
      <c r="I92" s="134"/>
      <c r="J92" s="135"/>
      <c r="K92" s="136"/>
      <c r="L92" s="137"/>
      <c r="M92" s="138">
        <f t="shared" si="4"/>
        <v>0</v>
      </c>
      <c r="N92" s="139"/>
    </row>
    <row r="93" spans="1:14" ht="14.25" x14ac:dyDescent="0.2">
      <c r="A93" s="126" t="str">
        <f t="shared" si="3"/>
        <v/>
      </c>
      <c r="B93" s="127"/>
      <c r="C93" s="128"/>
      <c r="D93" s="129"/>
      <c r="E93" s="140"/>
      <c r="F93" s="131"/>
      <c r="G93" s="132"/>
      <c r="H93" s="133"/>
      <c r="I93" s="134"/>
      <c r="J93" s="135"/>
      <c r="K93" s="136"/>
      <c r="L93" s="137"/>
      <c r="M93" s="138">
        <f t="shared" si="4"/>
        <v>0</v>
      </c>
      <c r="N93" s="139"/>
    </row>
    <row r="94" spans="1:14" ht="14.25" x14ac:dyDescent="0.2">
      <c r="A94" s="126" t="str">
        <f t="shared" si="3"/>
        <v/>
      </c>
      <c r="B94" s="127"/>
      <c r="C94" s="128"/>
      <c r="D94" s="129"/>
      <c r="E94" s="140"/>
      <c r="F94" s="131"/>
      <c r="G94" s="132"/>
      <c r="H94" s="133"/>
      <c r="I94" s="134"/>
      <c r="J94" s="135"/>
      <c r="K94" s="136"/>
      <c r="L94" s="137"/>
      <c r="M94" s="138">
        <f t="shared" si="4"/>
        <v>0</v>
      </c>
      <c r="N94" s="139"/>
    </row>
    <row r="95" spans="1:14" ht="14.25" x14ac:dyDescent="0.2">
      <c r="A95" s="126" t="str">
        <f t="shared" si="3"/>
        <v/>
      </c>
      <c r="B95" s="127"/>
      <c r="C95" s="128"/>
      <c r="D95" s="129"/>
      <c r="E95" s="140"/>
      <c r="F95" s="131"/>
      <c r="G95" s="132"/>
      <c r="H95" s="133"/>
      <c r="I95" s="134"/>
      <c r="J95" s="135"/>
      <c r="K95" s="136"/>
      <c r="L95" s="137"/>
      <c r="M95" s="138">
        <f t="shared" si="4"/>
        <v>0</v>
      </c>
      <c r="N95" s="139"/>
    </row>
    <row r="96" spans="1:14" ht="14.25" x14ac:dyDescent="0.2">
      <c r="A96" s="126" t="str">
        <f t="shared" si="3"/>
        <v/>
      </c>
      <c r="B96" s="127"/>
      <c r="C96" s="128"/>
      <c r="D96" s="129"/>
      <c r="E96" s="140"/>
      <c r="F96" s="131"/>
      <c r="G96" s="132"/>
      <c r="H96" s="133"/>
      <c r="I96" s="134"/>
      <c r="J96" s="135"/>
      <c r="K96" s="136"/>
      <c r="L96" s="137"/>
      <c r="M96" s="138">
        <f t="shared" si="4"/>
        <v>0</v>
      </c>
      <c r="N96" s="139"/>
    </row>
    <row r="97" spans="1:14" ht="14.25" x14ac:dyDescent="0.2">
      <c r="A97" s="126" t="str">
        <f t="shared" si="3"/>
        <v/>
      </c>
      <c r="B97" s="127"/>
      <c r="C97" s="128"/>
      <c r="D97" s="129"/>
      <c r="E97" s="140"/>
      <c r="F97" s="131"/>
      <c r="G97" s="132"/>
      <c r="H97" s="133"/>
      <c r="I97" s="134"/>
      <c r="J97" s="135"/>
      <c r="K97" s="136"/>
      <c r="L97" s="137"/>
      <c r="M97" s="138">
        <f t="shared" si="4"/>
        <v>0</v>
      </c>
      <c r="N97" s="139"/>
    </row>
    <row r="98" spans="1:14" ht="14.25" x14ac:dyDescent="0.2">
      <c r="A98" s="126" t="str">
        <f t="shared" si="3"/>
        <v/>
      </c>
      <c r="B98" s="127"/>
      <c r="C98" s="128"/>
      <c r="D98" s="129"/>
      <c r="E98" s="140"/>
      <c r="F98" s="131"/>
      <c r="G98" s="132"/>
      <c r="H98" s="133"/>
      <c r="I98" s="134"/>
      <c r="J98" s="135"/>
      <c r="K98" s="136"/>
      <c r="L98" s="137"/>
      <c r="M98" s="138">
        <f t="shared" si="4"/>
        <v>0</v>
      </c>
      <c r="N98" s="139"/>
    </row>
    <row r="99" spans="1:14" ht="14.25" x14ac:dyDescent="0.2">
      <c r="A99" s="126" t="str">
        <f t="shared" si="3"/>
        <v/>
      </c>
      <c r="B99" s="127"/>
      <c r="C99" s="128"/>
      <c r="D99" s="129"/>
      <c r="E99" s="140"/>
      <c r="F99" s="131"/>
      <c r="G99" s="132"/>
      <c r="H99" s="133"/>
      <c r="I99" s="134"/>
      <c r="J99" s="135"/>
      <c r="K99" s="136"/>
      <c r="L99" s="137"/>
      <c r="M99" s="138">
        <f t="shared" si="4"/>
        <v>0</v>
      </c>
      <c r="N99" s="139"/>
    </row>
    <row r="100" spans="1:14" ht="15" thickBot="1" x14ac:dyDescent="0.25">
      <c r="A100" s="126" t="str">
        <f t="shared" si="3"/>
        <v/>
      </c>
      <c r="B100" s="141"/>
      <c r="C100" s="142"/>
      <c r="D100" s="143"/>
      <c r="E100" s="144"/>
      <c r="F100" s="145"/>
      <c r="G100" s="146"/>
      <c r="H100" s="147"/>
      <c r="I100" s="148"/>
      <c r="J100" s="149"/>
      <c r="K100" s="150"/>
      <c r="L100" s="151"/>
      <c r="M100" s="152">
        <f t="shared" si="4"/>
        <v>0</v>
      </c>
      <c r="N100"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75" priority="2"/>
  </conditionalFormatting>
  <conditionalFormatting sqref="C1:D5">
    <cfRule type="duplicateValues" dxfId="74" priority="1"/>
  </conditionalFormatting>
  <conditionalFormatting sqref="C6:D32">
    <cfRule type="duplicateValues" dxfId="73" priority="3"/>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A4D86-B13C-49A8-AA76-7293B6226491}">
  <sheetPr codeName="Sheet25">
    <tabColor rgb="FFFF3399"/>
  </sheetPr>
  <dimension ref="A1:V91"/>
  <sheetViews>
    <sheetView zoomScale="80" zoomScaleNormal="80" workbookViewId="0">
      <selection activeCell="C28" sqref="C28"/>
    </sheetView>
  </sheetViews>
  <sheetFormatPr defaultRowHeight="12.75" x14ac:dyDescent="0.2"/>
  <cols>
    <col min="1" max="1" width="29" bestFit="1" customWidth="1"/>
    <col min="2" max="2" width="9" style="474" customWidth="1"/>
    <col min="3" max="3" width="20.42578125" bestFit="1" customWidth="1"/>
    <col min="4" max="4" width="32.7109375" bestFit="1" customWidth="1"/>
    <col min="5" max="5" width="31.5703125" bestFit="1" customWidth="1"/>
    <col min="6" max="6" width="10.140625" bestFit="1" customWidth="1"/>
    <col min="7" max="7" width="8.140625" bestFit="1" customWidth="1"/>
    <col min="8" max="8" width="10.42578125" bestFit="1" customWidth="1"/>
    <col min="9" max="9" width="10.7109375" bestFit="1" customWidth="1"/>
    <col min="10" max="10" width="16.42578125" bestFit="1" customWidth="1"/>
    <col min="11" max="11" width="16.7109375" bestFit="1" customWidth="1"/>
    <col min="12" max="12" width="9.28515625" bestFit="1" customWidth="1"/>
    <col min="13" max="13" width="10.140625" style="474" bestFit="1" customWidth="1"/>
    <col min="14" max="14" width="35.5703125" bestFit="1" customWidth="1"/>
    <col min="15" max="15" width="8" bestFit="1" customWidth="1"/>
    <col min="16" max="16" width="5" bestFit="1" customWidth="1"/>
    <col min="17" max="18" width="8" bestFit="1" customWidth="1"/>
    <col min="19" max="19" width="3" bestFit="1" customWidth="1"/>
    <col min="22" max="22" width="32.7109375" bestFit="1" customWidth="1"/>
  </cols>
  <sheetData>
    <row r="1" spans="1:22" s="119" customFormat="1" ht="22.5" customHeight="1" thickBot="1" x14ac:dyDescent="0.25">
      <c r="A1" s="115">
        <f>SUM(A2-1)</f>
        <v>24</v>
      </c>
      <c r="B1" s="981" t="s">
        <v>234</v>
      </c>
      <c r="C1" s="982"/>
      <c r="D1" s="116" t="s">
        <v>69</v>
      </c>
      <c r="E1" s="983" t="s">
        <v>978</v>
      </c>
      <c r="F1" s="984"/>
      <c r="G1" s="984"/>
      <c r="H1" s="984"/>
      <c r="I1" s="984"/>
      <c r="J1" s="984"/>
      <c r="K1" s="117" t="s">
        <v>70</v>
      </c>
      <c r="L1" s="985"/>
      <c r="M1" s="986"/>
      <c r="N1" s="118" t="s">
        <v>235</v>
      </c>
      <c r="V1" s="140"/>
    </row>
    <row r="2" spans="1:22" s="119" customFormat="1" ht="22.5" customHeight="1" thickBot="1" x14ac:dyDescent="0.25">
      <c r="A2" s="120">
        <f>COUNTA(_xlfn.UNIQUE(D6:D200))</f>
        <v>25</v>
      </c>
      <c r="B2" s="987" t="s">
        <v>236</v>
      </c>
      <c r="C2" s="987"/>
      <c r="D2" s="987"/>
      <c r="E2" s="987"/>
      <c r="F2" s="987"/>
      <c r="G2" s="987"/>
      <c r="H2" s="987"/>
      <c r="I2" s="987"/>
      <c r="J2" s="987"/>
      <c r="K2" s="987"/>
      <c r="L2" s="987"/>
      <c r="M2" s="987"/>
      <c r="N2" s="121" t="s">
        <v>237</v>
      </c>
      <c r="V2" s="140"/>
    </row>
    <row r="3" spans="1:22" s="119" customFormat="1" ht="15.75" thickBot="1" x14ac:dyDescent="0.25">
      <c r="A3" s="965" t="s">
        <v>238</v>
      </c>
      <c r="B3" s="967" t="s">
        <v>71</v>
      </c>
      <c r="C3" s="970" t="s">
        <v>72</v>
      </c>
      <c r="D3" s="973" t="s">
        <v>73</v>
      </c>
      <c r="E3" s="975" t="s">
        <v>239</v>
      </c>
      <c r="F3" s="1018" t="s">
        <v>994</v>
      </c>
      <c r="G3" s="989" t="s">
        <v>240</v>
      </c>
      <c r="H3" s="990"/>
      <c r="I3" s="990"/>
      <c r="J3" s="990"/>
      <c r="K3" s="991"/>
      <c r="L3" s="992" t="s">
        <v>57</v>
      </c>
      <c r="M3" s="1019" t="s">
        <v>993</v>
      </c>
      <c r="N3" s="472" t="s">
        <v>241</v>
      </c>
      <c r="V3" s="140"/>
    </row>
    <row r="4" spans="1:22" s="119" customFormat="1" ht="15.75" thickBot="1" x14ac:dyDescent="0.25">
      <c r="A4" s="966"/>
      <c r="B4" s="968"/>
      <c r="C4" s="971"/>
      <c r="D4" s="974"/>
      <c r="E4" s="976"/>
      <c r="F4" s="988"/>
      <c r="G4" s="996" t="s">
        <v>66</v>
      </c>
      <c r="H4" s="998" t="s">
        <v>50</v>
      </c>
      <c r="I4" s="998" t="s">
        <v>84</v>
      </c>
      <c r="J4" s="998" t="s">
        <v>74</v>
      </c>
      <c r="K4" s="979" t="s">
        <v>75</v>
      </c>
      <c r="L4" s="993"/>
      <c r="M4" s="995"/>
      <c r="N4" s="124">
        <v>1</v>
      </c>
      <c r="V4" s="140"/>
    </row>
    <row r="5" spans="1:22" s="119" customFormat="1" ht="15.75" thickBot="1" x14ac:dyDescent="0.25">
      <c r="A5" s="1000"/>
      <c r="B5" s="1001"/>
      <c r="C5" s="1002"/>
      <c r="D5" s="1003"/>
      <c r="E5" s="1004" t="s">
        <v>77</v>
      </c>
      <c r="F5" s="1005"/>
      <c r="G5" s="997"/>
      <c r="H5" s="999"/>
      <c r="I5" s="999"/>
      <c r="J5" s="999"/>
      <c r="K5" s="980"/>
      <c r="L5" s="993"/>
      <c r="M5" s="995"/>
      <c r="N5" s="473">
        <f>IF(N4=1,0,IF(N4=2,1,IF(N4=3,2,0)))</f>
        <v>0</v>
      </c>
      <c r="V5" s="140"/>
    </row>
    <row r="6" spans="1:22" s="119" customFormat="1" ht="14.25" x14ac:dyDescent="0.2">
      <c r="A6" s="126" t="str">
        <f>CONCATENATE(B6,C6,D6)</f>
        <v>PrepAmelia BridgehouseKarma Park First Edition</v>
      </c>
      <c r="B6" s="127" t="s">
        <v>66</v>
      </c>
      <c r="C6" s="129" t="s">
        <v>974</v>
      </c>
      <c r="D6" s="140" t="s">
        <v>975</v>
      </c>
      <c r="E6" s="475" t="s">
        <v>976</v>
      </c>
      <c r="F6" s="181" t="s">
        <v>932</v>
      </c>
      <c r="G6" s="207"/>
      <c r="H6" s="478">
        <v>0.53158000000000005</v>
      </c>
      <c r="I6" s="478"/>
      <c r="J6" s="479"/>
      <c r="K6" s="481"/>
      <c r="L6" s="115">
        <v>2</v>
      </c>
      <c r="M6" s="484">
        <f>IF(L6=1,7,IF(L6=2,6,IF(L6=3,5,IF(L6=4,4,IF(L6=5,3,IF(L6=6,2,IF(L6&gt;=6,1,0)))))))</f>
        <v>6</v>
      </c>
      <c r="N6" s="115">
        <f>SUM(M6+$N$5)</f>
        <v>6</v>
      </c>
      <c r="V6" s="140"/>
    </row>
    <row r="7" spans="1:22" s="119" customFormat="1" ht="14.25" x14ac:dyDescent="0.2">
      <c r="A7" s="126" t="str">
        <f t="shared" ref="A7:A47" si="0">CONCATENATE(B7,C7,D7)</f>
        <v>PrepJayne TraversHer Symphony</v>
      </c>
      <c r="B7" s="127" t="s">
        <v>66</v>
      </c>
      <c r="C7" s="129" t="s">
        <v>457</v>
      </c>
      <c r="D7" s="140" t="s">
        <v>458</v>
      </c>
      <c r="E7" s="475" t="s">
        <v>506</v>
      </c>
      <c r="F7" s="181" t="s">
        <v>932</v>
      </c>
      <c r="G7" s="186"/>
      <c r="H7" s="178">
        <v>0.58421000000000001</v>
      </c>
      <c r="I7" s="178"/>
      <c r="J7" s="477"/>
      <c r="K7" s="179"/>
      <c r="L7" s="139">
        <v>1</v>
      </c>
      <c r="M7" s="485">
        <f>IF(L7=1,7,IF(L7=2,6,IF(L7=3,5,IF(L7=4,4,IF(L7=5,3,IF(L7=6,2,IF(L7&gt;=6,1,0)))))))</f>
        <v>7</v>
      </c>
      <c r="N7" s="139">
        <f>SUM(M7+$N$5)</f>
        <v>7</v>
      </c>
      <c r="V7" s="140"/>
    </row>
    <row r="8" spans="1:22" s="119" customFormat="1" ht="14.25" x14ac:dyDescent="0.2">
      <c r="A8" s="126" t="str">
        <f t="shared" si="0"/>
        <v>PrelimAmelia GordonAryline Bobby Sox</v>
      </c>
      <c r="B8" s="127" t="s">
        <v>50</v>
      </c>
      <c r="C8" s="129" t="s">
        <v>59</v>
      </c>
      <c r="D8" s="140" t="s">
        <v>60</v>
      </c>
      <c r="E8" s="475" t="s">
        <v>400</v>
      </c>
      <c r="F8" s="181" t="s">
        <v>977</v>
      </c>
      <c r="G8" s="186">
        <v>0.62321000000000004</v>
      </c>
      <c r="H8" s="178"/>
      <c r="I8" s="178"/>
      <c r="J8" s="477"/>
      <c r="K8" s="179"/>
      <c r="L8" s="139">
        <v>1</v>
      </c>
      <c r="M8" s="486">
        <f t="shared" ref="M8:M47" si="1">IF(L8=1,7,IF(L8=2,6,IF(L8=3,5,IF(L8=4,4,IF(L8=5,3,IF(L8=6,2,IF(L8&gt;=6,1,0)))))))</f>
        <v>7</v>
      </c>
      <c r="N8" s="139">
        <f t="shared" ref="N8:N47" si="2">SUM(M8+$N$5)</f>
        <v>7</v>
      </c>
      <c r="V8" s="140"/>
    </row>
    <row r="9" spans="1:22" s="119" customFormat="1" ht="14.25" x14ac:dyDescent="0.2">
      <c r="A9" s="126" t="str">
        <f t="shared" si="0"/>
        <v>PrelimMeg FowlerKarma Park Festivity</v>
      </c>
      <c r="B9" s="127" t="s">
        <v>50</v>
      </c>
      <c r="C9" s="129" t="s">
        <v>121</v>
      </c>
      <c r="D9" s="140" t="s">
        <v>122</v>
      </c>
      <c r="E9" s="475" t="s">
        <v>118</v>
      </c>
      <c r="F9" s="181" t="s">
        <v>977</v>
      </c>
      <c r="G9" s="186"/>
      <c r="H9" s="178">
        <v>0.70713999999999999</v>
      </c>
      <c r="I9" s="178"/>
      <c r="J9" s="477"/>
      <c r="K9" s="179"/>
      <c r="L9" s="139">
        <v>1</v>
      </c>
      <c r="M9" s="486">
        <f t="shared" si="1"/>
        <v>7</v>
      </c>
      <c r="N9" s="139">
        <f t="shared" si="2"/>
        <v>7</v>
      </c>
      <c r="V9" s="140"/>
    </row>
    <row r="10" spans="1:22" s="119" customFormat="1" ht="14.25" x14ac:dyDescent="0.2">
      <c r="A10" s="126" t="str">
        <f t="shared" si="0"/>
        <v>PrelimBeau DixonHeir Bourne AW</v>
      </c>
      <c r="B10" s="127" t="s">
        <v>50</v>
      </c>
      <c r="C10" s="129" t="s">
        <v>325</v>
      </c>
      <c r="D10" s="140" t="s">
        <v>326</v>
      </c>
      <c r="E10" s="475" t="s">
        <v>176</v>
      </c>
      <c r="F10" s="181" t="s">
        <v>977</v>
      </c>
      <c r="G10" s="186"/>
      <c r="H10" s="178">
        <v>0.56964000000000004</v>
      </c>
      <c r="I10" s="178"/>
      <c r="J10" s="477"/>
      <c r="K10" s="179"/>
      <c r="L10" s="139">
        <v>2</v>
      </c>
      <c r="M10" s="486">
        <f t="shared" si="1"/>
        <v>6</v>
      </c>
      <c r="N10" s="139">
        <f t="shared" si="2"/>
        <v>6</v>
      </c>
      <c r="V10" s="140"/>
    </row>
    <row r="11" spans="1:22" s="119" customFormat="1" ht="14.25" x14ac:dyDescent="0.2">
      <c r="A11" s="126" t="str">
        <f t="shared" si="0"/>
        <v>PrelimAshley HaywardJalouka Park Colourful Scenario</v>
      </c>
      <c r="B11" s="127" t="s">
        <v>50</v>
      </c>
      <c r="C11" s="129" t="s">
        <v>330</v>
      </c>
      <c r="D11" s="140" t="s">
        <v>331</v>
      </c>
      <c r="E11" s="475" t="s">
        <v>978</v>
      </c>
      <c r="F11" s="181" t="s">
        <v>977</v>
      </c>
      <c r="G11" s="186"/>
      <c r="H11" s="178">
        <v>0.65893000000000002</v>
      </c>
      <c r="I11" s="178"/>
      <c r="J11" s="477"/>
      <c r="K11" s="482"/>
      <c r="L11" s="139">
        <v>1</v>
      </c>
      <c r="M11" s="486">
        <f t="shared" si="1"/>
        <v>7</v>
      </c>
      <c r="N11" s="139">
        <f t="shared" si="2"/>
        <v>7</v>
      </c>
      <c r="V11" s="140"/>
    </row>
    <row r="12" spans="1:22" s="119" customFormat="1" ht="14.25" x14ac:dyDescent="0.2">
      <c r="A12" s="126" t="str">
        <f t="shared" si="0"/>
        <v>PrelimChloe WhittletonTrakiato</v>
      </c>
      <c r="B12" s="127" t="s">
        <v>50</v>
      </c>
      <c r="C12" s="129" t="s">
        <v>846</v>
      </c>
      <c r="D12" s="140" t="s">
        <v>864</v>
      </c>
      <c r="E12" s="475" t="s">
        <v>400</v>
      </c>
      <c r="F12" s="181" t="s">
        <v>977</v>
      </c>
      <c r="G12" s="186"/>
      <c r="H12" s="178">
        <v>0.64463999999999999</v>
      </c>
      <c r="I12" s="178"/>
      <c r="J12" s="477"/>
      <c r="K12" s="482"/>
      <c r="L12" s="139">
        <v>3</v>
      </c>
      <c r="M12" s="486">
        <f t="shared" si="1"/>
        <v>5</v>
      </c>
      <c r="N12" s="139">
        <f t="shared" si="2"/>
        <v>5</v>
      </c>
      <c r="V12" s="140"/>
    </row>
    <row r="13" spans="1:22" s="119" customFormat="1" ht="14.25" x14ac:dyDescent="0.2">
      <c r="A13" s="126" t="str">
        <f t="shared" si="0"/>
        <v>PrelimRuby WeightmanCapote</v>
      </c>
      <c r="B13" s="127" t="s">
        <v>50</v>
      </c>
      <c r="C13" s="129" t="s">
        <v>979</v>
      </c>
      <c r="D13" s="140" t="s">
        <v>980</v>
      </c>
      <c r="E13" s="475" t="s">
        <v>978</v>
      </c>
      <c r="F13" s="181" t="s">
        <v>977</v>
      </c>
      <c r="G13" s="186"/>
      <c r="H13" s="178">
        <v>0.65713999999999995</v>
      </c>
      <c r="I13" s="178"/>
      <c r="J13" s="477"/>
      <c r="K13" s="482"/>
      <c r="L13" s="139">
        <v>2</v>
      </c>
      <c r="M13" s="486">
        <f t="shared" si="1"/>
        <v>6</v>
      </c>
      <c r="N13" s="139">
        <f t="shared" si="2"/>
        <v>6</v>
      </c>
      <c r="V13" s="140"/>
    </row>
    <row r="14" spans="1:22" s="119" customFormat="1" ht="14.25" x14ac:dyDescent="0.2">
      <c r="A14" s="126" t="str">
        <f t="shared" si="0"/>
        <v>PrelimCharvelle MillerKendall Park Odin</v>
      </c>
      <c r="B14" s="127" t="s">
        <v>50</v>
      </c>
      <c r="C14" s="129" t="s">
        <v>347</v>
      </c>
      <c r="D14" s="140" t="s">
        <v>348</v>
      </c>
      <c r="E14" s="475" t="s">
        <v>978</v>
      </c>
      <c r="F14" s="181" t="s">
        <v>977</v>
      </c>
      <c r="G14" s="186"/>
      <c r="H14" s="178">
        <v>0.68393000000000004</v>
      </c>
      <c r="I14" s="178"/>
      <c r="J14" s="477"/>
      <c r="K14" s="482"/>
      <c r="L14" s="139">
        <v>1</v>
      </c>
      <c r="M14" s="486">
        <f t="shared" si="1"/>
        <v>7</v>
      </c>
      <c r="N14" s="139">
        <f t="shared" si="2"/>
        <v>7</v>
      </c>
      <c r="V14" s="140"/>
    </row>
    <row r="15" spans="1:22" s="119" customFormat="1" ht="14.25" x14ac:dyDescent="0.2">
      <c r="A15" s="126" t="str">
        <f t="shared" si="0"/>
        <v>PrelimNicole DragovichFoxdales Merlin</v>
      </c>
      <c r="B15" s="127" t="s">
        <v>50</v>
      </c>
      <c r="C15" s="129" t="s">
        <v>332</v>
      </c>
      <c r="D15" s="140" t="s">
        <v>333</v>
      </c>
      <c r="E15" s="475" t="s">
        <v>978</v>
      </c>
      <c r="F15" s="181" t="s">
        <v>977</v>
      </c>
      <c r="G15" s="186"/>
      <c r="H15" s="178">
        <v>0.61607000000000001</v>
      </c>
      <c r="I15" s="178"/>
      <c r="J15" s="477"/>
      <c r="K15" s="482"/>
      <c r="L15" s="139">
        <v>6</v>
      </c>
      <c r="M15" s="486">
        <f t="shared" si="1"/>
        <v>2</v>
      </c>
      <c r="N15" s="139">
        <f t="shared" si="2"/>
        <v>2</v>
      </c>
      <c r="V15" s="140"/>
    </row>
    <row r="16" spans="1:22" s="119" customFormat="1" ht="14.25" x14ac:dyDescent="0.2">
      <c r="A16" s="126" t="str">
        <f t="shared" si="0"/>
        <v>PrelimSarah HatchESB Golden Kip</v>
      </c>
      <c r="B16" s="127" t="s">
        <v>50</v>
      </c>
      <c r="C16" s="129" t="s">
        <v>337</v>
      </c>
      <c r="D16" s="140" t="s">
        <v>338</v>
      </c>
      <c r="E16" s="475" t="s">
        <v>978</v>
      </c>
      <c r="F16" s="181" t="s">
        <v>977</v>
      </c>
      <c r="G16" s="186"/>
      <c r="H16" s="178">
        <v>0.59463999999999995</v>
      </c>
      <c r="I16" s="178"/>
      <c r="J16" s="477"/>
      <c r="K16" s="482"/>
      <c r="L16" s="139">
        <v>7</v>
      </c>
      <c r="M16" s="486">
        <f t="shared" si="1"/>
        <v>1</v>
      </c>
      <c r="N16" s="139">
        <f t="shared" si="2"/>
        <v>1</v>
      </c>
      <c r="V16" s="140"/>
    </row>
    <row r="17" spans="1:22" s="119" customFormat="1" ht="14.25" x14ac:dyDescent="0.2">
      <c r="A17" s="126" t="str">
        <f t="shared" si="0"/>
        <v>PrelmKayley BrahimTequila Sunrise</v>
      </c>
      <c r="B17" s="127" t="s">
        <v>334</v>
      </c>
      <c r="C17" s="129" t="s">
        <v>134</v>
      </c>
      <c r="D17" s="140" t="s">
        <v>314</v>
      </c>
      <c r="E17" s="475" t="s">
        <v>978</v>
      </c>
      <c r="F17" s="181" t="s">
        <v>977</v>
      </c>
      <c r="G17" s="186"/>
      <c r="H17" s="178">
        <v>0.62321000000000004</v>
      </c>
      <c r="I17" s="178"/>
      <c r="J17" s="477"/>
      <c r="K17" s="482"/>
      <c r="L17" s="139">
        <v>4</v>
      </c>
      <c r="M17" s="486">
        <f t="shared" si="1"/>
        <v>4</v>
      </c>
      <c r="N17" s="139">
        <f t="shared" si="2"/>
        <v>4</v>
      </c>
      <c r="V17" s="140"/>
    </row>
    <row r="18" spans="1:22" s="119" customFormat="1" ht="14.25" x14ac:dyDescent="0.2">
      <c r="A18" s="126" t="str">
        <f t="shared" si="0"/>
        <v>PrelimSarah CarterWayside</v>
      </c>
      <c r="B18" s="127" t="s">
        <v>50</v>
      </c>
      <c r="C18" s="129" t="s">
        <v>340</v>
      </c>
      <c r="D18" s="140" t="s">
        <v>341</v>
      </c>
      <c r="E18" s="475" t="s">
        <v>978</v>
      </c>
      <c r="F18" s="181" t="s">
        <v>977</v>
      </c>
      <c r="G18" s="186"/>
      <c r="H18" s="178">
        <v>0.57857000000000003</v>
      </c>
      <c r="I18" s="178"/>
      <c r="J18" s="477"/>
      <c r="K18" s="482"/>
      <c r="L18" s="139">
        <v>8</v>
      </c>
      <c r="M18" s="486">
        <f t="shared" si="1"/>
        <v>1</v>
      </c>
      <c r="N18" s="139">
        <f t="shared" si="2"/>
        <v>1</v>
      </c>
      <c r="V18" s="140"/>
    </row>
    <row r="19" spans="1:22" s="119" customFormat="1" ht="14.25" x14ac:dyDescent="0.2">
      <c r="A19" s="126" t="str">
        <f t="shared" si="0"/>
        <v>Prelim Portia AllenFolly Foot El Toro</v>
      </c>
      <c r="B19" s="127" t="s">
        <v>339</v>
      </c>
      <c r="C19" s="129" t="s">
        <v>335</v>
      </c>
      <c r="D19" s="140" t="s">
        <v>336</v>
      </c>
      <c r="E19" s="475" t="s">
        <v>978</v>
      </c>
      <c r="F19" s="181" t="s">
        <v>977</v>
      </c>
      <c r="G19" s="186"/>
      <c r="H19" s="178">
        <v>0.62143000000000004</v>
      </c>
      <c r="I19" s="178"/>
      <c r="J19" s="477"/>
      <c r="K19" s="482"/>
      <c r="L19" s="139">
        <v>5</v>
      </c>
      <c r="M19" s="486">
        <f t="shared" si="1"/>
        <v>3</v>
      </c>
      <c r="N19" s="139">
        <f t="shared" si="2"/>
        <v>3</v>
      </c>
      <c r="V19" s="140"/>
    </row>
    <row r="20" spans="1:22" s="119" customFormat="1" ht="14.25" x14ac:dyDescent="0.2">
      <c r="A20" s="126" t="str">
        <f t="shared" si="0"/>
        <v>PrelimJazmin AndersonChupacabra</v>
      </c>
      <c r="B20" s="127" t="s">
        <v>50</v>
      </c>
      <c r="C20" s="129" t="s">
        <v>981</v>
      </c>
      <c r="D20" s="140" t="s">
        <v>982</v>
      </c>
      <c r="E20" s="475" t="s">
        <v>983</v>
      </c>
      <c r="F20" s="181" t="s">
        <v>977</v>
      </c>
      <c r="G20" s="186"/>
      <c r="H20" s="178">
        <v>0.65</v>
      </c>
      <c r="I20" s="178"/>
      <c r="J20" s="477"/>
      <c r="K20" s="482"/>
      <c r="L20" s="139">
        <v>2</v>
      </c>
      <c r="M20" s="486">
        <f t="shared" si="1"/>
        <v>6</v>
      </c>
      <c r="N20" s="139">
        <f t="shared" si="2"/>
        <v>6</v>
      </c>
      <c r="V20" s="140"/>
    </row>
    <row r="21" spans="1:22" s="119" customFormat="1" ht="14.25" x14ac:dyDescent="0.2">
      <c r="A21" s="126" t="str">
        <f t="shared" si="0"/>
        <v>PrelimJayne TraversMiss MandiKova</v>
      </c>
      <c r="B21" s="127" t="s">
        <v>50</v>
      </c>
      <c r="C21" s="129" t="s">
        <v>457</v>
      </c>
      <c r="D21" s="140" t="s">
        <v>984</v>
      </c>
      <c r="E21" s="475" t="s">
        <v>506</v>
      </c>
      <c r="F21" s="181" t="s">
        <v>977</v>
      </c>
      <c r="G21" s="186"/>
      <c r="H21" s="178">
        <v>0.48036000000000001</v>
      </c>
      <c r="I21" s="178"/>
      <c r="J21" s="477"/>
      <c r="K21" s="482"/>
      <c r="L21" s="139">
        <v>9</v>
      </c>
      <c r="M21" s="486">
        <f t="shared" si="1"/>
        <v>1</v>
      </c>
      <c r="N21" s="139">
        <f t="shared" si="2"/>
        <v>1</v>
      </c>
      <c r="V21" s="140"/>
    </row>
    <row r="22" spans="1:22" s="119" customFormat="1" ht="14.25" x14ac:dyDescent="0.2">
      <c r="A22" s="126" t="str">
        <f t="shared" si="0"/>
        <v>PrelimIvy-Joy RalphParamour</v>
      </c>
      <c r="B22" s="127" t="s">
        <v>50</v>
      </c>
      <c r="C22" s="129" t="s">
        <v>985</v>
      </c>
      <c r="D22" s="140" t="s">
        <v>986</v>
      </c>
      <c r="E22" s="475" t="s">
        <v>978</v>
      </c>
      <c r="F22" s="181" t="s">
        <v>977</v>
      </c>
      <c r="G22" s="186"/>
      <c r="H22" s="178">
        <v>0.63392999999999999</v>
      </c>
      <c r="I22" s="178"/>
      <c r="J22" s="477"/>
      <c r="K22" s="482"/>
      <c r="L22" s="139">
        <v>3</v>
      </c>
      <c r="M22" s="486">
        <f t="shared" si="1"/>
        <v>5</v>
      </c>
      <c r="N22" s="139">
        <f t="shared" si="2"/>
        <v>5</v>
      </c>
      <c r="V22" s="140"/>
    </row>
    <row r="23" spans="1:22" s="119" customFormat="1" ht="14.25" x14ac:dyDescent="0.2">
      <c r="A23" s="126" t="str">
        <f t="shared" si="0"/>
        <v>NovMeg FowlerKarma Park Festivity</v>
      </c>
      <c r="B23" s="127" t="s">
        <v>377</v>
      </c>
      <c r="C23" s="129" t="s">
        <v>121</v>
      </c>
      <c r="D23" s="140" t="s">
        <v>122</v>
      </c>
      <c r="E23" s="475" t="s">
        <v>118</v>
      </c>
      <c r="F23" s="181" t="s">
        <v>987</v>
      </c>
      <c r="G23" s="186"/>
      <c r="H23" s="178"/>
      <c r="I23" s="178">
        <v>0.63529000000000002</v>
      </c>
      <c r="J23" s="477"/>
      <c r="K23" s="482"/>
      <c r="L23" s="139">
        <v>1</v>
      </c>
      <c r="M23" s="486">
        <f t="shared" si="1"/>
        <v>7</v>
      </c>
      <c r="N23" s="139">
        <f t="shared" si="2"/>
        <v>7</v>
      </c>
      <c r="V23" s="140"/>
    </row>
    <row r="24" spans="1:22" s="119" customFormat="1" ht="14.25" x14ac:dyDescent="0.2">
      <c r="A24" s="126" t="str">
        <f t="shared" si="0"/>
        <v>NovAmelia GordonAryline Bobby Sox</v>
      </c>
      <c r="B24" s="127" t="s">
        <v>377</v>
      </c>
      <c r="C24" s="129" t="s">
        <v>59</v>
      </c>
      <c r="D24" s="140" t="s">
        <v>60</v>
      </c>
      <c r="E24" s="475" t="s">
        <v>400</v>
      </c>
      <c r="F24" s="181" t="s">
        <v>987</v>
      </c>
      <c r="G24" s="186"/>
      <c r="H24" s="178"/>
      <c r="I24" s="178">
        <v>0.59411999999999998</v>
      </c>
      <c r="J24" s="477"/>
      <c r="K24" s="482"/>
      <c r="L24" s="139">
        <v>2</v>
      </c>
      <c r="M24" s="486">
        <f t="shared" si="1"/>
        <v>6</v>
      </c>
      <c r="N24" s="139">
        <f t="shared" si="2"/>
        <v>6</v>
      </c>
      <c r="V24" s="140"/>
    </row>
    <row r="25" spans="1:22" s="119" customFormat="1" ht="14.25" x14ac:dyDescent="0.2">
      <c r="A25" s="126" t="str">
        <f t="shared" si="0"/>
        <v>NovChloe WhittletonTrakiato</v>
      </c>
      <c r="B25" s="127" t="s">
        <v>377</v>
      </c>
      <c r="C25" s="129" t="s">
        <v>846</v>
      </c>
      <c r="D25" s="140" t="s">
        <v>864</v>
      </c>
      <c r="E25" s="475" t="s">
        <v>400</v>
      </c>
      <c r="F25" s="181" t="s">
        <v>987</v>
      </c>
      <c r="G25" s="186"/>
      <c r="H25" s="178"/>
      <c r="I25" s="178">
        <v>0.62205999999999995</v>
      </c>
      <c r="J25" s="477"/>
      <c r="K25" s="482"/>
      <c r="L25" s="139">
        <v>1</v>
      </c>
      <c r="M25" s="486">
        <f t="shared" si="1"/>
        <v>7</v>
      </c>
      <c r="N25" s="139">
        <f t="shared" si="2"/>
        <v>7</v>
      </c>
      <c r="V25" s="490"/>
    </row>
    <row r="26" spans="1:22" s="119" customFormat="1" ht="14.25" x14ac:dyDescent="0.2">
      <c r="A26" s="126" t="str">
        <f t="shared" si="0"/>
        <v>NovEden VandenbergKrescendo</v>
      </c>
      <c r="B26" s="127" t="s">
        <v>377</v>
      </c>
      <c r="C26" s="129" t="s">
        <v>345</v>
      </c>
      <c r="D26" s="140" t="s">
        <v>346</v>
      </c>
      <c r="E26" s="475" t="s">
        <v>978</v>
      </c>
      <c r="F26" s="181" t="s">
        <v>987</v>
      </c>
      <c r="G26" s="186"/>
      <c r="H26" s="178"/>
      <c r="I26" s="178">
        <v>0.59411999999999998</v>
      </c>
      <c r="J26" s="477"/>
      <c r="K26" s="482"/>
      <c r="L26" s="139">
        <v>2</v>
      </c>
      <c r="M26" s="486">
        <f t="shared" si="1"/>
        <v>6</v>
      </c>
      <c r="N26" s="139">
        <f t="shared" si="2"/>
        <v>6</v>
      </c>
      <c r="V26"/>
    </row>
    <row r="27" spans="1:22" s="119" customFormat="1" ht="14.25" x14ac:dyDescent="0.2">
      <c r="A27" s="126" t="str">
        <f t="shared" si="0"/>
        <v>NovRuby WeightmanCapote</v>
      </c>
      <c r="B27" s="127" t="s">
        <v>377</v>
      </c>
      <c r="C27" s="129" t="s">
        <v>979</v>
      </c>
      <c r="D27" s="140" t="s">
        <v>980</v>
      </c>
      <c r="E27" s="475" t="s">
        <v>978</v>
      </c>
      <c r="F27" s="181" t="s">
        <v>987</v>
      </c>
      <c r="G27" s="186"/>
      <c r="H27" s="178"/>
      <c r="I27" s="178">
        <v>0.58087999999999995</v>
      </c>
      <c r="J27" s="477"/>
      <c r="K27" s="482"/>
      <c r="L27" s="139">
        <v>3</v>
      </c>
      <c r="M27" s="486">
        <f t="shared" si="1"/>
        <v>5</v>
      </c>
      <c r="N27" s="139">
        <f t="shared" si="2"/>
        <v>5</v>
      </c>
      <c r="V27"/>
    </row>
    <row r="28" spans="1:22" s="119" customFormat="1" ht="14.25" x14ac:dyDescent="0.2">
      <c r="A28" s="126" t="str">
        <f t="shared" si="0"/>
        <v>NovCharvelle MillerKendall Park Odin</v>
      </c>
      <c r="B28" s="127" t="s">
        <v>377</v>
      </c>
      <c r="C28" s="129" t="s">
        <v>347</v>
      </c>
      <c r="D28" s="140" t="s">
        <v>348</v>
      </c>
      <c r="E28" s="475" t="s">
        <v>978</v>
      </c>
      <c r="F28" s="181" t="s">
        <v>987</v>
      </c>
      <c r="G28" s="186"/>
      <c r="H28" s="178"/>
      <c r="I28" s="178">
        <v>0.65588000000000002</v>
      </c>
      <c r="J28" s="477"/>
      <c r="K28" s="482"/>
      <c r="L28" s="139">
        <v>1</v>
      </c>
      <c r="M28" s="486">
        <f t="shared" si="1"/>
        <v>7</v>
      </c>
      <c r="N28" s="139">
        <f t="shared" si="2"/>
        <v>7</v>
      </c>
      <c r="V28"/>
    </row>
    <row r="29" spans="1:22" s="119" customFormat="1" ht="14.25" x14ac:dyDescent="0.2">
      <c r="A29" s="126" t="str">
        <f t="shared" si="0"/>
        <v>NovNicole DragovichFoxdales Merlin</v>
      </c>
      <c r="B29" s="127" t="s">
        <v>377</v>
      </c>
      <c r="C29" s="129" t="s">
        <v>332</v>
      </c>
      <c r="D29" s="140" t="s">
        <v>333</v>
      </c>
      <c r="E29" s="475" t="s">
        <v>978</v>
      </c>
      <c r="F29" s="181" t="s">
        <v>987</v>
      </c>
      <c r="G29" s="186"/>
      <c r="H29" s="178"/>
      <c r="I29" s="178">
        <v>0.60734999999999995</v>
      </c>
      <c r="J29" s="477"/>
      <c r="K29" s="482"/>
      <c r="L29" s="139">
        <v>6</v>
      </c>
      <c r="M29" s="486">
        <f t="shared" si="1"/>
        <v>2</v>
      </c>
      <c r="N29" s="139">
        <f t="shared" si="2"/>
        <v>2</v>
      </c>
      <c r="V29"/>
    </row>
    <row r="30" spans="1:22" s="119" customFormat="1" ht="14.25" x14ac:dyDescent="0.2">
      <c r="A30" s="126" t="str">
        <f t="shared" si="0"/>
        <v>NovSarah HatchCethana Kingston Court</v>
      </c>
      <c r="B30" s="127" t="s">
        <v>377</v>
      </c>
      <c r="C30" s="129" t="s">
        <v>337</v>
      </c>
      <c r="D30" s="140" t="s">
        <v>768</v>
      </c>
      <c r="E30" s="475" t="s">
        <v>978</v>
      </c>
      <c r="F30" s="181" t="s">
        <v>987</v>
      </c>
      <c r="G30" s="186"/>
      <c r="H30" s="178"/>
      <c r="I30" s="178">
        <v>0.62941000000000003</v>
      </c>
      <c r="J30" s="477"/>
      <c r="K30" s="482"/>
      <c r="L30" s="139">
        <v>2</v>
      </c>
      <c r="M30" s="486">
        <f t="shared" si="1"/>
        <v>6</v>
      </c>
      <c r="N30" s="139">
        <f t="shared" si="2"/>
        <v>6</v>
      </c>
      <c r="V30"/>
    </row>
    <row r="31" spans="1:22" s="119" customFormat="1" ht="14.25" x14ac:dyDescent="0.2">
      <c r="A31" s="126" t="str">
        <f t="shared" si="0"/>
        <v>NovSarah HatchESB Golden Kip</v>
      </c>
      <c r="B31" s="127" t="s">
        <v>377</v>
      </c>
      <c r="C31" s="129" t="s">
        <v>337</v>
      </c>
      <c r="D31" s="140" t="s">
        <v>338</v>
      </c>
      <c r="E31" s="475" t="s">
        <v>978</v>
      </c>
      <c r="F31" s="181" t="s">
        <v>987</v>
      </c>
      <c r="G31" s="186"/>
      <c r="H31" s="178"/>
      <c r="I31" s="178">
        <v>0.52793999999999996</v>
      </c>
      <c r="J31" s="477"/>
      <c r="K31" s="482"/>
      <c r="L31" s="139">
        <v>14</v>
      </c>
      <c r="M31" s="486">
        <f t="shared" si="1"/>
        <v>1</v>
      </c>
      <c r="N31" s="139">
        <f t="shared" si="2"/>
        <v>1</v>
      </c>
      <c r="V31"/>
    </row>
    <row r="32" spans="1:22" s="119" customFormat="1" ht="14.25" x14ac:dyDescent="0.2">
      <c r="A32" s="126" t="str">
        <f t="shared" si="0"/>
        <v>NovIvy-Joy RalphParamour</v>
      </c>
      <c r="B32" s="127" t="s">
        <v>377</v>
      </c>
      <c r="C32" s="129" t="s">
        <v>985</v>
      </c>
      <c r="D32" s="140" t="s">
        <v>986</v>
      </c>
      <c r="E32" s="475" t="s">
        <v>978</v>
      </c>
      <c r="F32" s="181" t="s">
        <v>987</v>
      </c>
      <c r="G32" s="186"/>
      <c r="H32" s="178"/>
      <c r="I32" s="178">
        <v>0.58382000000000001</v>
      </c>
      <c r="J32" s="477"/>
      <c r="K32" s="482"/>
      <c r="L32" s="139">
        <v>9</v>
      </c>
      <c r="M32" s="486">
        <f t="shared" si="1"/>
        <v>1</v>
      </c>
      <c r="N32" s="139">
        <f t="shared" si="2"/>
        <v>1</v>
      </c>
      <c r="V32"/>
    </row>
    <row r="33" spans="1:22" s="119" customFormat="1" ht="14.25" x14ac:dyDescent="0.2">
      <c r="A33" s="126" t="str">
        <f t="shared" si="0"/>
        <v>NovKayley BrahimTequila Sunrise</v>
      </c>
      <c r="B33" s="127" t="s">
        <v>377</v>
      </c>
      <c r="C33" s="129" t="s">
        <v>134</v>
      </c>
      <c r="D33" s="140" t="s">
        <v>314</v>
      </c>
      <c r="E33" s="475" t="s">
        <v>978</v>
      </c>
      <c r="F33" s="181" t="s">
        <v>987</v>
      </c>
      <c r="G33" s="186"/>
      <c r="H33" s="178"/>
      <c r="I33" s="178">
        <v>0.61175999999999997</v>
      </c>
      <c r="J33" s="477"/>
      <c r="K33" s="482"/>
      <c r="L33" s="139">
        <v>5</v>
      </c>
      <c r="M33" s="486">
        <f t="shared" si="1"/>
        <v>3</v>
      </c>
      <c r="N33" s="139">
        <f t="shared" si="2"/>
        <v>3</v>
      </c>
      <c r="V33"/>
    </row>
    <row r="34" spans="1:22" s="119" customFormat="1" ht="14.25" x14ac:dyDescent="0.2">
      <c r="A34" s="126" t="str">
        <f t="shared" si="0"/>
        <v>NovAmy-Louise RossHalcyon</v>
      </c>
      <c r="B34" s="127" t="s">
        <v>377</v>
      </c>
      <c r="C34" s="129" t="s">
        <v>488</v>
      </c>
      <c r="D34" s="140" t="s">
        <v>489</v>
      </c>
      <c r="E34" s="475" t="s">
        <v>988</v>
      </c>
      <c r="F34" s="181" t="s">
        <v>987</v>
      </c>
      <c r="G34" s="186"/>
      <c r="H34" s="178"/>
      <c r="I34" s="178">
        <v>0.62646999999999997</v>
      </c>
      <c r="J34" s="477"/>
      <c r="K34" s="482"/>
      <c r="L34" s="139">
        <v>3</v>
      </c>
      <c r="M34" s="486">
        <f t="shared" si="1"/>
        <v>5</v>
      </c>
      <c r="N34" s="139">
        <f t="shared" si="2"/>
        <v>5</v>
      </c>
      <c r="V34"/>
    </row>
    <row r="35" spans="1:22" s="119" customFormat="1" ht="14.25" x14ac:dyDescent="0.2">
      <c r="A35" s="126" t="str">
        <f t="shared" si="0"/>
        <v>NovSarah CarterWayside</v>
      </c>
      <c r="B35" s="127" t="s">
        <v>377</v>
      </c>
      <c r="C35" s="129" t="s">
        <v>340</v>
      </c>
      <c r="D35" s="140" t="s">
        <v>341</v>
      </c>
      <c r="E35" s="475" t="s">
        <v>978</v>
      </c>
      <c r="F35" s="181" t="s">
        <v>987</v>
      </c>
      <c r="G35" s="186"/>
      <c r="H35" s="178"/>
      <c r="I35" s="178">
        <v>0.57059000000000004</v>
      </c>
      <c r="J35" s="477"/>
      <c r="K35" s="482"/>
      <c r="L35" s="139">
        <v>12</v>
      </c>
      <c r="M35" s="486">
        <f t="shared" si="1"/>
        <v>1</v>
      </c>
      <c r="N35" s="139">
        <f t="shared" si="2"/>
        <v>1</v>
      </c>
      <c r="V35"/>
    </row>
    <row r="36" spans="1:22" s="119" customFormat="1" ht="14.25" x14ac:dyDescent="0.2">
      <c r="A36" s="126" t="str">
        <f t="shared" si="0"/>
        <v>NovKristie GibaudFatal Attraction</v>
      </c>
      <c r="B36" s="127" t="s">
        <v>377</v>
      </c>
      <c r="C36" s="129" t="s">
        <v>706</v>
      </c>
      <c r="D36" s="140" t="s">
        <v>989</v>
      </c>
      <c r="E36" s="475" t="s">
        <v>978</v>
      </c>
      <c r="F36" s="181" t="s">
        <v>987</v>
      </c>
      <c r="G36" s="186"/>
      <c r="H36" s="178"/>
      <c r="I36" s="178">
        <v>0.60587999999999997</v>
      </c>
      <c r="J36" s="477"/>
      <c r="K36" s="482"/>
      <c r="L36" s="139">
        <v>7</v>
      </c>
      <c r="M36" s="486">
        <f t="shared" si="1"/>
        <v>1</v>
      </c>
      <c r="N36" s="139">
        <f t="shared" si="2"/>
        <v>1</v>
      </c>
      <c r="V36"/>
    </row>
    <row r="37" spans="1:22" s="119" customFormat="1" ht="14.25" x14ac:dyDescent="0.2">
      <c r="A37" s="126" t="str">
        <f t="shared" si="0"/>
        <v>NovPortia AllenFolly Foot El Toro</v>
      </c>
      <c r="B37" s="127" t="s">
        <v>377</v>
      </c>
      <c r="C37" s="129" t="s">
        <v>335</v>
      </c>
      <c r="D37" s="140" t="s">
        <v>336</v>
      </c>
      <c r="E37" s="475" t="s">
        <v>978</v>
      </c>
      <c r="F37" s="181" t="s">
        <v>987</v>
      </c>
      <c r="G37" s="186"/>
      <c r="H37" s="178"/>
      <c r="I37" s="178">
        <v>0.57940999999999998</v>
      </c>
      <c r="J37" s="477"/>
      <c r="K37" s="482"/>
      <c r="L37" s="139">
        <v>10</v>
      </c>
      <c r="M37" s="486">
        <f t="shared" si="1"/>
        <v>1</v>
      </c>
      <c r="N37" s="139">
        <f t="shared" si="2"/>
        <v>1</v>
      </c>
      <c r="V37"/>
    </row>
    <row r="38" spans="1:22" s="119" customFormat="1" ht="14.25" x14ac:dyDescent="0.2">
      <c r="A38" s="126" t="str">
        <f t="shared" si="0"/>
        <v>NovKatelyn MehenikovVee</v>
      </c>
      <c r="B38" s="127" t="s">
        <v>377</v>
      </c>
      <c r="C38" s="129" t="s">
        <v>990</v>
      </c>
      <c r="D38" s="140" t="s">
        <v>434</v>
      </c>
      <c r="E38" s="475" t="s">
        <v>988</v>
      </c>
      <c r="F38" s="181" t="s">
        <v>987</v>
      </c>
      <c r="G38" s="186"/>
      <c r="H38" s="178"/>
      <c r="I38" s="178">
        <v>0.58823999999999999</v>
      </c>
      <c r="J38" s="477"/>
      <c r="K38" s="482"/>
      <c r="L38" s="139">
        <v>8</v>
      </c>
      <c r="M38" s="486">
        <f t="shared" si="1"/>
        <v>1</v>
      </c>
      <c r="N38" s="139">
        <f t="shared" si="2"/>
        <v>1</v>
      </c>
      <c r="V38"/>
    </row>
    <row r="39" spans="1:22" s="119" customFormat="1" ht="14.25" x14ac:dyDescent="0.2">
      <c r="A39" s="126" t="str">
        <f t="shared" si="0"/>
        <v>NovMakayla CarrollGreen Tree Park Shari</v>
      </c>
      <c r="B39" s="127" t="s">
        <v>377</v>
      </c>
      <c r="C39" s="129" t="s">
        <v>350</v>
      </c>
      <c r="D39" s="140" t="s">
        <v>351</v>
      </c>
      <c r="E39" s="475" t="s">
        <v>978</v>
      </c>
      <c r="F39" s="181" t="s">
        <v>987</v>
      </c>
      <c r="G39" s="186"/>
      <c r="H39" s="178"/>
      <c r="I39" s="178">
        <v>0.57206000000000001</v>
      </c>
      <c r="J39" s="477"/>
      <c r="K39" s="482"/>
      <c r="L39" s="139">
        <v>11</v>
      </c>
      <c r="M39" s="486">
        <f t="shared" si="1"/>
        <v>1</v>
      </c>
      <c r="N39" s="139">
        <f t="shared" si="2"/>
        <v>1</v>
      </c>
      <c r="V39"/>
    </row>
    <row r="40" spans="1:22" s="119" customFormat="1" ht="14.25" x14ac:dyDescent="0.2">
      <c r="A40" s="126" t="str">
        <f t="shared" si="0"/>
        <v>NovJazmin AndersonChupacabra</v>
      </c>
      <c r="B40" s="127" t="s">
        <v>377</v>
      </c>
      <c r="C40" s="129" t="s">
        <v>981</v>
      </c>
      <c r="D40" s="140" t="s">
        <v>982</v>
      </c>
      <c r="E40" s="475" t="s">
        <v>983</v>
      </c>
      <c r="F40" s="181" t="s">
        <v>987</v>
      </c>
      <c r="G40" s="186"/>
      <c r="H40" s="178"/>
      <c r="I40" s="178">
        <v>0.61765000000000003</v>
      </c>
      <c r="J40" s="477"/>
      <c r="K40" s="482"/>
      <c r="L40" s="139">
        <v>4</v>
      </c>
      <c r="M40" s="486">
        <f t="shared" si="1"/>
        <v>4</v>
      </c>
      <c r="N40" s="139">
        <f t="shared" si="2"/>
        <v>4</v>
      </c>
      <c r="V40"/>
    </row>
    <row r="41" spans="1:22" s="119" customFormat="1" ht="14.25" x14ac:dyDescent="0.2">
      <c r="A41" s="126" t="str">
        <f t="shared" si="0"/>
        <v>NovJayne TraversMiss MandiKova</v>
      </c>
      <c r="B41" s="127" t="s">
        <v>377</v>
      </c>
      <c r="C41" s="129" t="s">
        <v>457</v>
      </c>
      <c r="D41" s="140" t="s">
        <v>984</v>
      </c>
      <c r="E41" s="475" t="s">
        <v>506</v>
      </c>
      <c r="F41" s="181" t="s">
        <v>987</v>
      </c>
      <c r="G41" s="186"/>
      <c r="H41" s="178"/>
      <c r="I41" s="178">
        <v>0.52941000000000005</v>
      </c>
      <c r="J41" s="477"/>
      <c r="K41" s="482"/>
      <c r="L41" s="139">
        <v>13</v>
      </c>
      <c r="M41" s="486">
        <f t="shared" si="1"/>
        <v>1</v>
      </c>
      <c r="N41" s="139">
        <f t="shared" si="2"/>
        <v>1</v>
      </c>
      <c r="V41"/>
    </row>
    <row r="42" spans="1:22" s="119" customFormat="1" ht="14.25" x14ac:dyDescent="0.2">
      <c r="A42" s="126" t="str">
        <f t="shared" si="0"/>
        <v>ElemEden VandenbergKrescendo</v>
      </c>
      <c r="B42" s="127" t="s">
        <v>17</v>
      </c>
      <c r="C42" s="129" t="s">
        <v>345</v>
      </c>
      <c r="D42" s="140" t="s">
        <v>346</v>
      </c>
      <c r="E42" s="475" t="s">
        <v>978</v>
      </c>
      <c r="F42" s="181" t="s">
        <v>991</v>
      </c>
      <c r="G42" s="186"/>
      <c r="H42" s="178"/>
      <c r="I42" s="178"/>
      <c r="J42" s="477">
        <v>0.55000000000000004</v>
      </c>
      <c r="K42" s="482"/>
      <c r="L42" s="139">
        <v>1</v>
      </c>
      <c r="M42" s="486">
        <f t="shared" si="1"/>
        <v>7</v>
      </c>
      <c r="N42" s="139">
        <f t="shared" si="2"/>
        <v>7</v>
      </c>
      <c r="V42"/>
    </row>
    <row r="43" spans="1:22" s="119" customFormat="1" ht="14.25" x14ac:dyDescent="0.2">
      <c r="A43" s="126" t="str">
        <f t="shared" si="0"/>
        <v>ElemSarah HatchCethana Kingston Court</v>
      </c>
      <c r="B43" s="127" t="s">
        <v>17</v>
      </c>
      <c r="C43" s="129" t="s">
        <v>337</v>
      </c>
      <c r="D43" s="140" t="s">
        <v>768</v>
      </c>
      <c r="E43" s="475" t="s">
        <v>978</v>
      </c>
      <c r="F43" s="181" t="s">
        <v>991</v>
      </c>
      <c r="G43" s="186"/>
      <c r="H43" s="178"/>
      <c r="I43" s="178"/>
      <c r="J43" s="477">
        <v>0.57125000000000004</v>
      </c>
      <c r="K43" s="482"/>
      <c r="L43" s="139">
        <v>4</v>
      </c>
      <c r="M43" s="486">
        <f t="shared" si="1"/>
        <v>4</v>
      </c>
      <c r="N43" s="139">
        <f t="shared" si="2"/>
        <v>4</v>
      </c>
      <c r="V43"/>
    </row>
    <row r="44" spans="1:22" s="119" customFormat="1" ht="14.25" x14ac:dyDescent="0.2">
      <c r="A44" s="126" t="str">
        <f t="shared" si="0"/>
        <v>ElemAnthea SargisonKardarra Kaldarra</v>
      </c>
      <c r="B44" s="127" t="s">
        <v>17</v>
      </c>
      <c r="C44" s="129" t="s">
        <v>501</v>
      </c>
      <c r="D44" s="140" t="s">
        <v>502</v>
      </c>
      <c r="E44" s="475" t="s">
        <v>988</v>
      </c>
      <c r="F44" s="181" t="s">
        <v>991</v>
      </c>
      <c r="G44" s="186"/>
      <c r="H44" s="178"/>
      <c r="I44" s="178"/>
      <c r="J44" s="477">
        <v>0.65375000000000005</v>
      </c>
      <c r="K44" s="482"/>
      <c r="L44" s="139">
        <v>2</v>
      </c>
      <c r="M44" s="486">
        <f t="shared" si="1"/>
        <v>6</v>
      </c>
      <c r="N44" s="139">
        <f t="shared" si="2"/>
        <v>6</v>
      </c>
      <c r="V44"/>
    </row>
    <row r="45" spans="1:22" s="119" customFormat="1" ht="14.25" x14ac:dyDescent="0.2">
      <c r="A45" s="126" t="str">
        <f t="shared" si="0"/>
        <v>ElemAmy-Louise RossHalcyon</v>
      </c>
      <c r="B45" s="127" t="s">
        <v>17</v>
      </c>
      <c r="C45" s="129" t="s">
        <v>488</v>
      </c>
      <c r="D45" s="140" t="s">
        <v>489</v>
      </c>
      <c r="E45" s="475" t="s">
        <v>988</v>
      </c>
      <c r="F45" s="181" t="s">
        <v>991</v>
      </c>
      <c r="G45" s="186"/>
      <c r="H45" s="178"/>
      <c r="I45" s="178"/>
      <c r="J45" s="477">
        <v>0.66374999999999995</v>
      </c>
      <c r="K45" s="482"/>
      <c r="L45" s="139">
        <v>1</v>
      </c>
      <c r="M45" s="486">
        <f t="shared" si="1"/>
        <v>7</v>
      </c>
      <c r="N45" s="139">
        <f t="shared" si="2"/>
        <v>7</v>
      </c>
      <c r="V45"/>
    </row>
    <row r="46" spans="1:22" s="119" customFormat="1" ht="14.25" x14ac:dyDescent="0.2">
      <c r="A46" s="126" t="str">
        <f t="shared" si="0"/>
        <v>ElemKatelyn MehanikovVee</v>
      </c>
      <c r="B46" s="127" t="s">
        <v>17</v>
      </c>
      <c r="C46" s="129" t="s">
        <v>378</v>
      </c>
      <c r="D46" s="140" t="s">
        <v>434</v>
      </c>
      <c r="E46" s="475" t="s">
        <v>988</v>
      </c>
      <c r="F46" s="181" t="s">
        <v>991</v>
      </c>
      <c r="G46" s="186"/>
      <c r="H46" s="178"/>
      <c r="I46" s="178"/>
      <c r="J46" s="477">
        <v>0.58875</v>
      </c>
      <c r="K46" s="482"/>
      <c r="L46" s="139">
        <v>3</v>
      </c>
      <c r="M46" s="486">
        <f t="shared" si="1"/>
        <v>5</v>
      </c>
      <c r="N46" s="139">
        <f t="shared" si="2"/>
        <v>5</v>
      </c>
      <c r="V46"/>
    </row>
    <row r="47" spans="1:22" s="119" customFormat="1" ht="15" thickBot="1" x14ac:dyDescent="0.25">
      <c r="A47" s="126" t="str">
        <f t="shared" si="0"/>
        <v>MedAnthea SargisonKardarra Kaldarra</v>
      </c>
      <c r="B47" s="141" t="s">
        <v>15</v>
      </c>
      <c r="C47" s="143" t="s">
        <v>501</v>
      </c>
      <c r="D47" s="144" t="s">
        <v>502</v>
      </c>
      <c r="E47" s="476" t="s">
        <v>988</v>
      </c>
      <c r="F47" s="196" t="s">
        <v>992</v>
      </c>
      <c r="G47" s="188"/>
      <c r="H47" s="189"/>
      <c r="I47" s="189"/>
      <c r="J47" s="480"/>
      <c r="K47" s="483">
        <v>0.64595000000000002</v>
      </c>
      <c r="L47" s="153">
        <v>1</v>
      </c>
      <c r="M47" s="487">
        <f t="shared" si="1"/>
        <v>7</v>
      </c>
      <c r="N47" s="153">
        <f t="shared" si="2"/>
        <v>7</v>
      </c>
      <c r="V47"/>
    </row>
    <row r="48" spans="1:22" x14ac:dyDescent="0.2">
      <c r="L48" s="474"/>
      <c r="M48"/>
    </row>
    <row r="49" spans="12:13" x14ac:dyDescent="0.2">
      <c r="L49" s="474"/>
      <c r="M49"/>
    </row>
    <row r="50" spans="12:13" x14ac:dyDescent="0.2">
      <c r="L50" s="474"/>
      <c r="M50"/>
    </row>
    <row r="51" spans="12:13" x14ac:dyDescent="0.2">
      <c r="L51" s="474"/>
      <c r="M51"/>
    </row>
    <row r="52" spans="12:13" x14ac:dyDescent="0.2">
      <c r="L52" s="474"/>
      <c r="M52"/>
    </row>
    <row r="53" spans="12:13" x14ac:dyDescent="0.2">
      <c r="L53" s="474"/>
      <c r="M53"/>
    </row>
    <row r="54" spans="12:13" x14ac:dyDescent="0.2">
      <c r="L54" s="474"/>
      <c r="M54"/>
    </row>
    <row r="55" spans="12:13" x14ac:dyDescent="0.2">
      <c r="L55" s="474"/>
      <c r="M55"/>
    </row>
    <row r="56" spans="12:13" x14ac:dyDescent="0.2">
      <c r="L56" s="474"/>
      <c r="M56"/>
    </row>
    <row r="57" spans="12:13" x14ac:dyDescent="0.2">
      <c r="L57" s="474"/>
      <c r="M57"/>
    </row>
    <row r="58" spans="12:13" x14ac:dyDescent="0.2">
      <c r="L58" s="474"/>
      <c r="M58"/>
    </row>
    <row r="59" spans="12:13" x14ac:dyDescent="0.2">
      <c r="L59" s="474"/>
      <c r="M59"/>
    </row>
    <row r="60" spans="12:13" x14ac:dyDescent="0.2">
      <c r="L60" s="474"/>
      <c r="M60"/>
    </row>
    <row r="61" spans="12:13" x14ac:dyDescent="0.2">
      <c r="L61" s="474"/>
      <c r="M61"/>
    </row>
    <row r="62" spans="12:13" x14ac:dyDescent="0.2">
      <c r="L62" s="474"/>
      <c r="M62"/>
    </row>
    <row r="63" spans="12:13" x14ac:dyDescent="0.2">
      <c r="L63" s="474"/>
      <c r="M63"/>
    </row>
    <row r="64" spans="12:13" x14ac:dyDescent="0.2">
      <c r="L64" s="474"/>
      <c r="M64"/>
    </row>
    <row r="65" spans="12:13" x14ac:dyDescent="0.2">
      <c r="L65" s="474"/>
      <c r="M65"/>
    </row>
    <row r="66" spans="12:13" x14ac:dyDescent="0.2">
      <c r="L66" s="474"/>
      <c r="M66"/>
    </row>
    <row r="67" spans="12:13" x14ac:dyDescent="0.2">
      <c r="L67" s="474"/>
      <c r="M67"/>
    </row>
    <row r="68" spans="12:13" x14ac:dyDescent="0.2">
      <c r="L68" s="474"/>
      <c r="M68"/>
    </row>
    <row r="69" spans="12:13" x14ac:dyDescent="0.2">
      <c r="L69" s="474"/>
      <c r="M69"/>
    </row>
    <row r="70" spans="12:13" x14ac:dyDescent="0.2">
      <c r="L70" s="474"/>
      <c r="M70"/>
    </row>
    <row r="71" spans="12:13" x14ac:dyDescent="0.2">
      <c r="L71" s="474"/>
      <c r="M71"/>
    </row>
    <row r="72" spans="12:13" x14ac:dyDescent="0.2">
      <c r="L72" s="474"/>
      <c r="M72"/>
    </row>
    <row r="73" spans="12:13" x14ac:dyDescent="0.2">
      <c r="L73" s="474"/>
      <c r="M73"/>
    </row>
    <row r="74" spans="12:13" x14ac:dyDescent="0.2">
      <c r="L74" s="474"/>
      <c r="M74"/>
    </row>
    <row r="75" spans="12:13" x14ac:dyDescent="0.2">
      <c r="L75" s="474"/>
      <c r="M75"/>
    </row>
    <row r="76" spans="12:13" x14ac:dyDescent="0.2">
      <c r="L76" s="474"/>
      <c r="M76"/>
    </row>
    <row r="77" spans="12:13" x14ac:dyDescent="0.2">
      <c r="L77" s="474"/>
      <c r="M77"/>
    </row>
    <row r="78" spans="12:13" x14ac:dyDescent="0.2">
      <c r="L78" s="474"/>
      <c r="M78"/>
    </row>
    <row r="79" spans="12:13" x14ac:dyDescent="0.2">
      <c r="L79" s="474"/>
      <c r="M79"/>
    </row>
    <row r="80" spans="12:13" x14ac:dyDescent="0.2">
      <c r="L80" s="474"/>
      <c r="M80"/>
    </row>
    <row r="81" spans="12:13" x14ac:dyDescent="0.2">
      <c r="L81" s="474"/>
      <c r="M81"/>
    </row>
    <row r="82" spans="12:13" x14ac:dyDescent="0.2">
      <c r="L82" s="474"/>
      <c r="M82"/>
    </row>
    <row r="83" spans="12:13" x14ac:dyDescent="0.2">
      <c r="L83" s="474"/>
      <c r="M83"/>
    </row>
    <row r="84" spans="12:13" x14ac:dyDescent="0.2">
      <c r="L84" s="474"/>
      <c r="M84"/>
    </row>
    <row r="85" spans="12:13" x14ac:dyDescent="0.2">
      <c r="L85" s="474"/>
      <c r="M85"/>
    </row>
    <row r="86" spans="12:13" x14ac:dyDescent="0.2">
      <c r="L86" s="474"/>
      <c r="M86"/>
    </row>
    <row r="87" spans="12:13" x14ac:dyDescent="0.2">
      <c r="L87" s="474"/>
      <c r="M87"/>
    </row>
    <row r="88" spans="12:13" x14ac:dyDescent="0.2">
      <c r="L88" s="474"/>
      <c r="M88"/>
    </row>
    <row r="89" spans="12:13" x14ac:dyDescent="0.2">
      <c r="L89" s="474"/>
      <c r="M89"/>
    </row>
    <row r="90" spans="12:13" x14ac:dyDescent="0.2">
      <c r="L90" s="474"/>
      <c r="M90"/>
    </row>
    <row r="91" spans="12:13" x14ac:dyDescent="0.2">
      <c r="L91" s="474"/>
      <c r="M91"/>
    </row>
  </sheetData>
  <sortState xmlns:xlrd2="http://schemas.microsoft.com/office/spreadsheetml/2017/richdata2" ref="V1:V91">
    <sortCondition ref="V1:V91"/>
  </sortState>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F6:F13 C6:C13">
    <cfRule type="duplicateValues" dxfId="72" priority="415"/>
  </conditionalFormatting>
  <conditionalFormatting sqref="C1:D5">
    <cfRule type="duplicateValues" dxfId="71" priority="418"/>
  </conditionalFormatting>
  <conditionalFormatting sqref="F14:F47 C14:C47">
    <cfRule type="duplicateValues" dxfId="70" priority="3"/>
  </conditionalFormatting>
  <conditionalFormatting sqref="D1:D1048576">
    <cfRule type="duplicateValues" dxfId="69" priority="2"/>
  </conditionalFormatting>
  <conditionalFormatting sqref="V1:V25">
    <cfRule type="duplicateValues" dxfId="68"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552F-4329-408A-B8D4-91CEED6B2922}">
  <sheetPr codeName="Sheet26">
    <tabColor rgb="FFFF3399"/>
  </sheetPr>
  <dimension ref="A1:N32"/>
  <sheetViews>
    <sheetView workbookViewId="0">
      <selection activeCell="C15" sqref="C15"/>
    </sheetView>
  </sheetViews>
  <sheetFormatPr defaultRowHeight="12.75" x14ac:dyDescent="0.2"/>
  <cols>
    <col min="1" max="1" width="48" bestFit="1" customWidth="1"/>
    <col min="2" max="2" width="6.7109375" bestFit="1" customWidth="1"/>
    <col min="3" max="3" width="14.140625" bestFit="1" customWidth="1"/>
    <col min="4" max="4" width="25" bestFit="1" customWidth="1"/>
    <col min="5" max="5" width="6.7109375" bestFit="1" customWidth="1"/>
    <col min="6" max="6" width="13.140625" bestFit="1" customWidth="1"/>
    <col min="7" max="7" width="7"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s="119" customFormat="1" ht="22.5" customHeight="1" thickBot="1" x14ac:dyDescent="0.25">
      <c r="A1" s="115">
        <f>SUM(A2-1)</f>
        <v>12</v>
      </c>
      <c r="B1" s="981" t="s">
        <v>234</v>
      </c>
      <c r="C1" s="982"/>
      <c r="D1" s="116" t="s">
        <v>69</v>
      </c>
      <c r="E1" s="983" t="s">
        <v>1280</v>
      </c>
      <c r="F1" s="984"/>
      <c r="G1" s="984"/>
      <c r="H1" s="984"/>
      <c r="I1" s="984"/>
      <c r="J1" s="984"/>
      <c r="K1" s="117" t="s">
        <v>70</v>
      </c>
      <c r="L1" s="985"/>
      <c r="M1" s="986"/>
      <c r="N1" s="118" t="s">
        <v>235</v>
      </c>
    </row>
    <row r="2" spans="1:14" s="119" customFormat="1" ht="22.5" customHeight="1" thickBot="1" x14ac:dyDescent="0.25">
      <c r="A2" s="120">
        <f>COUNTA(_xlfn.UNIQUE(D6:D200))</f>
        <v>13</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125">
        <f>IF(N4=1,0,IF(N4=2,1,IF(N4=3,2,0)))</f>
        <v>1</v>
      </c>
    </row>
    <row r="6" spans="1:14" s="119" customFormat="1" ht="14.25" x14ac:dyDescent="0.2">
      <c r="A6" s="126" t="str">
        <f>CONCATENATE(B6,C6,D6)</f>
        <v>PrepAerin HoyneLangtree Domino</v>
      </c>
      <c r="B6" s="127" t="s">
        <v>66</v>
      </c>
      <c r="C6" s="128" t="s">
        <v>242</v>
      </c>
      <c r="D6" s="129" t="s">
        <v>270</v>
      </c>
      <c r="E6" s="140"/>
      <c r="F6" s="131" t="s">
        <v>737</v>
      </c>
      <c r="G6" s="140">
        <v>59.473999999999997</v>
      </c>
      <c r="H6" s="127"/>
      <c r="I6" s="181"/>
      <c r="J6" s="210"/>
      <c r="K6" s="211"/>
      <c r="L6" s="137">
        <v>1</v>
      </c>
      <c r="M6" s="138">
        <f t="shared" ref="M6:M17" si="0">IF(L6=1,7,IF(L6=2,6,IF(L6=3,5,IF(L6=4,4,IF(L6=5,3,IF(L6=6,2,IF(L6&gt;=6,1,0)))))))</f>
        <v>7</v>
      </c>
      <c r="N6" s="139">
        <f>SUM(M6+$N$5)</f>
        <v>8</v>
      </c>
    </row>
    <row r="7" spans="1:14" s="119" customFormat="1" ht="14.25" x14ac:dyDescent="0.2">
      <c r="A7" s="126" t="str">
        <f>CONCATENATE(B7,C7,D7)</f>
        <v>PrelimAerin HoyneLangtree Domino</v>
      </c>
      <c r="B7" s="127" t="s">
        <v>50</v>
      </c>
      <c r="C7" s="128" t="s">
        <v>242</v>
      </c>
      <c r="D7" s="129" t="s">
        <v>270</v>
      </c>
      <c r="E7" s="140"/>
      <c r="F7" s="131" t="s">
        <v>737</v>
      </c>
      <c r="G7" s="140"/>
      <c r="H7" s="127">
        <v>66.25</v>
      </c>
      <c r="I7" s="181"/>
      <c r="J7" s="210"/>
      <c r="K7" s="211"/>
      <c r="L7" s="137">
        <v>1</v>
      </c>
      <c r="M7" s="138">
        <f t="shared" si="0"/>
        <v>7</v>
      </c>
      <c r="N7" s="139">
        <f t="shared" ref="N7:N16" si="1">SUM(M7+$N$5)</f>
        <v>8</v>
      </c>
    </row>
    <row r="8" spans="1:14" s="119" customFormat="1" ht="14.25" x14ac:dyDescent="0.2">
      <c r="A8" s="126" t="str">
        <f>CONCATENATE(B8,C8,D8)</f>
        <v>PrelimKeirah DolanLeedale Alice In Wonderland</v>
      </c>
      <c r="B8" s="127" t="s">
        <v>50</v>
      </c>
      <c r="C8" s="128" t="s">
        <v>139</v>
      </c>
      <c r="D8" s="129" t="s">
        <v>149</v>
      </c>
      <c r="E8" s="140"/>
      <c r="F8" s="131" t="s">
        <v>737</v>
      </c>
      <c r="G8" s="140"/>
      <c r="H8" s="127">
        <v>66.25</v>
      </c>
      <c r="I8" s="181"/>
      <c r="J8" s="210"/>
      <c r="K8" s="211"/>
      <c r="L8" s="137">
        <v>2</v>
      </c>
      <c r="M8" s="138">
        <f t="shared" si="0"/>
        <v>6</v>
      </c>
      <c r="N8" s="139">
        <f t="shared" si="1"/>
        <v>7</v>
      </c>
    </row>
    <row r="9" spans="1:14" s="119" customFormat="1" ht="14.25" x14ac:dyDescent="0.2">
      <c r="A9" s="126" t="str">
        <f t="shared" ref="A9:A20" si="2">CONCATENATE(B9,C9,D9)</f>
        <v>PrelimTea GrootBevanlee Havana</v>
      </c>
      <c r="B9" s="127" t="s">
        <v>50</v>
      </c>
      <c r="C9" s="128" t="s">
        <v>248</v>
      </c>
      <c r="D9" s="129" t="s">
        <v>249</v>
      </c>
      <c r="E9" s="140"/>
      <c r="F9" s="131" t="s">
        <v>738</v>
      </c>
      <c r="G9" s="140"/>
      <c r="H9" s="127">
        <v>67.5</v>
      </c>
      <c r="I9" s="181"/>
      <c r="J9" s="210"/>
      <c r="K9" s="211"/>
      <c r="L9" s="137">
        <v>1</v>
      </c>
      <c r="M9" s="138">
        <v>7</v>
      </c>
      <c r="N9" s="139">
        <f t="shared" si="1"/>
        <v>8</v>
      </c>
    </row>
    <row r="10" spans="1:14" s="119" customFormat="1" ht="14.25" x14ac:dyDescent="0.2">
      <c r="A10" s="126" t="str">
        <f t="shared" si="2"/>
        <v>PrelimJasmine ElliottWindy Hill Ginger Rocks</v>
      </c>
      <c r="B10" s="127" t="s">
        <v>50</v>
      </c>
      <c r="C10" s="128" t="s">
        <v>741</v>
      </c>
      <c r="D10" s="129" t="s">
        <v>744</v>
      </c>
      <c r="E10" s="140"/>
      <c r="F10" s="131" t="s">
        <v>739</v>
      </c>
      <c r="G10" s="140"/>
      <c r="H10" s="127">
        <v>66.963999999999999</v>
      </c>
      <c r="I10" s="181"/>
      <c r="J10" s="210"/>
      <c r="K10" s="211"/>
      <c r="L10" s="137">
        <v>2</v>
      </c>
      <c r="M10" s="138">
        <f t="shared" si="0"/>
        <v>6</v>
      </c>
      <c r="N10" s="139">
        <f t="shared" si="1"/>
        <v>7</v>
      </c>
    </row>
    <row r="11" spans="1:14" s="119" customFormat="1" ht="14.25" x14ac:dyDescent="0.2">
      <c r="A11" s="126" t="str">
        <f t="shared" si="2"/>
        <v>PrelimJorja WarehamTiaja Park Fearless</v>
      </c>
      <c r="B11" s="127" t="s">
        <v>50</v>
      </c>
      <c r="C11" s="128" t="s">
        <v>30</v>
      </c>
      <c r="D11" s="129" t="s">
        <v>155</v>
      </c>
      <c r="E11" s="140"/>
      <c r="F11" s="131" t="s">
        <v>737</v>
      </c>
      <c r="G11" s="140"/>
      <c r="H11" s="127">
        <v>63.929000000000002</v>
      </c>
      <c r="I11" s="181"/>
      <c r="J11" s="210"/>
      <c r="K11" s="211"/>
      <c r="L11" s="137">
        <v>3</v>
      </c>
      <c r="M11" s="138">
        <f t="shared" si="0"/>
        <v>5</v>
      </c>
      <c r="N11" s="139">
        <f t="shared" si="1"/>
        <v>6</v>
      </c>
    </row>
    <row r="12" spans="1:14" s="119" customFormat="1" ht="14.25" x14ac:dyDescent="0.2">
      <c r="A12" s="126" t="str">
        <f t="shared" si="2"/>
        <v>PrelimKelsey LubckeBundara Boutique</v>
      </c>
      <c r="B12" s="127" t="s">
        <v>50</v>
      </c>
      <c r="C12" s="128" t="s">
        <v>671</v>
      </c>
      <c r="D12" s="129" t="s">
        <v>672</v>
      </c>
      <c r="E12" s="140"/>
      <c r="F12" s="131" t="s">
        <v>737</v>
      </c>
      <c r="G12" s="140"/>
      <c r="H12" s="127">
        <v>61.963999999999999</v>
      </c>
      <c r="I12" s="181"/>
      <c r="J12" s="210"/>
      <c r="K12" s="211"/>
      <c r="L12" s="137">
        <v>4</v>
      </c>
      <c r="M12" s="138">
        <f t="shared" si="0"/>
        <v>4</v>
      </c>
      <c r="N12" s="139">
        <f t="shared" si="1"/>
        <v>5</v>
      </c>
    </row>
    <row r="13" spans="1:14" s="119" customFormat="1" ht="14.25" x14ac:dyDescent="0.2">
      <c r="A13" s="126" t="str">
        <f t="shared" si="2"/>
        <v>PrelimAbby CoulsonCambria Gem</v>
      </c>
      <c r="B13" s="127" t="s">
        <v>50</v>
      </c>
      <c r="C13" s="157" t="s">
        <v>141</v>
      </c>
      <c r="D13" s="158" t="s">
        <v>152</v>
      </c>
      <c r="E13" s="140"/>
      <c r="F13" s="131" t="s">
        <v>737</v>
      </c>
      <c r="G13" s="140"/>
      <c r="H13" s="127">
        <v>61.606999999999999</v>
      </c>
      <c r="I13" s="181"/>
      <c r="J13" s="210"/>
      <c r="K13" s="211"/>
      <c r="L13" s="137">
        <v>1</v>
      </c>
      <c r="M13" s="138">
        <f t="shared" si="0"/>
        <v>7</v>
      </c>
      <c r="N13" s="139">
        <f t="shared" si="1"/>
        <v>8</v>
      </c>
    </row>
    <row r="14" spans="1:14" s="119" customFormat="1" ht="14.25" x14ac:dyDescent="0.2">
      <c r="A14" s="126" t="str">
        <f t="shared" si="2"/>
        <v>PrelimEliza HuttonPeptos Spider</v>
      </c>
      <c r="B14" s="127" t="s">
        <v>50</v>
      </c>
      <c r="C14" s="128" t="s">
        <v>253</v>
      </c>
      <c r="D14" s="129" t="s">
        <v>254</v>
      </c>
      <c r="E14" s="140"/>
      <c r="F14" s="131" t="s">
        <v>740</v>
      </c>
      <c r="G14" s="140"/>
      <c r="H14" s="127">
        <v>58.036000000000001</v>
      </c>
      <c r="I14" s="181"/>
      <c r="J14" s="210"/>
      <c r="K14" s="211"/>
      <c r="L14" s="137">
        <v>2</v>
      </c>
      <c r="M14" s="138">
        <f t="shared" si="0"/>
        <v>6</v>
      </c>
      <c r="N14" s="139">
        <f t="shared" si="1"/>
        <v>7</v>
      </c>
    </row>
    <row r="15" spans="1:14" s="119" customFormat="1" ht="14.25" x14ac:dyDescent="0.2">
      <c r="A15" s="126" t="str">
        <f t="shared" si="2"/>
        <v>NovKeirah DolanLeedale Alice In Wonderland</v>
      </c>
      <c r="B15" s="156" t="s">
        <v>377</v>
      </c>
      <c r="C15" s="128" t="s">
        <v>139</v>
      </c>
      <c r="D15" s="129" t="s">
        <v>149</v>
      </c>
      <c r="E15" s="140"/>
      <c r="F15" s="131" t="s">
        <v>737</v>
      </c>
      <c r="G15" s="140"/>
      <c r="H15" s="127"/>
      <c r="I15" s="181">
        <v>65.882000000000005</v>
      </c>
      <c r="J15" s="210"/>
      <c r="K15" s="211"/>
      <c r="L15" s="137">
        <v>1</v>
      </c>
      <c r="M15" s="138">
        <f t="shared" si="0"/>
        <v>7</v>
      </c>
      <c r="N15" s="139">
        <f t="shared" si="1"/>
        <v>8</v>
      </c>
    </row>
    <row r="16" spans="1:14" s="119" customFormat="1" ht="14.25" x14ac:dyDescent="0.2">
      <c r="A16" s="126" t="str">
        <f t="shared" si="2"/>
        <v>NovAbby CoulsonCambria Gem</v>
      </c>
      <c r="B16" s="156" t="s">
        <v>377</v>
      </c>
      <c r="C16" s="157" t="s">
        <v>141</v>
      </c>
      <c r="D16" s="158" t="s">
        <v>152</v>
      </c>
      <c r="E16" s="140"/>
      <c r="F16" s="131" t="s">
        <v>737</v>
      </c>
      <c r="G16" s="140"/>
      <c r="H16" s="127"/>
      <c r="I16" s="181">
        <v>59.853000000000002</v>
      </c>
      <c r="J16" s="210"/>
      <c r="K16" s="211"/>
      <c r="L16" s="137">
        <v>1</v>
      </c>
      <c r="M16" s="138">
        <f t="shared" si="0"/>
        <v>7</v>
      </c>
      <c r="N16" s="139">
        <f t="shared" si="1"/>
        <v>8</v>
      </c>
    </row>
    <row r="17" spans="1:14" ht="14.25" x14ac:dyDescent="0.2">
      <c r="A17" s="126" t="str">
        <f t="shared" si="2"/>
        <v/>
      </c>
      <c r="B17" s="127" t="s">
        <v>83</v>
      </c>
      <c r="C17" s="128" t="s">
        <v>83</v>
      </c>
      <c r="D17" s="129" t="s">
        <v>83</v>
      </c>
      <c r="E17" s="140"/>
      <c r="F17" s="131"/>
      <c r="G17" s="140"/>
      <c r="H17" s="127"/>
      <c r="I17" s="181"/>
      <c r="J17" s="210"/>
      <c r="K17" s="211"/>
      <c r="L17" s="137"/>
      <c r="M17" s="138">
        <f t="shared" si="0"/>
        <v>0</v>
      </c>
      <c r="N17" s="139">
        <f t="shared" ref="N17" si="3">SUM(M17+$N$5)</f>
        <v>1</v>
      </c>
    </row>
    <row r="18" spans="1:14" s="119" customFormat="1" ht="14.25" x14ac:dyDescent="0.2">
      <c r="A18" s="126" t="str">
        <f t="shared" si="2"/>
        <v>PrepAcacia ChenBelcam Chanel</v>
      </c>
      <c r="B18" s="127" t="s">
        <v>66</v>
      </c>
      <c r="C18" s="128" t="s">
        <v>147</v>
      </c>
      <c r="D18" s="129" t="s">
        <v>745</v>
      </c>
      <c r="E18" s="140"/>
      <c r="F18" s="131"/>
      <c r="G18" s="140">
        <v>70.209999999999994</v>
      </c>
      <c r="H18" s="127"/>
      <c r="I18" s="181"/>
      <c r="J18" s="210"/>
      <c r="K18" s="211"/>
      <c r="L18" s="137">
        <v>1</v>
      </c>
      <c r="M18" s="138">
        <v>7</v>
      </c>
      <c r="N18" s="139">
        <f>SUM(M18+$N$5)</f>
        <v>8</v>
      </c>
    </row>
    <row r="19" spans="1:14" s="119" customFormat="1" ht="14.25" x14ac:dyDescent="0.2">
      <c r="A19" s="126" t="str">
        <f t="shared" si="2"/>
        <v>PrepIndia BrockmanMaverick</v>
      </c>
      <c r="B19" s="127" t="s">
        <v>66</v>
      </c>
      <c r="C19" s="128" t="s">
        <v>742</v>
      </c>
      <c r="D19" s="129" t="s">
        <v>746</v>
      </c>
      <c r="E19" s="140"/>
      <c r="F19" s="131"/>
      <c r="G19" s="140">
        <v>62.104999999999997</v>
      </c>
      <c r="H19" s="127"/>
      <c r="I19" s="181"/>
      <c r="J19" s="210"/>
      <c r="K19" s="211"/>
      <c r="L19" s="137">
        <v>2</v>
      </c>
      <c r="M19" s="138">
        <f t="shared" ref="M19:M20" si="4">IF(L19=1,7,IF(L19=2,6,IF(L19=3,5,IF(L19=4,4,IF(L19=5,3,IF(L19=6,2,IF(L19&gt;=6,1,0)))))))</f>
        <v>6</v>
      </c>
      <c r="N19" s="139">
        <f t="shared" ref="N19:N20" si="5">SUM(M19+$N$5)</f>
        <v>7</v>
      </c>
    </row>
    <row r="20" spans="1:14" s="119" customFormat="1" ht="14.25" x14ac:dyDescent="0.2">
      <c r="A20" s="126" t="str">
        <f t="shared" si="2"/>
        <v>PrelimAnnika MillerEsb Irish Leprechaun</v>
      </c>
      <c r="B20" s="127" t="s">
        <v>50</v>
      </c>
      <c r="C20" s="128" t="s">
        <v>743</v>
      </c>
      <c r="D20" s="129" t="s">
        <v>747</v>
      </c>
      <c r="E20" s="140"/>
      <c r="F20" s="131"/>
      <c r="G20" s="140"/>
      <c r="H20" s="127">
        <v>66.786000000000001</v>
      </c>
      <c r="I20" s="181"/>
      <c r="J20" s="210"/>
      <c r="K20" s="211"/>
      <c r="L20" s="137">
        <v>1</v>
      </c>
      <c r="M20" s="138">
        <f t="shared" si="4"/>
        <v>7</v>
      </c>
      <c r="N20" s="139">
        <f t="shared" si="5"/>
        <v>8</v>
      </c>
    </row>
    <row r="21" spans="1:14" ht="14.25" x14ac:dyDescent="0.2">
      <c r="A21" s="126" t="str">
        <f t="shared" ref="A21:A32" si="6">CONCATENATE(B21,C21,D21)</f>
        <v/>
      </c>
      <c r="B21" s="127"/>
      <c r="C21" s="128"/>
      <c r="D21" s="129"/>
      <c r="E21" s="140"/>
      <c r="F21" s="131"/>
      <c r="G21" s="140"/>
      <c r="H21" s="127"/>
      <c r="I21" s="181"/>
      <c r="J21" s="210"/>
      <c r="K21" s="211"/>
      <c r="L21" s="137"/>
      <c r="M21" s="138">
        <f t="shared" ref="M21:M32" si="7">IF(L21=1,7,IF(L21=2,6,IF(L21=3,5,IF(L21=4,4,IF(L21=5,3,IF(L21=6,2,IF(L21&gt;=6,1,0)))))))</f>
        <v>0</v>
      </c>
      <c r="N21" s="139">
        <f t="shared" ref="N21:N32" si="8">SUM(M21+$N$5)</f>
        <v>1</v>
      </c>
    </row>
    <row r="22" spans="1:14" ht="14.25" x14ac:dyDescent="0.2">
      <c r="A22" s="126" t="str">
        <f t="shared" si="6"/>
        <v/>
      </c>
      <c r="B22" s="127"/>
      <c r="C22" s="128"/>
      <c r="D22" s="129"/>
      <c r="E22" s="140"/>
      <c r="F22" s="131"/>
      <c r="G22" s="140"/>
      <c r="H22" s="127"/>
      <c r="I22" s="181"/>
      <c r="J22" s="210"/>
      <c r="K22" s="211"/>
      <c r="L22" s="137"/>
      <c r="M22" s="138">
        <f t="shared" si="7"/>
        <v>0</v>
      </c>
      <c r="N22" s="139">
        <f t="shared" si="8"/>
        <v>1</v>
      </c>
    </row>
    <row r="23" spans="1:14" ht="14.25" x14ac:dyDescent="0.2">
      <c r="A23" s="126" t="str">
        <f t="shared" si="6"/>
        <v/>
      </c>
      <c r="B23" s="127"/>
      <c r="C23" s="128"/>
      <c r="D23" s="129"/>
      <c r="E23" s="140"/>
      <c r="F23" s="131"/>
      <c r="G23" s="140"/>
      <c r="H23" s="127"/>
      <c r="I23" s="181"/>
      <c r="J23" s="210"/>
      <c r="K23" s="211"/>
      <c r="L23" s="137"/>
      <c r="M23" s="138">
        <f t="shared" si="7"/>
        <v>0</v>
      </c>
      <c r="N23" s="139">
        <f t="shared" si="8"/>
        <v>1</v>
      </c>
    </row>
    <row r="24" spans="1:14" ht="14.25" x14ac:dyDescent="0.2">
      <c r="A24" s="126" t="str">
        <f t="shared" si="6"/>
        <v/>
      </c>
      <c r="B24" s="127"/>
      <c r="C24" s="128"/>
      <c r="D24" s="129"/>
      <c r="E24" s="140"/>
      <c r="F24" s="131"/>
      <c r="G24" s="140"/>
      <c r="H24" s="127"/>
      <c r="I24" s="181"/>
      <c r="J24" s="210"/>
      <c r="K24" s="211"/>
      <c r="L24" s="137"/>
      <c r="M24" s="138">
        <f t="shared" si="7"/>
        <v>0</v>
      </c>
      <c r="N24" s="139">
        <f t="shared" si="8"/>
        <v>1</v>
      </c>
    </row>
    <row r="25" spans="1:14" ht="14.25" x14ac:dyDescent="0.2">
      <c r="A25" s="126" t="str">
        <f t="shared" si="6"/>
        <v/>
      </c>
      <c r="B25" s="127"/>
      <c r="C25" s="128"/>
      <c r="D25" s="129"/>
      <c r="E25" s="140"/>
      <c r="F25" s="131"/>
      <c r="G25" s="140"/>
      <c r="H25" s="127"/>
      <c r="I25" s="181"/>
      <c r="J25" s="210"/>
      <c r="K25" s="211"/>
      <c r="L25" s="137"/>
      <c r="M25" s="138">
        <f t="shared" si="7"/>
        <v>0</v>
      </c>
      <c r="N25" s="139">
        <f t="shared" si="8"/>
        <v>1</v>
      </c>
    </row>
    <row r="26" spans="1:14" ht="14.25" x14ac:dyDescent="0.2">
      <c r="A26" s="126" t="str">
        <f t="shared" si="6"/>
        <v/>
      </c>
      <c r="B26" s="127"/>
      <c r="C26" s="128"/>
      <c r="D26" s="129"/>
      <c r="E26" s="140"/>
      <c r="F26" s="131"/>
      <c r="G26" s="140"/>
      <c r="H26" s="127"/>
      <c r="I26" s="181"/>
      <c r="J26" s="210"/>
      <c r="K26" s="211"/>
      <c r="L26" s="137"/>
      <c r="M26" s="138">
        <f t="shared" si="7"/>
        <v>0</v>
      </c>
      <c r="N26" s="139">
        <f t="shared" si="8"/>
        <v>1</v>
      </c>
    </row>
    <row r="27" spans="1:14" ht="14.25" x14ac:dyDescent="0.2">
      <c r="A27" s="126" t="str">
        <f t="shared" si="6"/>
        <v/>
      </c>
      <c r="B27" s="127"/>
      <c r="C27" s="128"/>
      <c r="D27" s="129"/>
      <c r="E27" s="140"/>
      <c r="F27" s="131"/>
      <c r="G27" s="140"/>
      <c r="H27" s="127"/>
      <c r="I27" s="181"/>
      <c r="J27" s="210"/>
      <c r="K27" s="211"/>
      <c r="L27" s="137"/>
      <c r="M27" s="138">
        <f t="shared" si="7"/>
        <v>0</v>
      </c>
      <c r="N27" s="139">
        <f t="shared" si="8"/>
        <v>1</v>
      </c>
    </row>
    <row r="28" spans="1:14" ht="14.25" x14ac:dyDescent="0.2">
      <c r="A28" s="126" t="str">
        <f t="shared" si="6"/>
        <v/>
      </c>
      <c r="B28" s="127"/>
      <c r="C28" s="128"/>
      <c r="D28" s="129"/>
      <c r="E28" s="140"/>
      <c r="F28" s="131"/>
      <c r="G28" s="140"/>
      <c r="H28" s="127"/>
      <c r="I28" s="181"/>
      <c r="J28" s="210"/>
      <c r="K28" s="211"/>
      <c r="L28" s="137"/>
      <c r="M28" s="138">
        <f t="shared" si="7"/>
        <v>0</v>
      </c>
      <c r="N28" s="139">
        <f t="shared" si="8"/>
        <v>1</v>
      </c>
    </row>
    <row r="29" spans="1:14" ht="14.25" x14ac:dyDescent="0.2">
      <c r="A29" s="126" t="str">
        <f t="shared" si="6"/>
        <v/>
      </c>
      <c r="B29" s="127"/>
      <c r="C29" s="128"/>
      <c r="D29" s="129"/>
      <c r="E29" s="140"/>
      <c r="F29" s="131"/>
      <c r="G29" s="140"/>
      <c r="H29" s="127"/>
      <c r="I29" s="181"/>
      <c r="J29" s="210"/>
      <c r="K29" s="211"/>
      <c r="L29" s="137"/>
      <c r="M29" s="138">
        <f t="shared" si="7"/>
        <v>0</v>
      </c>
      <c r="N29" s="139">
        <f t="shared" si="8"/>
        <v>1</v>
      </c>
    </row>
    <row r="30" spans="1:14" ht="14.25" x14ac:dyDescent="0.2">
      <c r="A30" s="126" t="str">
        <f t="shared" si="6"/>
        <v/>
      </c>
      <c r="B30" s="127"/>
      <c r="C30" s="128"/>
      <c r="D30" s="129"/>
      <c r="E30" s="140"/>
      <c r="F30" s="131"/>
      <c r="G30" s="140"/>
      <c r="H30" s="127"/>
      <c r="I30" s="181"/>
      <c r="J30" s="210"/>
      <c r="K30" s="211"/>
      <c r="L30" s="137"/>
      <c r="M30" s="138">
        <f t="shared" si="7"/>
        <v>0</v>
      </c>
      <c r="N30" s="139">
        <f t="shared" si="8"/>
        <v>1</v>
      </c>
    </row>
    <row r="31" spans="1:14" ht="14.25" x14ac:dyDescent="0.2">
      <c r="A31" s="126" t="str">
        <f t="shared" si="6"/>
        <v/>
      </c>
      <c r="B31" s="127"/>
      <c r="C31" s="128"/>
      <c r="D31" s="129"/>
      <c r="E31" s="140"/>
      <c r="F31" s="131"/>
      <c r="G31" s="140"/>
      <c r="H31" s="127"/>
      <c r="I31" s="181"/>
      <c r="J31" s="210"/>
      <c r="K31" s="211"/>
      <c r="L31" s="137"/>
      <c r="M31" s="138">
        <f t="shared" si="7"/>
        <v>0</v>
      </c>
      <c r="N31" s="139">
        <f t="shared" si="8"/>
        <v>1</v>
      </c>
    </row>
    <row r="32" spans="1:14" ht="14.25" x14ac:dyDescent="0.2">
      <c r="A32" s="126" t="str">
        <f t="shared" si="6"/>
        <v/>
      </c>
      <c r="B32" s="127"/>
      <c r="C32" s="128"/>
      <c r="D32" s="129"/>
      <c r="E32" s="140"/>
      <c r="F32" s="131"/>
      <c r="G32" s="140"/>
      <c r="H32" s="127"/>
      <c r="I32" s="181"/>
      <c r="J32" s="210"/>
      <c r="K32" s="211"/>
      <c r="L32" s="137"/>
      <c r="M32" s="138">
        <f t="shared" si="7"/>
        <v>0</v>
      </c>
      <c r="N32" s="139">
        <f t="shared" si="8"/>
        <v>1</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67" priority="3"/>
  </conditionalFormatting>
  <conditionalFormatting sqref="C1:D5">
    <cfRule type="duplicateValues" dxfId="66" priority="2"/>
  </conditionalFormatting>
  <conditionalFormatting sqref="C21:D32">
    <cfRule type="duplicateValues" dxfId="65" priority="4"/>
  </conditionalFormatting>
  <conditionalFormatting sqref="C6:D20">
    <cfRule type="duplicateValues" dxfId="64" priority="1"/>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C24E-700A-40C5-B658-8890088668BD}">
  <sheetPr codeName="Sheet27">
    <tabColor rgb="FFFF3399"/>
  </sheetPr>
  <dimension ref="A1:N98"/>
  <sheetViews>
    <sheetView topLeftCell="A43" workbookViewId="0">
      <selection activeCell="C54" sqref="C54"/>
    </sheetView>
  </sheetViews>
  <sheetFormatPr defaultRowHeight="12.75" x14ac:dyDescent="0.2"/>
  <cols>
    <col min="1" max="1" width="37" style="119" customWidth="1"/>
    <col min="2" max="2" width="9.140625" style="456" bestFit="1"/>
    <col min="3" max="3" width="18.7109375" style="457" bestFit="1" customWidth="1"/>
    <col min="4" max="4" width="28.28515625" style="458" customWidth="1"/>
    <col min="5" max="5" width="12" style="456" bestFit="1" customWidth="1"/>
    <col min="6" max="6" width="16" style="457" bestFit="1" customWidth="1"/>
    <col min="7" max="7" width="9.28515625" style="456" bestFit="1" customWidth="1"/>
    <col min="8" max="8" width="10" style="456" bestFit="1" customWidth="1"/>
    <col min="9" max="9" width="9.5703125" style="456" bestFit="1" customWidth="1"/>
    <col min="10" max="10" width="14.28515625" style="456" bestFit="1" customWidth="1"/>
    <col min="11" max="11" width="14.85546875" style="456" bestFit="1" customWidth="1"/>
    <col min="12" max="12" width="8.28515625" style="456" bestFit="1" customWidth="1"/>
    <col min="13" max="13" width="14.85546875" style="456" bestFit="1" customWidth="1"/>
    <col min="14" max="14" width="33.140625" style="456" bestFit="1" customWidth="1"/>
    <col min="15" max="16384" width="9.140625" style="119"/>
  </cols>
  <sheetData>
    <row r="1" spans="1:14" ht="22.5" customHeight="1" thickBot="1" x14ac:dyDescent="0.25">
      <c r="A1" s="115">
        <f>SUM(A2-1)</f>
        <v>45</v>
      </c>
      <c r="B1" s="1033" t="s">
        <v>234</v>
      </c>
      <c r="C1" s="1034"/>
      <c r="D1" s="430" t="s">
        <v>69</v>
      </c>
      <c r="E1" s="1035" t="s">
        <v>829</v>
      </c>
      <c r="F1" s="1036"/>
      <c r="G1" s="1036"/>
      <c r="H1" s="1036"/>
      <c r="I1" s="1036"/>
      <c r="J1" s="1036"/>
      <c r="K1" s="431" t="s">
        <v>70</v>
      </c>
      <c r="L1" s="1037" t="s">
        <v>830</v>
      </c>
      <c r="M1" s="1038"/>
      <c r="N1" s="431" t="s">
        <v>235</v>
      </c>
    </row>
    <row r="2" spans="1:14" ht="22.5" customHeight="1" thickBot="1" x14ac:dyDescent="0.25">
      <c r="A2" s="120">
        <f>COUNTA(_xlfn.UNIQUE(D6:D198))</f>
        <v>46</v>
      </c>
      <c r="B2" s="1039" t="s">
        <v>236</v>
      </c>
      <c r="C2" s="1039"/>
      <c r="D2" s="1039"/>
      <c r="E2" s="1039"/>
      <c r="F2" s="1039"/>
      <c r="G2" s="1039"/>
      <c r="H2" s="1039"/>
      <c r="I2" s="1039"/>
      <c r="J2" s="1039"/>
      <c r="K2" s="1039"/>
      <c r="L2" s="1039"/>
      <c r="M2" s="1039"/>
      <c r="N2" s="121" t="s">
        <v>237</v>
      </c>
    </row>
    <row r="3" spans="1:14" ht="15" thickBot="1" x14ac:dyDescent="0.25">
      <c r="A3" s="965" t="s">
        <v>238</v>
      </c>
      <c r="B3" s="1020" t="s">
        <v>71</v>
      </c>
      <c r="C3" s="1023" t="s">
        <v>72</v>
      </c>
      <c r="D3" s="1026" t="s">
        <v>73</v>
      </c>
      <c r="E3" s="1029" t="s">
        <v>239</v>
      </c>
      <c r="F3" s="1026" t="s">
        <v>79</v>
      </c>
      <c r="G3" s="1035" t="s">
        <v>240</v>
      </c>
      <c r="H3" s="1036"/>
      <c r="I3" s="1036"/>
      <c r="J3" s="1036"/>
      <c r="K3" s="1041"/>
      <c r="L3" s="1042" t="s">
        <v>57</v>
      </c>
      <c r="M3" s="1045" t="s">
        <v>76</v>
      </c>
      <c r="N3" s="432" t="s">
        <v>241</v>
      </c>
    </row>
    <row r="4" spans="1:14" ht="15" thickBot="1" x14ac:dyDescent="0.25">
      <c r="A4" s="966"/>
      <c r="B4" s="1021"/>
      <c r="C4" s="1024"/>
      <c r="D4" s="1027"/>
      <c r="E4" s="1030"/>
      <c r="F4" s="1040"/>
      <c r="G4" s="1048" t="s">
        <v>66</v>
      </c>
      <c r="H4" s="1050" t="s">
        <v>50</v>
      </c>
      <c r="I4" s="1050" t="s">
        <v>84</v>
      </c>
      <c r="J4" s="1050" t="s">
        <v>74</v>
      </c>
      <c r="K4" s="1026" t="s">
        <v>75</v>
      </c>
      <c r="L4" s="1043"/>
      <c r="M4" s="1046"/>
      <c r="N4" s="433">
        <v>1</v>
      </c>
    </row>
    <row r="5" spans="1:14" ht="15" thickBot="1" x14ac:dyDescent="0.25">
      <c r="A5" s="1000"/>
      <c r="B5" s="1022"/>
      <c r="C5" s="1025"/>
      <c r="D5" s="1028"/>
      <c r="E5" s="1031" t="s">
        <v>77</v>
      </c>
      <c r="F5" s="1032"/>
      <c r="G5" s="1049"/>
      <c r="H5" s="1051"/>
      <c r="I5" s="1051"/>
      <c r="J5" s="1051"/>
      <c r="K5" s="1028"/>
      <c r="L5" s="1044"/>
      <c r="M5" s="1047"/>
      <c r="N5" s="434">
        <f>IF(N4=1,0,IF(N4=2,1,IF(N4=3,2,0)))</f>
        <v>0</v>
      </c>
    </row>
    <row r="6" spans="1:14" ht="15.75" x14ac:dyDescent="0.25">
      <c r="A6" s="126" t="str">
        <f t="shared" ref="A6:A37" si="0">CONCATENATE(B6,C6,D6)</f>
        <v>PrepJenaveve PageWatchwood Druid</v>
      </c>
      <c r="B6" s="156" t="s">
        <v>66</v>
      </c>
      <c r="C6" s="375" t="s">
        <v>108</v>
      </c>
      <c r="D6" s="375" t="s">
        <v>109</v>
      </c>
      <c r="E6" s="375">
        <v>6020436</v>
      </c>
      <c r="F6" s="375" t="s">
        <v>831</v>
      </c>
      <c r="G6" s="379">
        <v>61.25</v>
      </c>
      <c r="H6" s="156"/>
      <c r="I6" s="435"/>
      <c r="J6" s="436"/>
      <c r="K6" s="437"/>
      <c r="L6" s="438">
        <v>1</v>
      </c>
      <c r="M6" s="439">
        <f t="shared" ref="M6:M69" si="1">IF(L6=1,7,IF(L6=2,6,IF(L6=3,5,IF(L6=4,4,IF(L6=5,3,IF(L6=6,2,IF(L6&gt;=6,1,0)))))))</f>
        <v>7</v>
      </c>
      <c r="N6" s="233">
        <f>SUM(M6+$N$5)</f>
        <v>7</v>
      </c>
    </row>
    <row r="7" spans="1:14" ht="15.75" x14ac:dyDescent="0.25">
      <c r="A7" s="126" t="str">
        <f t="shared" si="0"/>
        <v>PrepSophie DagnallEbony Rose Spotlight</v>
      </c>
      <c r="B7" s="156" t="s">
        <v>66</v>
      </c>
      <c r="C7" s="375" t="s">
        <v>832</v>
      </c>
      <c r="D7" s="375" t="s">
        <v>833</v>
      </c>
      <c r="E7" s="375">
        <v>6020462</v>
      </c>
      <c r="F7" s="375" t="s">
        <v>834</v>
      </c>
      <c r="G7" s="379">
        <v>69.5</v>
      </c>
      <c r="H7" s="156"/>
      <c r="I7" s="435"/>
      <c r="J7" s="436"/>
      <c r="K7" s="437"/>
      <c r="L7" s="438">
        <v>1</v>
      </c>
      <c r="M7" s="439">
        <f t="shared" si="1"/>
        <v>7</v>
      </c>
      <c r="N7" s="233">
        <f t="shared" ref="N7:N70" si="2">SUM(M7+$N$5)</f>
        <v>7</v>
      </c>
    </row>
    <row r="8" spans="1:14" ht="15.75" x14ac:dyDescent="0.25">
      <c r="A8" s="126" t="str">
        <f t="shared" si="0"/>
        <v>PrepManiah-Rose FrearPencader Piper</v>
      </c>
      <c r="B8" s="156" t="s">
        <v>66</v>
      </c>
      <c r="C8" s="375" t="s">
        <v>835</v>
      </c>
      <c r="D8" s="375" t="s">
        <v>860</v>
      </c>
      <c r="E8" s="375">
        <v>6020433</v>
      </c>
      <c r="F8" s="375" t="s">
        <v>834</v>
      </c>
      <c r="G8" s="379">
        <v>61</v>
      </c>
      <c r="H8" s="156"/>
      <c r="I8" s="435"/>
      <c r="J8" s="436"/>
      <c r="K8" s="437"/>
      <c r="L8" s="438">
        <v>2</v>
      </c>
      <c r="M8" s="439">
        <f t="shared" si="1"/>
        <v>6</v>
      </c>
      <c r="N8" s="233">
        <f t="shared" si="2"/>
        <v>6</v>
      </c>
    </row>
    <row r="9" spans="1:14" ht="15.75" x14ac:dyDescent="0.25">
      <c r="A9" s="126" t="str">
        <f t="shared" si="0"/>
        <v>PrepElla MacgregorStarzzz By Me</v>
      </c>
      <c r="B9" s="156" t="s">
        <v>66</v>
      </c>
      <c r="C9" s="375" t="s">
        <v>623</v>
      </c>
      <c r="D9" s="375" t="s">
        <v>628</v>
      </c>
      <c r="E9" s="375">
        <v>6028541</v>
      </c>
      <c r="F9" s="375" t="s">
        <v>834</v>
      </c>
      <c r="G9" s="392" t="s">
        <v>836</v>
      </c>
      <c r="H9" s="156"/>
      <c r="I9" s="435"/>
      <c r="J9" s="436"/>
      <c r="K9" s="437"/>
      <c r="L9" s="438">
        <v>0</v>
      </c>
      <c r="M9" s="439">
        <v>0</v>
      </c>
      <c r="N9" s="233">
        <f t="shared" si="2"/>
        <v>0</v>
      </c>
    </row>
    <row r="10" spans="1:14" ht="15.75" x14ac:dyDescent="0.25">
      <c r="A10" s="126" t="str">
        <f t="shared" si="0"/>
        <v>PrelimLahnee PozzebonGlen Hardey Omega Cloud</v>
      </c>
      <c r="B10" s="156" t="s">
        <v>50</v>
      </c>
      <c r="C10" s="375" t="s">
        <v>278</v>
      </c>
      <c r="D10" s="375" t="s">
        <v>280</v>
      </c>
      <c r="E10" s="375">
        <v>6011534</v>
      </c>
      <c r="F10" s="375" t="s">
        <v>837</v>
      </c>
      <c r="G10" s="375"/>
      <c r="H10" s="378">
        <v>64.821399999999997</v>
      </c>
      <c r="I10" s="435"/>
      <c r="J10" s="436"/>
      <c r="K10" s="437"/>
      <c r="L10" s="438">
        <v>1</v>
      </c>
      <c r="M10" s="439">
        <f t="shared" si="1"/>
        <v>7</v>
      </c>
      <c r="N10" s="233">
        <f t="shared" si="2"/>
        <v>7</v>
      </c>
    </row>
    <row r="11" spans="1:14" ht="15.75" x14ac:dyDescent="0.25">
      <c r="A11" s="126" t="str">
        <f t="shared" si="0"/>
        <v>PrelimRuby DouglasSecret Valley Rockstar</v>
      </c>
      <c r="B11" s="156" t="s">
        <v>50</v>
      </c>
      <c r="C11" s="375" t="s">
        <v>97</v>
      </c>
      <c r="D11" s="375" t="s">
        <v>98</v>
      </c>
      <c r="E11" s="375">
        <v>6020464</v>
      </c>
      <c r="F11" s="375" t="s">
        <v>837</v>
      </c>
      <c r="G11" s="375"/>
      <c r="H11" s="378">
        <v>64.285700000000006</v>
      </c>
      <c r="I11" s="435"/>
      <c r="J11" s="436"/>
      <c r="K11" s="437"/>
      <c r="L11" s="438">
        <v>2</v>
      </c>
      <c r="M11" s="439">
        <f t="shared" si="1"/>
        <v>6</v>
      </c>
      <c r="N11" s="233">
        <f t="shared" si="2"/>
        <v>6</v>
      </c>
    </row>
    <row r="12" spans="1:14" ht="15.75" x14ac:dyDescent="0.25">
      <c r="A12" s="126" t="str">
        <f t="shared" si="0"/>
        <v>PrelimJenaveve PageWatchwood Druid</v>
      </c>
      <c r="B12" s="156" t="s">
        <v>50</v>
      </c>
      <c r="C12" s="375" t="s">
        <v>108</v>
      </c>
      <c r="D12" s="375" t="s">
        <v>109</v>
      </c>
      <c r="E12" s="375">
        <v>6020436</v>
      </c>
      <c r="F12" s="375" t="s">
        <v>831</v>
      </c>
      <c r="G12" s="375"/>
      <c r="H12" s="378">
        <v>60.357100000000003</v>
      </c>
      <c r="I12" s="435"/>
      <c r="J12" s="436"/>
      <c r="K12" s="437"/>
      <c r="L12" s="438">
        <v>3</v>
      </c>
      <c r="M12" s="439">
        <f t="shared" si="1"/>
        <v>5</v>
      </c>
      <c r="N12" s="233">
        <f t="shared" si="2"/>
        <v>5</v>
      </c>
    </row>
    <row r="13" spans="1:14" ht="15.75" x14ac:dyDescent="0.25">
      <c r="A13" s="126" t="str">
        <f t="shared" si="0"/>
        <v>PrelimMadison KainCimeron Pocket Rocket</v>
      </c>
      <c r="B13" s="156" t="s">
        <v>50</v>
      </c>
      <c r="C13" s="375" t="s">
        <v>600</v>
      </c>
      <c r="D13" s="375" t="s">
        <v>63</v>
      </c>
      <c r="E13" s="375">
        <v>6022060</v>
      </c>
      <c r="F13" s="375" t="s">
        <v>834</v>
      </c>
      <c r="G13" s="375"/>
      <c r="H13" s="392" t="s">
        <v>825</v>
      </c>
      <c r="I13" s="435"/>
      <c r="J13" s="436"/>
      <c r="K13" s="437"/>
      <c r="L13" s="438">
        <v>0</v>
      </c>
      <c r="M13" s="439">
        <f t="shared" si="1"/>
        <v>0</v>
      </c>
      <c r="N13" s="233">
        <f t="shared" si="2"/>
        <v>0</v>
      </c>
    </row>
    <row r="14" spans="1:14" ht="15.75" x14ac:dyDescent="0.25">
      <c r="A14" s="126" t="str">
        <f t="shared" si="0"/>
        <v>PrelimMia FellowsMorningside Music Maker</v>
      </c>
      <c r="B14" s="156" t="s">
        <v>50</v>
      </c>
      <c r="C14" s="375" t="s">
        <v>33</v>
      </c>
      <c r="D14" s="375" t="s">
        <v>34</v>
      </c>
      <c r="E14" s="375">
        <v>6011956</v>
      </c>
      <c r="F14" s="375" t="s">
        <v>838</v>
      </c>
      <c r="G14" s="375"/>
      <c r="H14" s="378">
        <v>66.964200000000005</v>
      </c>
      <c r="I14" s="435"/>
      <c r="J14" s="436"/>
      <c r="K14" s="437"/>
      <c r="L14" s="438">
        <v>1</v>
      </c>
      <c r="M14" s="439">
        <f t="shared" si="1"/>
        <v>7</v>
      </c>
      <c r="N14" s="233">
        <f t="shared" si="2"/>
        <v>7</v>
      </c>
    </row>
    <row r="15" spans="1:14" ht="15.75" x14ac:dyDescent="0.25">
      <c r="A15" s="126" t="str">
        <f t="shared" si="0"/>
        <v>PrelimTaliah QuinnDevereaux Speedy Gonzalas</v>
      </c>
      <c r="B15" s="156" t="s">
        <v>50</v>
      </c>
      <c r="C15" s="375" t="s">
        <v>608</v>
      </c>
      <c r="D15" s="375" t="s">
        <v>633</v>
      </c>
      <c r="E15" s="375">
        <v>6026283</v>
      </c>
      <c r="F15" s="375" t="s">
        <v>834</v>
      </c>
      <c r="G15" s="375"/>
      <c r="H15" s="378">
        <v>66.428600000000003</v>
      </c>
      <c r="I15" s="435"/>
      <c r="J15" s="436"/>
      <c r="K15" s="437"/>
      <c r="L15" s="438">
        <v>2</v>
      </c>
      <c r="M15" s="439">
        <f t="shared" si="1"/>
        <v>6</v>
      </c>
      <c r="N15" s="233">
        <f t="shared" si="2"/>
        <v>6</v>
      </c>
    </row>
    <row r="16" spans="1:14" ht="15.75" x14ac:dyDescent="0.25">
      <c r="A16" s="126" t="str">
        <f t="shared" si="0"/>
        <v>PrelimJaime KnightAscot Magnum Silk</v>
      </c>
      <c r="B16" s="156" t="s">
        <v>50</v>
      </c>
      <c r="C16" s="375" t="s">
        <v>603</v>
      </c>
      <c r="D16" s="375" t="s">
        <v>630</v>
      </c>
      <c r="E16" s="375">
        <v>6020799</v>
      </c>
      <c r="F16" s="375" t="s">
        <v>839</v>
      </c>
      <c r="G16" s="375"/>
      <c r="H16" s="378">
        <v>65.535700000000006</v>
      </c>
      <c r="I16" s="435"/>
      <c r="J16" s="436"/>
      <c r="K16" s="437"/>
      <c r="L16" s="438">
        <v>3</v>
      </c>
      <c r="M16" s="439">
        <f t="shared" si="1"/>
        <v>5</v>
      </c>
      <c r="N16" s="233">
        <f t="shared" si="2"/>
        <v>5</v>
      </c>
    </row>
    <row r="17" spans="1:14" ht="15.75" x14ac:dyDescent="0.25">
      <c r="A17" s="126" t="str">
        <f t="shared" si="0"/>
        <v>PrelimAnnalyce PageCoronation Flora</v>
      </c>
      <c r="B17" s="156" t="s">
        <v>50</v>
      </c>
      <c r="C17" s="375" t="s">
        <v>37</v>
      </c>
      <c r="D17" s="375" t="s">
        <v>38</v>
      </c>
      <c r="E17" s="375">
        <v>6020437</v>
      </c>
      <c r="F17" s="375" t="s">
        <v>831</v>
      </c>
      <c r="G17" s="375"/>
      <c r="H17" s="378">
        <v>62.857100000000003</v>
      </c>
      <c r="I17" s="435"/>
      <c r="J17" s="436"/>
      <c r="K17" s="437"/>
      <c r="L17" s="438">
        <v>4</v>
      </c>
      <c r="M17" s="439">
        <f t="shared" si="1"/>
        <v>4</v>
      </c>
      <c r="N17" s="233">
        <f t="shared" si="2"/>
        <v>4</v>
      </c>
    </row>
    <row r="18" spans="1:14" ht="15.75" x14ac:dyDescent="0.25">
      <c r="A18" s="126" t="str">
        <f t="shared" si="0"/>
        <v>PrelimLyla ValuriGlamorvid Nioi</v>
      </c>
      <c r="B18" s="156" t="s">
        <v>50</v>
      </c>
      <c r="C18" s="375" t="s">
        <v>606</v>
      </c>
      <c r="D18" s="375" t="s">
        <v>632</v>
      </c>
      <c r="E18" s="375">
        <v>6020635</v>
      </c>
      <c r="F18" s="375" t="s">
        <v>840</v>
      </c>
      <c r="G18" s="375"/>
      <c r="H18" s="378">
        <v>61.071399999999997</v>
      </c>
      <c r="I18" s="435"/>
      <c r="J18" s="436"/>
      <c r="K18" s="437"/>
      <c r="L18" s="438">
        <v>5</v>
      </c>
      <c r="M18" s="439">
        <f t="shared" si="1"/>
        <v>3</v>
      </c>
      <c r="N18" s="233">
        <f t="shared" si="2"/>
        <v>3</v>
      </c>
    </row>
    <row r="19" spans="1:14" ht="15.75" x14ac:dyDescent="0.25">
      <c r="A19" s="126" t="str">
        <f t="shared" si="0"/>
        <v>PrelimEva AnningThe Brass Bear</v>
      </c>
      <c r="B19" s="156" t="s">
        <v>50</v>
      </c>
      <c r="C19" s="375" t="s">
        <v>841</v>
      </c>
      <c r="D19" s="375" t="s">
        <v>861</v>
      </c>
      <c r="E19" s="375">
        <v>6022682</v>
      </c>
      <c r="F19" s="375" t="s">
        <v>842</v>
      </c>
      <c r="G19" s="375"/>
      <c r="H19" s="378">
        <v>59.821399999999997</v>
      </c>
      <c r="I19" s="435"/>
      <c r="J19" s="436"/>
      <c r="K19" s="437"/>
      <c r="L19" s="438">
        <v>6</v>
      </c>
      <c r="M19" s="439">
        <f t="shared" si="1"/>
        <v>2</v>
      </c>
      <c r="N19" s="233">
        <f t="shared" si="2"/>
        <v>2</v>
      </c>
    </row>
    <row r="20" spans="1:14" ht="15.75" x14ac:dyDescent="0.25">
      <c r="A20" s="126" t="str">
        <f t="shared" si="0"/>
        <v>PrelimCaitlin WorthTreelea Park Romeo</v>
      </c>
      <c r="B20" s="156" t="s">
        <v>50</v>
      </c>
      <c r="C20" s="375" t="s">
        <v>843</v>
      </c>
      <c r="D20" s="375" t="s">
        <v>862</v>
      </c>
      <c r="E20" s="375">
        <v>6008425</v>
      </c>
      <c r="F20" s="375" t="s">
        <v>842</v>
      </c>
      <c r="G20" s="375"/>
      <c r="H20" s="378">
        <v>50.357100000000003</v>
      </c>
      <c r="I20" s="435"/>
      <c r="J20" s="436"/>
      <c r="K20" s="437"/>
      <c r="L20" s="438">
        <v>7</v>
      </c>
      <c r="M20" s="439">
        <f t="shared" si="1"/>
        <v>1</v>
      </c>
      <c r="N20" s="233">
        <f t="shared" si="2"/>
        <v>1</v>
      </c>
    </row>
    <row r="21" spans="1:14" ht="15.75" x14ac:dyDescent="0.25">
      <c r="A21" s="126" t="str">
        <f t="shared" si="0"/>
        <v>PrelimNell HoworthFlirt With Hal</v>
      </c>
      <c r="B21" s="156" t="s">
        <v>50</v>
      </c>
      <c r="C21" s="375" t="s">
        <v>844</v>
      </c>
      <c r="D21" s="375" t="s">
        <v>863</v>
      </c>
      <c r="E21" s="375">
        <v>6028245</v>
      </c>
      <c r="F21" s="375" t="s">
        <v>837</v>
      </c>
      <c r="G21" s="375"/>
      <c r="H21" s="378">
        <v>61.428600000000003</v>
      </c>
      <c r="I21" s="435"/>
      <c r="J21" s="436"/>
      <c r="K21" s="437"/>
      <c r="L21" s="438">
        <v>1</v>
      </c>
      <c r="M21" s="439">
        <f t="shared" si="1"/>
        <v>7</v>
      </c>
      <c r="N21" s="233">
        <f t="shared" si="2"/>
        <v>7</v>
      </c>
    </row>
    <row r="22" spans="1:14" ht="15.75" x14ac:dyDescent="0.25">
      <c r="A22" s="126" t="str">
        <f t="shared" si="0"/>
        <v>PrelimHannah ArmstrongTrapalanda Downs Eldorado</v>
      </c>
      <c r="B22" s="156" t="s">
        <v>50</v>
      </c>
      <c r="C22" s="375" t="s">
        <v>610</v>
      </c>
      <c r="D22" s="375" t="s">
        <v>636</v>
      </c>
      <c r="E22" s="375">
        <v>6014319</v>
      </c>
      <c r="F22" s="375" t="s">
        <v>845</v>
      </c>
      <c r="G22" s="375"/>
      <c r="H22" s="378">
        <v>60.714300000000001</v>
      </c>
      <c r="I22" s="435"/>
      <c r="J22" s="436"/>
      <c r="K22" s="437"/>
      <c r="L22" s="438">
        <v>2</v>
      </c>
      <c r="M22" s="439">
        <f t="shared" si="1"/>
        <v>6</v>
      </c>
      <c r="N22" s="233">
        <f t="shared" si="2"/>
        <v>6</v>
      </c>
    </row>
    <row r="23" spans="1:14" ht="15.75" x14ac:dyDescent="0.25">
      <c r="A23" s="126" t="str">
        <f t="shared" si="0"/>
        <v>PrelimChelsea WillockHector</v>
      </c>
      <c r="B23" s="156" t="s">
        <v>50</v>
      </c>
      <c r="C23" s="375" t="s">
        <v>612</v>
      </c>
      <c r="D23" s="375" t="s">
        <v>637</v>
      </c>
      <c r="E23" s="375">
        <v>6027372</v>
      </c>
      <c r="F23" s="375" t="s">
        <v>834</v>
      </c>
      <c r="G23" s="375"/>
      <c r="H23" s="378">
        <v>58.928600000000003</v>
      </c>
      <c r="I23" s="435"/>
      <c r="J23" s="436"/>
      <c r="K23" s="437"/>
      <c r="L23" s="438">
        <v>3</v>
      </c>
      <c r="M23" s="439">
        <f t="shared" si="1"/>
        <v>5</v>
      </c>
      <c r="N23" s="233">
        <f t="shared" si="2"/>
        <v>5</v>
      </c>
    </row>
    <row r="24" spans="1:14" ht="15.75" x14ac:dyDescent="0.25">
      <c r="A24" s="126" t="str">
        <f t="shared" si="0"/>
        <v>PrelimTatum HandCrystal Clear</v>
      </c>
      <c r="B24" s="156" t="s">
        <v>50</v>
      </c>
      <c r="C24" s="375" t="s">
        <v>614</v>
      </c>
      <c r="D24" s="375" t="s">
        <v>639</v>
      </c>
      <c r="E24" s="375">
        <v>6022032</v>
      </c>
      <c r="F24" s="375" t="s">
        <v>834</v>
      </c>
      <c r="G24" s="375"/>
      <c r="H24" s="378">
        <v>57.857100000000003</v>
      </c>
      <c r="I24" s="435"/>
      <c r="J24" s="436"/>
      <c r="K24" s="437"/>
      <c r="L24" s="438">
        <v>4</v>
      </c>
      <c r="M24" s="439">
        <f t="shared" si="1"/>
        <v>4</v>
      </c>
      <c r="N24" s="233">
        <f t="shared" si="2"/>
        <v>4</v>
      </c>
    </row>
    <row r="25" spans="1:14" ht="15.75" x14ac:dyDescent="0.25">
      <c r="A25" s="126" t="str">
        <f t="shared" si="0"/>
        <v>PrelimChloe WhittletonTrakiato</v>
      </c>
      <c r="B25" s="156" t="s">
        <v>50</v>
      </c>
      <c r="C25" s="375" t="s">
        <v>846</v>
      </c>
      <c r="D25" s="375" t="s">
        <v>864</v>
      </c>
      <c r="E25" s="375">
        <v>6014753</v>
      </c>
      <c r="F25" s="375" t="s">
        <v>837</v>
      </c>
      <c r="G25" s="375"/>
      <c r="H25" s="392" t="s">
        <v>825</v>
      </c>
      <c r="I25" s="435"/>
      <c r="J25" s="436"/>
      <c r="K25" s="437"/>
      <c r="L25" s="438">
        <v>0</v>
      </c>
      <c r="M25" s="439">
        <f t="shared" si="1"/>
        <v>0</v>
      </c>
      <c r="N25" s="233">
        <f t="shared" si="2"/>
        <v>0</v>
      </c>
    </row>
    <row r="26" spans="1:14" ht="15.75" x14ac:dyDescent="0.25">
      <c r="A26" s="126" t="str">
        <f t="shared" si="0"/>
        <v>PrelimLauren ContiScott Free</v>
      </c>
      <c r="B26" s="156" t="s">
        <v>50</v>
      </c>
      <c r="C26" s="375" t="s">
        <v>615</v>
      </c>
      <c r="D26" s="375" t="s">
        <v>640</v>
      </c>
      <c r="E26" s="375">
        <v>6014927</v>
      </c>
      <c r="F26" s="375" t="s">
        <v>839</v>
      </c>
      <c r="G26" s="375"/>
      <c r="H26" s="378">
        <v>66.785700000000006</v>
      </c>
      <c r="I26" s="435"/>
      <c r="J26" s="436"/>
      <c r="K26" s="437"/>
      <c r="L26" s="438">
        <v>1</v>
      </c>
      <c r="M26" s="439">
        <f t="shared" si="1"/>
        <v>7</v>
      </c>
      <c r="N26" s="233">
        <f t="shared" si="2"/>
        <v>7</v>
      </c>
    </row>
    <row r="27" spans="1:14" ht="15.75" x14ac:dyDescent="0.25">
      <c r="A27" s="126" t="str">
        <f t="shared" si="0"/>
        <v>PrelimCaitlin WellsStruan Park Stockmans Run</v>
      </c>
      <c r="B27" s="156" t="s">
        <v>50</v>
      </c>
      <c r="C27" s="375" t="s">
        <v>847</v>
      </c>
      <c r="D27" s="375" t="s">
        <v>865</v>
      </c>
      <c r="E27" s="375">
        <v>6023151</v>
      </c>
      <c r="F27" s="375" t="s">
        <v>848</v>
      </c>
      <c r="G27" s="375"/>
      <c r="H27" s="428">
        <v>63.571399999999997</v>
      </c>
      <c r="I27" s="435"/>
      <c r="J27" s="436"/>
      <c r="K27" s="437"/>
      <c r="L27" s="438">
        <v>2</v>
      </c>
      <c r="M27" s="439">
        <f t="shared" si="1"/>
        <v>6</v>
      </c>
      <c r="N27" s="233">
        <f t="shared" si="2"/>
        <v>6</v>
      </c>
    </row>
    <row r="28" spans="1:14" ht="15.75" x14ac:dyDescent="0.25">
      <c r="A28" s="126" t="str">
        <f t="shared" si="0"/>
        <v>PrelimTiffani TongShippyshippybangbang</v>
      </c>
      <c r="B28" s="156" t="s">
        <v>50</v>
      </c>
      <c r="C28" s="375" t="s">
        <v>758</v>
      </c>
      <c r="D28" s="375" t="s">
        <v>760</v>
      </c>
      <c r="E28" s="375">
        <v>6020091</v>
      </c>
      <c r="F28" s="375" t="s">
        <v>849</v>
      </c>
      <c r="G28" s="375"/>
      <c r="H28" s="428">
        <v>62.857100000000003</v>
      </c>
      <c r="I28" s="435"/>
      <c r="J28" s="436"/>
      <c r="K28" s="437"/>
      <c r="L28" s="438">
        <v>3</v>
      </c>
      <c r="M28" s="439">
        <f t="shared" si="1"/>
        <v>5</v>
      </c>
      <c r="N28" s="233">
        <f t="shared" si="2"/>
        <v>5</v>
      </c>
    </row>
    <row r="29" spans="1:14" ht="15.75" x14ac:dyDescent="0.25">
      <c r="A29" s="126" t="str">
        <f>CONCATENATE(B29,C29,D29)</f>
        <v>PrelimTiffani TongTamara Flaming Halo</v>
      </c>
      <c r="B29" s="156" t="s">
        <v>50</v>
      </c>
      <c r="C29" s="375" t="s">
        <v>758</v>
      </c>
      <c r="D29" s="375" t="s">
        <v>759</v>
      </c>
      <c r="E29" s="375">
        <v>6020091</v>
      </c>
      <c r="F29" s="375" t="s">
        <v>849</v>
      </c>
      <c r="G29" s="375"/>
      <c r="H29" s="378">
        <v>60.714300000000001</v>
      </c>
      <c r="I29" s="435"/>
      <c r="J29" s="436"/>
      <c r="K29" s="437"/>
      <c r="L29" s="438">
        <v>4</v>
      </c>
      <c r="M29" s="439">
        <f t="shared" si="1"/>
        <v>4</v>
      </c>
      <c r="N29" s="233">
        <f>SUM(M29+$N$5)</f>
        <v>4</v>
      </c>
    </row>
    <row r="30" spans="1:14" ht="15.75" x14ac:dyDescent="0.25">
      <c r="A30" s="126" t="str">
        <f t="shared" si="0"/>
        <v>PrelimZoe PettersonKismet Park Serenity</v>
      </c>
      <c r="B30" s="156" t="s">
        <v>50</v>
      </c>
      <c r="C30" s="375" t="s">
        <v>625</v>
      </c>
      <c r="D30" s="375" t="s">
        <v>641</v>
      </c>
      <c r="E30" s="375">
        <v>6027368</v>
      </c>
      <c r="F30" s="375" t="s">
        <v>834</v>
      </c>
      <c r="G30" s="375"/>
      <c r="H30" s="378">
        <v>58.035699999999999</v>
      </c>
      <c r="I30" s="435"/>
      <c r="J30" s="436"/>
      <c r="K30" s="437"/>
      <c r="L30" s="438">
        <v>5</v>
      </c>
      <c r="M30" s="439">
        <f t="shared" si="1"/>
        <v>3</v>
      </c>
      <c r="N30" s="233">
        <f t="shared" si="2"/>
        <v>3</v>
      </c>
    </row>
    <row r="31" spans="1:14" ht="15.75" x14ac:dyDescent="0.25">
      <c r="A31" s="126" t="str">
        <f t="shared" si="0"/>
        <v>PrelimMegan WatsonAuburn Fire</v>
      </c>
      <c r="B31" s="156" t="s">
        <v>50</v>
      </c>
      <c r="C31" s="375" t="s">
        <v>850</v>
      </c>
      <c r="D31" s="375" t="s">
        <v>866</v>
      </c>
      <c r="E31" s="375">
        <v>6024215</v>
      </c>
      <c r="F31" s="375" t="s">
        <v>839</v>
      </c>
      <c r="G31" s="375"/>
      <c r="H31" s="392" t="s">
        <v>825</v>
      </c>
      <c r="I31" s="435"/>
      <c r="J31" s="436"/>
      <c r="K31" s="437"/>
      <c r="L31" s="438">
        <v>0</v>
      </c>
      <c r="M31" s="439">
        <f t="shared" si="1"/>
        <v>0</v>
      </c>
      <c r="N31" s="233">
        <f t="shared" si="2"/>
        <v>0</v>
      </c>
    </row>
    <row r="32" spans="1:14" ht="15.75" x14ac:dyDescent="0.25">
      <c r="A32" s="126" t="str">
        <f t="shared" si="0"/>
        <v>NovSune SnymanGordon Park Smarty Pants</v>
      </c>
      <c r="B32" s="156" t="s">
        <v>377</v>
      </c>
      <c r="C32" s="375" t="s">
        <v>132</v>
      </c>
      <c r="D32" s="375" t="s">
        <v>68</v>
      </c>
      <c r="E32" s="375">
        <v>6020126</v>
      </c>
      <c r="F32" s="375" t="s">
        <v>834</v>
      </c>
      <c r="G32" s="375"/>
      <c r="H32" s="375"/>
      <c r="I32" s="378">
        <v>63.529400000000003</v>
      </c>
      <c r="J32" s="436"/>
      <c r="K32" s="437"/>
      <c r="L32" s="438">
        <v>1</v>
      </c>
      <c r="M32" s="439">
        <f t="shared" si="1"/>
        <v>7</v>
      </c>
      <c r="N32" s="233">
        <f t="shared" si="2"/>
        <v>7</v>
      </c>
    </row>
    <row r="33" spans="1:14" ht="15.75" x14ac:dyDescent="0.25">
      <c r="A33" s="126" t="str">
        <f t="shared" si="0"/>
        <v>NovMia FellowsMorningside Music Maker</v>
      </c>
      <c r="B33" s="156" t="s">
        <v>377</v>
      </c>
      <c r="C33" s="375" t="s">
        <v>33</v>
      </c>
      <c r="D33" s="375" t="s">
        <v>34</v>
      </c>
      <c r="E33" s="375">
        <v>6011956</v>
      </c>
      <c r="F33" s="375" t="s">
        <v>838</v>
      </c>
      <c r="G33" s="375"/>
      <c r="H33" s="375"/>
      <c r="I33" s="378">
        <v>62.7941</v>
      </c>
      <c r="J33" s="436"/>
      <c r="K33" s="437"/>
      <c r="L33" s="438">
        <v>2</v>
      </c>
      <c r="M33" s="439">
        <f t="shared" si="1"/>
        <v>6</v>
      </c>
      <c r="N33" s="233">
        <f t="shared" si="2"/>
        <v>6</v>
      </c>
    </row>
    <row r="34" spans="1:14" ht="15.75" x14ac:dyDescent="0.25">
      <c r="A34" s="126" t="str">
        <f t="shared" si="0"/>
        <v>NovAnnalyce PageCoronation Flora</v>
      </c>
      <c r="B34" s="156" t="s">
        <v>377</v>
      </c>
      <c r="C34" s="375" t="s">
        <v>37</v>
      </c>
      <c r="D34" s="375" t="s">
        <v>38</v>
      </c>
      <c r="E34" s="375">
        <v>6020437</v>
      </c>
      <c r="F34" s="375" t="s">
        <v>831</v>
      </c>
      <c r="G34" s="375"/>
      <c r="H34" s="375"/>
      <c r="I34" s="378">
        <v>61.176499999999997</v>
      </c>
      <c r="J34" s="436"/>
      <c r="K34" s="437"/>
      <c r="L34" s="438">
        <v>3</v>
      </c>
      <c r="M34" s="439">
        <f t="shared" si="1"/>
        <v>5</v>
      </c>
      <c r="N34" s="233">
        <f t="shared" si="2"/>
        <v>5</v>
      </c>
    </row>
    <row r="35" spans="1:14" ht="15.75" x14ac:dyDescent="0.25">
      <c r="A35" s="126" t="str">
        <f t="shared" si="0"/>
        <v>NovLyla ValuriWendamar Merrit</v>
      </c>
      <c r="B35" s="156" t="s">
        <v>377</v>
      </c>
      <c r="C35" s="375" t="s">
        <v>606</v>
      </c>
      <c r="D35" s="375" t="s">
        <v>642</v>
      </c>
      <c r="E35" s="375">
        <v>6020635</v>
      </c>
      <c r="F35" s="375" t="s">
        <v>840</v>
      </c>
      <c r="G35" s="375"/>
      <c r="H35" s="375"/>
      <c r="I35" s="378">
        <v>60.147100000000002</v>
      </c>
      <c r="J35" s="436"/>
      <c r="K35" s="437"/>
      <c r="L35" s="438">
        <v>4</v>
      </c>
      <c r="M35" s="439">
        <f t="shared" si="1"/>
        <v>4</v>
      </c>
      <c r="N35" s="233">
        <f t="shared" si="2"/>
        <v>4</v>
      </c>
    </row>
    <row r="36" spans="1:14" ht="15.75" x14ac:dyDescent="0.25">
      <c r="A36" s="126" t="str">
        <f t="shared" si="0"/>
        <v>NovCaitlin WorthTreelea Park Romeo</v>
      </c>
      <c r="B36" s="156" t="s">
        <v>377</v>
      </c>
      <c r="C36" s="375" t="s">
        <v>843</v>
      </c>
      <c r="D36" s="375" t="s">
        <v>862</v>
      </c>
      <c r="E36" s="375">
        <v>6008425</v>
      </c>
      <c r="F36" s="375" t="s">
        <v>842</v>
      </c>
      <c r="G36" s="375"/>
      <c r="H36" s="375"/>
      <c r="I36" s="378">
        <v>57.2059</v>
      </c>
      <c r="J36" s="436"/>
      <c r="K36" s="437"/>
      <c r="L36" s="438">
        <v>5</v>
      </c>
      <c r="M36" s="439">
        <f t="shared" si="1"/>
        <v>3</v>
      </c>
      <c r="N36" s="233">
        <f t="shared" si="2"/>
        <v>3</v>
      </c>
    </row>
    <row r="37" spans="1:14" ht="15.75" x14ac:dyDescent="0.25">
      <c r="A37" s="126" t="str">
        <f t="shared" si="0"/>
        <v>NovHayley MazurekNoblewood Casablanca</v>
      </c>
      <c r="B37" s="156" t="s">
        <v>377</v>
      </c>
      <c r="C37" s="375" t="s">
        <v>851</v>
      </c>
      <c r="D37" s="375" t="s">
        <v>867</v>
      </c>
      <c r="E37" s="375">
        <v>6029090</v>
      </c>
      <c r="F37" s="375" t="s">
        <v>834</v>
      </c>
      <c r="G37" s="375"/>
      <c r="H37" s="375"/>
      <c r="I37" s="379">
        <v>61.176499999999997</v>
      </c>
      <c r="J37" s="436"/>
      <c r="K37" s="437"/>
      <c r="L37" s="438">
        <v>1</v>
      </c>
      <c r="M37" s="439">
        <f t="shared" si="1"/>
        <v>7</v>
      </c>
      <c r="N37" s="233">
        <f t="shared" si="2"/>
        <v>7</v>
      </c>
    </row>
    <row r="38" spans="1:14" ht="15.75" x14ac:dyDescent="0.25">
      <c r="A38" s="126" t="str">
        <f t="shared" ref="A38:A69" si="3">CONCATENATE(B38,C38,D38)</f>
        <v>NovHannah ArmstrongTrapalanda Downs Eldorado</v>
      </c>
      <c r="B38" s="156" t="s">
        <v>377</v>
      </c>
      <c r="C38" s="375" t="s">
        <v>610</v>
      </c>
      <c r="D38" s="375" t="s">
        <v>636</v>
      </c>
      <c r="E38" s="375">
        <v>6014319</v>
      </c>
      <c r="F38" s="375" t="s">
        <v>845</v>
      </c>
      <c r="G38" s="375"/>
      <c r="H38" s="375"/>
      <c r="I38" s="379">
        <v>60</v>
      </c>
      <c r="J38" s="436"/>
      <c r="K38" s="437"/>
      <c r="L38" s="438">
        <v>2</v>
      </c>
      <c r="M38" s="439">
        <f t="shared" si="1"/>
        <v>6</v>
      </c>
      <c r="N38" s="233">
        <f t="shared" si="2"/>
        <v>6</v>
      </c>
    </row>
    <row r="39" spans="1:14" ht="15.75" x14ac:dyDescent="0.25">
      <c r="A39" s="126" t="str">
        <f t="shared" si="3"/>
        <v>NovAmy-Louise RossHalcyon</v>
      </c>
      <c r="B39" s="156" t="s">
        <v>377</v>
      </c>
      <c r="C39" s="375" t="s">
        <v>488</v>
      </c>
      <c r="D39" s="375" t="s">
        <v>489</v>
      </c>
      <c r="E39" s="375">
        <v>6008157</v>
      </c>
      <c r="F39" s="375" t="s">
        <v>852</v>
      </c>
      <c r="G39" s="375"/>
      <c r="H39" s="375"/>
      <c r="I39" s="378">
        <v>65.735299999999995</v>
      </c>
      <c r="J39" s="436"/>
      <c r="K39" s="437"/>
      <c r="L39" s="438">
        <v>1</v>
      </c>
      <c r="M39" s="439">
        <f t="shared" si="1"/>
        <v>7</v>
      </c>
      <c r="N39" s="233">
        <f t="shared" si="2"/>
        <v>7</v>
      </c>
    </row>
    <row r="40" spans="1:14" ht="15.75" x14ac:dyDescent="0.25">
      <c r="A40" s="126" t="str">
        <f t="shared" si="3"/>
        <v>NovMatilda AgnewLimestone Park Good As Gold</v>
      </c>
      <c r="B40" s="156" t="s">
        <v>377</v>
      </c>
      <c r="C40" s="375" t="s">
        <v>853</v>
      </c>
      <c r="D40" s="375" t="s">
        <v>868</v>
      </c>
      <c r="E40" s="375">
        <v>6009190</v>
      </c>
      <c r="F40" s="375" t="s">
        <v>840</v>
      </c>
      <c r="G40" s="375"/>
      <c r="H40" s="375"/>
      <c r="I40" s="378">
        <v>64.852900000000005</v>
      </c>
      <c r="J40" s="436"/>
      <c r="K40" s="437"/>
      <c r="L40" s="438">
        <v>2</v>
      </c>
      <c r="M40" s="439">
        <f t="shared" si="1"/>
        <v>6</v>
      </c>
      <c r="N40" s="233">
        <f t="shared" si="2"/>
        <v>6</v>
      </c>
    </row>
    <row r="41" spans="1:14" ht="15.75" x14ac:dyDescent="0.25">
      <c r="A41" s="126" t="str">
        <f t="shared" si="3"/>
        <v>NovLauren ContiScott Free</v>
      </c>
      <c r="B41" s="156" t="s">
        <v>377</v>
      </c>
      <c r="C41" s="375" t="s">
        <v>615</v>
      </c>
      <c r="D41" s="375" t="s">
        <v>640</v>
      </c>
      <c r="E41" s="375">
        <v>6014927</v>
      </c>
      <c r="F41" s="375" t="s">
        <v>839</v>
      </c>
      <c r="G41" s="375"/>
      <c r="H41" s="375"/>
      <c r="I41" s="392">
        <v>64.7059</v>
      </c>
      <c r="J41" s="436"/>
      <c r="K41" s="437"/>
      <c r="L41" s="438">
        <v>3</v>
      </c>
      <c r="M41" s="439">
        <f t="shared" si="1"/>
        <v>5</v>
      </c>
      <c r="N41" s="233">
        <f t="shared" si="2"/>
        <v>5</v>
      </c>
    </row>
    <row r="42" spans="1:14" ht="15.75" x14ac:dyDescent="0.25">
      <c r="A42" s="126" t="str">
        <f t="shared" si="3"/>
        <v>NovSarah LittlePenley Giovanni</v>
      </c>
      <c r="B42" s="156" t="s">
        <v>377</v>
      </c>
      <c r="C42" s="375" t="s">
        <v>493</v>
      </c>
      <c r="D42" s="375" t="s">
        <v>494</v>
      </c>
      <c r="E42" s="375">
        <v>6009226</v>
      </c>
      <c r="F42" s="375" t="s">
        <v>834</v>
      </c>
      <c r="G42" s="375"/>
      <c r="H42" s="375"/>
      <c r="I42" s="378">
        <v>61.323500000000003</v>
      </c>
      <c r="J42" s="436"/>
      <c r="K42" s="437"/>
      <c r="L42" s="438">
        <v>4</v>
      </c>
      <c r="M42" s="439">
        <f t="shared" si="1"/>
        <v>4</v>
      </c>
      <c r="N42" s="233">
        <f t="shared" si="2"/>
        <v>4</v>
      </c>
    </row>
    <row r="43" spans="1:14" ht="15.75" x14ac:dyDescent="0.25">
      <c r="A43" s="126" t="str">
        <f t="shared" si="3"/>
        <v>NovKatelyn MehanikovVee</v>
      </c>
      <c r="B43" s="156" t="s">
        <v>377</v>
      </c>
      <c r="C43" s="375" t="s">
        <v>378</v>
      </c>
      <c r="D43" s="375" t="s">
        <v>434</v>
      </c>
      <c r="E43" s="375">
        <v>6011741</v>
      </c>
      <c r="F43" s="375" t="s">
        <v>852</v>
      </c>
      <c r="G43" s="375"/>
      <c r="H43" s="375"/>
      <c r="I43" s="378">
        <v>60.147100000000002</v>
      </c>
      <c r="J43" s="436"/>
      <c r="K43" s="437"/>
      <c r="L43" s="438">
        <v>5</v>
      </c>
      <c r="M43" s="439">
        <f t="shared" si="1"/>
        <v>3</v>
      </c>
      <c r="N43" s="233">
        <f t="shared" si="2"/>
        <v>3</v>
      </c>
    </row>
    <row r="44" spans="1:14" ht="15.75" x14ac:dyDescent="0.25">
      <c r="A44" s="126" t="str">
        <f t="shared" si="3"/>
        <v>ElemTeagan ChristieAmani Phantasie</v>
      </c>
      <c r="B44" s="156" t="s">
        <v>17</v>
      </c>
      <c r="C44" s="375" t="s">
        <v>486</v>
      </c>
      <c r="D44" s="375" t="s">
        <v>487</v>
      </c>
      <c r="E44" s="375">
        <v>6007986</v>
      </c>
      <c r="F44" s="375" t="s">
        <v>834</v>
      </c>
      <c r="G44" s="375"/>
      <c r="H44" s="375"/>
      <c r="I44" s="375"/>
      <c r="J44" s="379">
        <v>64.75</v>
      </c>
      <c r="K44" s="437"/>
      <c r="L44" s="438">
        <v>1</v>
      </c>
      <c r="M44" s="439">
        <f t="shared" si="1"/>
        <v>7</v>
      </c>
      <c r="N44" s="233">
        <f t="shared" si="2"/>
        <v>7</v>
      </c>
    </row>
    <row r="45" spans="1:14" ht="15.75" x14ac:dyDescent="0.25">
      <c r="A45" s="126" t="str">
        <f t="shared" si="3"/>
        <v>ElemHayley MazurekNoblewood Casablanca</v>
      </c>
      <c r="B45" s="156" t="s">
        <v>17</v>
      </c>
      <c r="C45" s="375" t="s">
        <v>851</v>
      </c>
      <c r="D45" s="375" t="s">
        <v>867</v>
      </c>
      <c r="E45" s="375">
        <v>6029090</v>
      </c>
      <c r="F45" s="375" t="s">
        <v>834</v>
      </c>
      <c r="G45" s="375"/>
      <c r="H45" s="375"/>
      <c r="I45" s="375"/>
      <c r="J45" s="440">
        <v>54</v>
      </c>
      <c r="K45" s="437"/>
      <c r="L45" s="438">
        <v>2</v>
      </c>
      <c r="M45" s="439">
        <f t="shared" si="1"/>
        <v>6</v>
      </c>
      <c r="N45" s="233">
        <f t="shared" si="2"/>
        <v>6</v>
      </c>
    </row>
    <row r="46" spans="1:14" ht="15.75" x14ac:dyDescent="0.25">
      <c r="A46" s="126" t="str">
        <f t="shared" si="3"/>
        <v>ElemAnthea SargisonKardarra Kaldarra</v>
      </c>
      <c r="B46" s="156" t="s">
        <v>17</v>
      </c>
      <c r="C46" s="375" t="s">
        <v>501</v>
      </c>
      <c r="D46" s="375" t="s">
        <v>502</v>
      </c>
      <c r="E46" s="441">
        <v>6006689</v>
      </c>
      <c r="F46" s="441" t="s">
        <v>852</v>
      </c>
      <c r="G46" s="441"/>
      <c r="H46" s="441"/>
      <c r="I46" s="441"/>
      <c r="J46" s="429">
        <v>72</v>
      </c>
      <c r="K46" s="437"/>
      <c r="L46" s="438">
        <v>1</v>
      </c>
      <c r="M46" s="439">
        <f t="shared" si="1"/>
        <v>7</v>
      </c>
      <c r="N46" s="233">
        <f t="shared" si="2"/>
        <v>7</v>
      </c>
    </row>
    <row r="47" spans="1:14" ht="15.75" x14ac:dyDescent="0.25">
      <c r="A47" s="126" t="str">
        <f t="shared" si="3"/>
        <v>ElemAmy-Louise RossHalcyon</v>
      </c>
      <c r="B47" s="156" t="s">
        <v>17</v>
      </c>
      <c r="C47" s="375" t="s">
        <v>488</v>
      </c>
      <c r="D47" s="375" t="s">
        <v>489</v>
      </c>
      <c r="E47" s="375">
        <v>6008157</v>
      </c>
      <c r="F47" s="375" t="s">
        <v>852</v>
      </c>
      <c r="G47" s="441"/>
      <c r="H47" s="441"/>
      <c r="I47" s="441"/>
      <c r="J47" s="442">
        <v>63.625</v>
      </c>
      <c r="K47" s="437"/>
      <c r="L47" s="438">
        <v>2</v>
      </c>
      <c r="M47" s="439">
        <f t="shared" si="1"/>
        <v>6</v>
      </c>
      <c r="N47" s="233">
        <f t="shared" si="2"/>
        <v>6</v>
      </c>
    </row>
    <row r="48" spans="1:14" ht="15.75" x14ac:dyDescent="0.25">
      <c r="A48" s="126" t="str">
        <f t="shared" si="3"/>
        <v>ElemMatilda AgnewLimestone Park Good As Gold</v>
      </c>
      <c r="B48" s="156" t="s">
        <v>17</v>
      </c>
      <c r="C48" s="375" t="s">
        <v>853</v>
      </c>
      <c r="D48" s="375" t="s">
        <v>868</v>
      </c>
      <c r="E48" s="441">
        <v>6009190</v>
      </c>
      <c r="F48" s="441" t="s">
        <v>840</v>
      </c>
      <c r="G48" s="441"/>
      <c r="H48" s="441"/>
      <c r="I48" s="441"/>
      <c r="J48" s="429">
        <v>60.875</v>
      </c>
      <c r="K48" s="437"/>
      <c r="L48" s="438">
        <v>3</v>
      </c>
      <c r="M48" s="439">
        <f t="shared" si="1"/>
        <v>5</v>
      </c>
      <c r="N48" s="233">
        <f t="shared" si="2"/>
        <v>5</v>
      </c>
    </row>
    <row r="49" spans="1:14" ht="15.75" x14ac:dyDescent="0.25">
      <c r="A49" s="126" t="str">
        <f t="shared" si="3"/>
        <v>ElemKatelyn MehanikovVee</v>
      </c>
      <c r="B49" s="156" t="s">
        <v>17</v>
      </c>
      <c r="C49" s="375" t="s">
        <v>378</v>
      </c>
      <c r="D49" s="375" t="s">
        <v>434</v>
      </c>
      <c r="E49" s="375">
        <v>6011741</v>
      </c>
      <c r="F49" s="375" t="s">
        <v>852</v>
      </c>
      <c r="G49" s="441"/>
      <c r="H49" s="441"/>
      <c r="I49" s="441"/>
      <c r="J49" s="442">
        <v>54.75</v>
      </c>
      <c r="K49" s="437"/>
      <c r="L49" s="438">
        <v>4</v>
      </c>
      <c r="M49" s="439">
        <f t="shared" si="1"/>
        <v>4</v>
      </c>
      <c r="N49" s="233">
        <f t="shared" si="2"/>
        <v>4</v>
      </c>
    </row>
    <row r="50" spans="1:14" ht="15.75" x14ac:dyDescent="0.25">
      <c r="A50" s="126" t="str">
        <f t="shared" si="3"/>
        <v>MedAnthea SargisonKardarra Kaldarra</v>
      </c>
      <c r="B50" s="156" t="s">
        <v>15</v>
      </c>
      <c r="C50" s="375" t="s">
        <v>501</v>
      </c>
      <c r="D50" s="375" t="s">
        <v>502</v>
      </c>
      <c r="E50" s="443">
        <v>6006689</v>
      </c>
      <c r="F50" s="444" t="s">
        <v>852</v>
      </c>
      <c r="G50" s="443"/>
      <c r="H50" s="156"/>
      <c r="I50" s="435"/>
      <c r="J50" s="392"/>
      <c r="K50" s="392">
        <v>64.864800000000002</v>
      </c>
      <c r="L50" s="438">
        <v>1</v>
      </c>
      <c r="M50" s="439">
        <f t="shared" si="1"/>
        <v>7</v>
      </c>
      <c r="N50" s="233">
        <f t="shared" si="2"/>
        <v>7</v>
      </c>
    </row>
    <row r="51" spans="1:14" ht="14.25" x14ac:dyDescent="0.2">
      <c r="A51" s="126" t="str">
        <f t="shared" si="3"/>
        <v/>
      </c>
      <c r="B51" s="156"/>
      <c r="C51" s="157" t="s">
        <v>83</v>
      </c>
      <c r="D51" s="158" t="s">
        <v>83</v>
      </c>
      <c r="E51" s="443"/>
      <c r="F51" s="444"/>
      <c r="G51" s="443"/>
      <c r="H51" s="156"/>
      <c r="I51" s="435"/>
      <c r="J51" s="436"/>
      <c r="K51" s="437"/>
      <c r="L51" s="438"/>
      <c r="M51" s="439">
        <f t="shared" si="1"/>
        <v>0</v>
      </c>
      <c r="N51" s="233">
        <f t="shared" si="2"/>
        <v>0</v>
      </c>
    </row>
    <row r="52" spans="1:14" ht="15.75" x14ac:dyDescent="0.25">
      <c r="A52" s="126" t="str">
        <f t="shared" si="3"/>
        <v>AffSophie WatsonPeartree Farm Pandora</v>
      </c>
      <c r="B52" s="156" t="s">
        <v>353</v>
      </c>
      <c r="C52" s="375" t="s">
        <v>854</v>
      </c>
      <c r="D52" s="375" t="s">
        <v>869</v>
      </c>
      <c r="E52" s="443">
        <v>6025423</v>
      </c>
      <c r="F52" s="444"/>
      <c r="G52" s="445">
        <v>72.5</v>
      </c>
      <c r="H52" s="156"/>
      <c r="I52" s="435"/>
      <c r="J52" s="436"/>
      <c r="K52" s="437"/>
      <c r="L52" s="438">
        <v>1</v>
      </c>
      <c r="M52" s="439">
        <f t="shared" si="1"/>
        <v>7</v>
      </c>
      <c r="N52" s="233">
        <f>SUM(M52+$N$5)</f>
        <v>7</v>
      </c>
    </row>
    <row r="53" spans="1:14" ht="15.75" x14ac:dyDescent="0.25">
      <c r="A53" s="126" t="str">
        <f t="shared" si="3"/>
        <v>AffSuzie McleanSkyeblu Jax On Ice</v>
      </c>
      <c r="B53" s="156" t="s">
        <v>353</v>
      </c>
      <c r="C53" s="375" t="s">
        <v>859</v>
      </c>
      <c r="D53" s="375" t="s">
        <v>870</v>
      </c>
      <c r="E53" s="443">
        <v>6028829</v>
      </c>
      <c r="F53" s="444"/>
      <c r="G53" s="445">
        <v>66</v>
      </c>
      <c r="H53" s="156"/>
      <c r="I53" s="435"/>
      <c r="J53" s="436"/>
      <c r="K53" s="437"/>
      <c r="L53" s="438">
        <v>2</v>
      </c>
      <c r="M53" s="439">
        <f t="shared" si="1"/>
        <v>6</v>
      </c>
      <c r="N53" s="233">
        <f t="shared" ref="N53:N65" si="4">SUM(M53+$N$5)</f>
        <v>6</v>
      </c>
    </row>
    <row r="54" spans="1:14" ht="15.75" x14ac:dyDescent="0.25">
      <c r="A54" s="126" t="str">
        <f t="shared" si="3"/>
        <v>AffCharlene HarrisonShadow</v>
      </c>
      <c r="B54" s="156" t="s">
        <v>353</v>
      </c>
      <c r="C54" s="375" t="s">
        <v>814</v>
      </c>
      <c r="D54" s="375" t="s">
        <v>871</v>
      </c>
      <c r="E54" s="443">
        <v>6028795</v>
      </c>
      <c r="F54" s="444"/>
      <c r="G54" s="445">
        <v>63.75</v>
      </c>
      <c r="H54" s="156"/>
      <c r="I54" s="435"/>
      <c r="J54" s="436"/>
      <c r="K54" s="437"/>
      <c r="L54" s="438">
        <v>3</v>
      </c>
      <c r="M54" s="439">
        <f t="shared" si="1"/>
        <v>5</v>
      </c>
      <c r="N54" s="233">
        <f t="shared" si="4"/>
        <v>5</v>
      </c>
    </row>
    <row r="55" spans="1:14" ht="15.75" x14ac:dyDescent="0.25">
      <c r="A55" s="126" t="str">
        <f t="shared" si="3"/>
        <v>AffSophie WatsonPeartree Farm Pandora</v>
      </c>
      <c r="B55" s="156" t="s">
        <v>353</v>
      </c>
      <c r="C55" s="375" t="s">
        <v>854</v>
      </c>
      <c r="D55" s="375" t="s">
        <v>869</v>
      </c>
      <c r="E55" s="443">
        <v>6025423</v>
      </c>
      <c r="F55" s="375"/>
      <c r="G55" s="375"/>
      <c r="H55" s="440">
        <v>69.642899999999997</v>
      </c>
      <c r="I55" s="435"/>
      <c r="J55" s="436"/>
      <c r="K55" s="437"/>
      <c r="L55" s="438">
        <v>1</v>
      </c>
      <c r="M55" s="439">
        <f t="shared" si="1"/>
        <v>7</v>
      </c>
      <c r="N55" s="233">
        <f t="shared" si="4"/>
        <v>7</v>
      </c>
    </row>
    <row r="56" spans="1:14" ht="15.75" x14ac:dyDescent="0.25">
      <c r="A56" s="126" t="str">
        <f t="shared" si="3"/>
        <v>AffSara VroomIndiana Eclipse</v>
      </c>
      <c r="B56" s="156" t="s">
        <v>353</v>
      </c>
      <c r="C56" s="375" t="s">
        <v>821</v>
      </c>
      <c r="D56" s="375" t="s">
        <v>822</v>
      </c>
      <c r="E56" s="375">
        <v>6024539</v>
      </c>
      <c r="F56" s="375"/>
      <c r="G56" s="375"/>
      <c r="H56" s="440">
        <v>68.571399999999997</v>
      </c>
      <c r="I56" s="435"/>
      <c r="J56" s="436"/>
      <c r="K56" s="437"/>
      <c r="L56" s="438">
        <v>2</v>
      </c>
      <c r="M56" s="439">
        <f t="shared" si="1"/>
        <v>6</v>
      </c>
      <c r="N56" s="233">
        <f t="shared" si="4"/>
        <v>6</v>
      </c>
    </row>
    <row r="57" spans="1:14" ht="15.75" x14ac:dyDescent="0.25">
      <c r="A57" s="126" t="str">
        <f t="shared" si="3"/>
        <v>AffEmma TrussClare Downs Camsyniard</v>
      </c>
      <c r="B57" s="156" t="s">
        <v>353</v>
      </c>
      <c r="C57" s="375" t="s">
        <v>818</v>
      </c>
      <c r="D57" s="375" t="s">
        <v>827</v>
      </c>
      <c r="E57" s="375">
        <v>6028757</v>
      </c>
      <c r="F57" s="375"/>
      <c r="G57" s="375"/>
      <c r="H57" s="440">
        <v>66.25</v>
      </c>
      <c r="I57" s="435"/>
      <c r="J57" s="436"/>
      <c r="K57" s="437"/>
      <c r="L57" s="438">
        <v>3</v>
      </c>
      <c r="M57" s="439">
        <f t="shared" si="1"/>
        <v>5</v>
      </c>
      <c r="N57" s="233">
        <f t="shared" si="4"/>
        <v>5</v>
      </c>
    </row>
    <row r="58" spans="1:14" ht="15.75" x14ac:dyDescent="0.25">
      <c r="A58" s="126" t="str">
        <f t="shared" si="3"/>
        <v>AffCaitlin RosenbergAllambie Park Vittori</v>
      </c>
      <c r="B58" s="156" t="s">
        <v>353</v>
      </c>
      <c r="C58" s="375" t="s">
        <v>855</v>
      </c>
      <c r="D58" s="375" t="s">
        <v>872</v>
      </c>
      <c r="E58" s="375">
        <v>6025191</v>
      </c>
      <c r="F58" s="375"/>
      <c r="G58" s="375"/>
      <c r="H58" s="440">
        <v>65</v>
      </c>
      <c r="I58" s="435"/>
      <c r="J58" s="436"/>
      <c r="K58" s="437"/>
      <c r="L58" s="438">
        <v>4</v>
      </c>
      <c r="M58" s="439">
        <f t="shared" si="1"/>
        <v>4</v>
      </c>
      <c r="N58" s="233">
        <f t="shared" si="4"/>
        <v>4</v>
      </c>
    </row>
    <row r="59" spans="1:14" ht="15.75" x14ac:dyDescent="0.25">
      <c r="A59" s="126" t="str">
        <f t="shared" si="3"/>
        <v>AffJessica SmithDemondrille</v>
      </c>
      <c r="B59" s="156" t="s">
        <v>353</v>
      </c>
      <c r="C59" s="375" t="s">
        <v>856</v>
      </c>
      <c r="D59" s="375" t="s">
        <v>873</v>
      </c>
      <c r="E59" s="375">
        <v>6023782</v>
      </c>
      <c r="F59" s="375"/>
      <c r="G59" s="375"/>
      <c r="H59" s="440">
        <v>61.964300000000001</v>
      </c>
      <c r="I59" s="435"/>
      <c r="J59" s="436"/>
      <c r="K59" s="437"/>
      <c r="L59" s="438">
        <v>5</v>
      </c>
      <c r="M59" s="439">
        <f t="shared" si="1"/>
        <v>3</v>
      </c>
      <c r="N59" s="233">
        <f t="shared" si="4"/>
        <v>3</v>
      </c>
    </row>
    <row r="60" spans="1:14" ht="15.75" x14ac:dyDescent="0.25">
      <c r="A60" s="126" t="str">
        <f t="shared" si="3"/>
        <v>AffAngela WilliamsHarlequin</v>
      </c>
      <c r="B60" s="156" t="s">
        <v>353</v>
      </c>
      <c r="C60" s="375" t="s">
        <v>857</v>
      </c>
      <c r="D60" s="375" t="s">
        <v>874</v>
      </c>
      <c r="E60" s="375">
        <v>6023725</v>
      </c>
      <c r="F60" s="375"/>
      <c r="G60" s="375"/>
      <c r="H60" s="440" t="s">
        <v>825</v>
      </c>
      <c r="I60" s="435"/>
      <c r="J60" s="436"/>
      <c r="K60" s="437"/>
      <c r="L60" s="438">
        <v>0</v>
      </c>
      <c r="M60" s="439">
        <f t="shared" si="1"/>
        <v>0</v>
      </c>
      <c r="N60" s="233">
        <f t="shared" si="4"/>
        <v>0</v>
      </c>
    </row>
    <row r="61" spans="1:14" ht="15.75" x14ac:dyDescent="0.25">
      <c r="A61" s="126" t="str">
        <f t="shared" si="3"/>
        <v>AffSuzie McleanSkyeblu Jax On Ice</v>
      </c>
      <c r="B61" s="156" t="s">
        <v>353</v>
      </c>
      <c r="C61" s="375" t="s">
        <v>859</v>
      </c>
      <c r="D61" s="375" t="s">
        <v>870</v>
      </c>
      <c r="E61" s="443">
        <v>6028829</v>
      </c>
      <c r="F61" s="375"/>
      <c r="G61" s="375"/>
      <c r="H61" s="440" t="s">
        <v>825</v>
      </c>
      <c r="I61" s="435"/>
      <c r="J61" s="436"/>
      <c r="K61" s="437"/>
      <c r="L61" s="438">
        <v>0</v>
      </c>
      <c r="M61" s="439">
        <f t="shared" si="1"/>
        <v>0</v>
      </c>
      <c r="N61" s="233">
        <f t="shared" si="4"/>
        <v>0</v>
      </c>
    </row>
    <row r="62" spans="1:14" ht="15.75" x14ac:dyDescent="0.25">
      <c r="A62" s="126" t="str">
        <f t="shared" si="3"/>
        <v>AffDanielle Van OoostenDiamond Chic</v>
      </c>
      <c r="B62" s="156" t="s">
        <v>353</v>
      </c>
      <c r="C62" s="375" t="s">
        <v>858</v>
      </c>
      <c r="D62" s="375" t="s">
        <v>875</v>
      </c>
      <c r="E62" s="375">
        <v>6021978</v>
      </c>
      <c r="F62" s="375"/>
      <c r="G62" s="375"/>
      <c r="H62" s="375"/>
      <c r="I62" s="379">
        <v>65</v>
      </c>
      <c r="J62" s="436"/>
      <c r="K62" s="437"/>
      <c r="L62" s="438">
        <v>1</v>
      </c>
      <c r="M62" s="439">
        <f t="shared" si="1"/>
        <v>7</v>
      </c>
      <c r="N62" s="233">
        <f t="shared" si="4"/>
        <v>7</v>
      </c>
    </row>
    <row r="63" spans="1:14" ht="15.75" x14ac:dyDescent="0.25">
      <c r="A63" s="126" t="str">
        <f t="shared" si="3"/>
        <v>AffEmma WilliamsFunkalicious</v>
      </c>
      <c r="B63" s="378" t="s">
        <v>353</v>
      </c>
      <c r="C63" s="375" t="s">
        <v>826</v>
      </c>
      <c r="D63" s="375" t="s">
        <v>876</v>
      </c>
      <c r="E63" s="375">
        <v>6025342</v>
      </c>
      <c r="F63" s="375"/>
      <c r="G63" s="375"/>
      <c r="H63" s="375"/>
      <c r="I63" s="379"/>
      <c r="J63" s="379">
        <v>68.125</v>
      </c>
      <c r="K63" s="437"/>
      <c r="L63" s="438">
        <v>2</v>
      </c>
      <c r="M63" s="439">
        <f t="shared" si="1"/>
        <v>6</v>
      </c>
      <c r="N63" s="233">
        <f t="shared" si="4"/>
        <v>6</v>
      </c>
    </row>
    <row r="64" spans="1:14" ht="14.25" x14ac:dyDescent="0.2">
      <c r="A64" s="126" t="str">
        <f t="shared" si="3"/>
        <v/>
      </c>
      <c r="B64" s="156"/>
      <c r="C64" s="157" t="s">
        <v>83</v>
      </c>
      <c r="D64" s="158" t="s">
        <v>83</v>
      </c>
      <c r="E64" s="443"/>
      <c r="F64" s="444"/>
      <c r="G64" s="443"/>
      <c r="H64" s="156"/>
      <c r="I64" s="435"/>
      <c r="J64" s="436"/>
      <c r="K64" s="437"/>
      <c r="L64" s="438"/>
      <c r="M64" s="439">
        <f t="shared" si="1"/>
        <v>0</v>
      </c>
      <c r="N64" s="233">
        <f t="shared" si="4"/>
        <v>0</v>
      </c>
    </row>
    <row r="65" spans="1:14" ht="14.25" x14ac:dyDescent="0.2">
      <c r="A65" s="126" t="str">
        <f t="shared" si="3"/>
        <v/>
      </c>
      <c r="B65" s="156"/>
      <c r="C65" s="157" t="s">
        <v>83</v>
      </c>
      <c r="D65" s="158" t="s">
        <v>83</v>
      </c>
      <c r="E65" s="443"/>
      <c r="F65" s="444"/>
      <c r="G65" s="443"/>
      <c r="H65" s="156"/>
      <c r="I65" s="435"/>
      <c r="J65" s="436"/>
      <c r="K65" s="437"/>
      <c r="L65" s="438"/>
      <c r="M65" s="439">
        <f t="shared" si="1"/>
        <v>0</v>
      </c>
      <c r="N65" s="233">
        <f t="shared" si="4"/>
        <v>0</v>
      </c>
    </row>
    <row r="66" spans="1:14" ht="14.25" x14ac:dyDescent="0.2">
      <c r="A66" s="126" t="str">
        <f t="shared" si="3"/>
        <v/>
      </c>
      <c r="B66" s="156"/>
      <c r="C66" s="157" t="s">
        <v>83</v>
      </c>
      <c r="D66" s="158" t="s">
        <v>83</v>
      </c>
      <c r="E66" s="443"/>
      <c r="F66" s="444"/>
      <c r="G66" s="443"/>
      <c r="H66" s="156"/>
      <c r="I66" s="435"/>
      <c r="J66" s="436"/>
      <c r="K66" s="437"/>
      <c r="L66" s="438"/>
      <c r="M66" s="439">
        <f t="shared" si="1"/>
        <v>0</v>
      </c>
      <c r="N66" s="233">
        <f t="shared" si="2"/>
        <v>0</v>
      </c>
    </row>
    <row r="67" spans="1:14" ht="14.25" x14ac:dyDescent="0.2">
      <c r="A67" s="126" t="str">
        <f t="shared" si="3"/>
        <v/>
      </c>
      <c r="B67" s="156"/>
      <c r="C67" s="157" t="s">
        <v>83</v>
      </c>
      <c r="D67" s="158" t="s">
        <v>83</v>
      </c>
      <c r="E67" s="443"/>
      <c r="F67" s="444"/>
      <c r="G67" s="443"/>
      <c r="H67" s="156"/>
      <c r="I67" s="435"/>
      <c r="J67" s="436"/>
      <c r="K67" s="437"/>
      <c r="L67" s="438"/>
      <c r="M67" s="439">
        <f t="shared" si="1"/>
        <v>0</v>
      </c>
      <c r="N67" s="233">
        <f t="shared" si="2"/>
        <v>0</v>
      </c>
    </row>
    <row r="68" spans="1:14" ht="14.25" x14ac:dyDescent="0.2">
      <c r="A68" s="126" t="str">
        <f t="shared" si="3"/>
        <v/>
      </c>
      <c r="B68" s="156"/>
      <c r="C68" s="157" t="s">
        <v>83</v>
      </c>
      <c r="D68" s="158" t="s">
        <v>83</v>
      </c>
      <c r="E68" s="443"/>
      <c r="F68" s="444"/>
      <c r="G68" s="443"/>
      <c r="H68" s="156"/>
      <c r="I68" s="435"/>
      <c r="J68" s="436"/>
      <c r="K68" s="437"/>
      <c r="L68" s="438"/>
      <c r="M68" s="439">
        <f t="shared" si="1"/>
        <v>0</v>
      </c>
      <c r="N68" s="233">
        <f t="shared" si="2"/>
        <v>0</v>
      </c>
    </row>
    <row r="69" spans="1:14" ht="14.25" x14ac:dyDescent="0.2">
      <c r="A69" s="126" t="str">
        <f t="shared" si="3"/>
        <v/>
      </c>
      <c r="B69" s="156"/>
      <c r="C69" s="157" t="s">
        <v>83</v>
      </c>
      <c r="D69" s="158" t="s">
        <v>83</v>
      </c>
      <c r="E69" s="443"/>
      <c r="F69" s="444"/>
      <c r="G69" s="443"/>
      <c r="H69" s="156"/>
      <c r="I69" s="435"/>
      <c r="J69" s="436"/>
      <c r="K69" s="437"/>
      <c r="L69" s="438"/>
      <c r="M69" s="439">
        <f t="shared" si="1"/>
        <v>0</v>
      </c>
      <c r="N69" s="233">
        <f t="shared" si="2"/>
        <v>0</v>
      </c>
    </row>
    <row r="70" spans="1:14" ht="14.25" x14ac:dyDescent="0.2">
      <c r="A70" s="126" t="str">
        <f t="shared" ref="A70:A98" si="5">CONCATENATE(B70,C70,D70)</f>
        <v/>
      </c>
      <c r="B70" s="156"/>
      <c r="C70" s="157" t="s">
        <v>83</v>
      </c>
      <c r="D70" s="158" t="s">
        <v>83</v>
      </c>
      <c r="E70" s="443"/>
      <c r="F70" s="444"/>
      <c r="G70" s="443"/>
      <c r="H70" s="156"/>
      <c r="I70" s="435"/>
      <c r="J70" s="436"/>
      <c r="K70" s="437"/>
      <c r="L70" s="438"/>
      <c r="M70" s="439">
        <f t="shared" ref="M70:M98" si="6">IF(L70=1,7,IF(L70=2,6,IF(L70=3,5,IF(L70=4,4,IF(L70=5,3,IF(L70=6,2,IF(L70&gt;=6,1,0)))))))</f>
        <v>0</v>
      </c>
      <c r="N70" s="233">
        <f t="shared" si="2"/>
        <v>0</v>
      </c>
    </row>
    <row r="71" spans="1:14" ht="14.25" x14ac:dyDescent="0.2">
      <c r="A71" s="126" t="str">
        <f t="shared" si="5"/>
        <v/>
      </c>
      <c r="B71" s="156"/>
      <c r="C71" s="157" t="s">
        <v>83</v>
      </c>
      <c r="D71" s="158" t="s">
        <v>83</v>
      </c>
      <c r="E71" s="443"/>
      <c r="F71" s="444"/>
      <c r="G71" s="443"/>
      <c r="H71" s="156"/>
      <c r="I71" s="435"/>
      <c r="J71" s="436"/>
      <c r="K71" s="437"/>
      <c r="L71" s="438"/>
      <c r="M71" s="439">
        <f t="shared" si="6"/>
        <v>0</v>
      </c>
      <c r="N71" s="233">
        <f t="shared" ref="N71:N98" si="7">SUM(M71+$N$5)</f>
        <v>0</v>
      </c>
    </row>
    <row r="72" spans="1:14" ht="14.25" x14ac:dyDescent="0.2">
      <c r="A72" s="126" t="str">
        <f t="shared" si="5"/>
        <v/>
      </c>
      <c r="B72" s="156"/>
      <c r="C72" s="157" t="s">
        <v>83</v>
      </c>
      <c r="D72" s="158" t="s">
        <v>83</v>
      </c>
      <c r="E72" s="443"/>
      <c r="F72" s="444"/>
      <c r="G72" s="443"/>
      <c r="H72" s="156"/>
      <c r="I72" s="435"/>
      <c r="J72" s="436"/>
      <c r="K72" s="437"/>
      <c r="L72" s="438"/>
      <c r="M72" s="439">
        <f t="shared" si="6"/>
        <v>0</v>
      </c>
      <c r="N72" s="233">
        <f t="shared" si="7"/>
        <v>0</v>
      </c>
    </row>
    <row r="73" spans="1:14" ht="14.25" x14ac:dyDescent="0.2">
      <c r="A73" s="126" t="str">
        <f t="shared" si="5"/>
        <v/>
      </c>
      <c r="B73" s="156"/>
      <c r="C73" s="157" t="s">
        <v>83</v>
      </c>
      <c r="D73" s="158" t="s">
        <v>83</v>
      </c>
      <c r="E73" s="443"/>
      <c r="F73" s="444"/>
      <c r="G73" s="443"/>
      <c r="H73" s="156"/>
      <c r="I73" s="435"/>
      <c r="J73" s="436"/>
      <c r="K73" s="437"/>
      <c r="L73" s="438"/>
      <c r="M73" s="439">
        <f t="shared" si="6"/>
        <v>0</v>
      </c>
      <c r="N73" s="233">
        <f t="shared" si="7"/>
        <v>0</v>
      </c>
    </row>
    <row r="74" spans="1:14" ht="14.25" x14ac:dyDescent="0.2">
      <c r="A74" s="126" t="str">
        <f t="shared" si="5"/>
        <v/>
      </c>
      <c r="B74" s="156"/>
      <c r="C74" s="157" t="s">
        <v>83</v>
      </c>
      <c r="D74" s="158" t="s">
        <v>83</v>
      </c>
      <c r="E74" s="443"/>
      <c r="F74" s="444"/>
      <c r="G74" s="443"/>
      <c r="H74" s="156"/>
      <c r="I74" s="435"/>
      <c r="J74" s="436"/>
      <c r="K74" s="437"/>
      <c r="L74" s="438"/>
      <c r="M74" s="439">
        <f t="shared" si="6"/>
        <v>0</v>
      </c>
      <c r="N74" s="233">
        <f t="shared" si="7"/>
        <v>0</v>
      </c>
    </row>
    <row r="75" spans="1:14" ht="14.25" x14ac:dyDescent="0.2">
      <c r="A75" s="126" t="str">
        <f t="shared" si="5"/>
        <v/>
      </c>
      <c r="B75" s="156"/>
      <c r="C75" s="157" t="s">
        <v>83</v>
      </c>
      <c r="D75" s="158" t="s">
        <v>83</v>
      </c>
      <c r="E75" s="443"/>
      <c r="F75" s="444"/>
      <c r="G75" s="443"/>
      <c r="H75" s="156"/>
      <c r="I75" s="435"/>
      <c r="J75" s="436"/>
      <c r="K75" s="437"/>
      <c r="L75" s="438"/>
      <c r="M75" s="439">
        <f t="shared" si="6"/>
        <v>0</v>
      </c>
      <c r="N75" s="233">
        <f t="shared" si="7"/>
        <v>0</v>
      </c>
    </row>
    <row r="76" spans="1:14" ht="14.25" x14ac:dyDescent="0.2">
      <c r="A76" s="126" t="str">
        <f t="shared" si="5"/>
        <v/>
      </c>
      <c r="B76" s="156"/>
      <c r="C76" s="157" t="s">
        <v>83</v>
      </c>
      <c r="D76" s="158" t="s">
        <v>83</v>
      </c>
      <c r="E76" s="443"/>
      <c r="F76" s="444"/>
      <c r="G76" s="443"/>
      <c r="H76" s="156"/>
      <c r="I76" s="435"/>
      <c r="J76" s="436"/>
      <c r="K76" s="437"/>
      <c r="L76" s="438"/>
      <c r="M76" s="439">
        <f t="shared" si="6"/>
        <v>0</v>
      </c>
      <c r="N76" s="233">
        <f t="shared" si="7"/>
        <v>0</v>
      </c>
    </row>
    <row r="77" spans="1:14" ht="14.25" x14ac:dyDescent="0.2">
      <c r="A77" s="126" t="str">
        <f t="shared" si="5"/>
        <v/>
      </c>
      <c r="B77" s="156"/>
      <c r="C77" s="157" t="s">
        <v>83</v>
      </c>
      <c r="D77" s="158" t="s">
        <v>83</v>
      </c>
      <c r="E77" s="443"/>
      <c r="F77" s="444"/>
      <c r="G77" s="443"/>
      <c r="H77" s="156"/>
      <c r="I77" s="435"/>
      <c r="J77" s="436"/>
      <c r="K77" s="437"/>
      <c r="L77" s="438"/>
      <c r="M77" s="439">
        <f t="shared" si="6"/>
        <v>0</v>
      </c>
      <c r="N77" s="233">
        <f t="shared" si="7"/>
        <v>0</v>
      </c>
    </row>
    <row r="78" spans="1:14" ht="14.25" x14ac:dyDescent="0.2">
      <c r="A78" s="126" t="str">
        <f t="shared" si="5"/>
        <v/>
      </c>
      <c r="B78" s="156"/>
      <c r="C78" s="157" t="s">
        <v>83</v>
      </c>
      <c r="D78" s="158" t="s">
        <v>83</v>
      </c>
      <c r="E78" s="443"/>
      <c r="F78" s="444"/>
      <c r="G78" s="443"/>
      <c r="H78" s="156"/>
      <c r="I78" s="435"/>
      <c r="J78" s="436"/>
      <c r="K78" s="437"/>
      <c r="L78" s="438"/>
      <c r="M78" s="439">
        <f t="shared" si="6"/>
        <v>0</v>
      </c>
      <c r="N78" s="233">
        <f t="shared" si="7"/>
        <v>0</v>
      </c>
    </row>
    <row r="79" spans="1:14" ht="14.25" x14ac:dyDescent="0.2">
      <c r="A79" s="126" t="str">
        <f t="shared" si="5"/>
        <v/>
      </c>
      <c r="B79" s="156"/>
      <c r="C79" s="157" t="s">
        <v>83</v>
      </c>
      <c r="D79" s="158" t="s">
        <v>83</v>
      </c>
      <c r="E79" s="443"/>
      <c r="F79" s="444"/>
      <c r="G79" s="443"/>
      <c r="H79" s="156"/>
      <c r="I79" s="435"/>
      <c r="J79" s="436"/>
      <c r="K79" s="437"/>
      <c r="L79" s="438"/>
      <c r="M79" s="439">
        <f t="shared" si="6"/>
        <v>0</v>
      </c>
      <c r="N79" s="233">
        <f t="shared" si="7"/>
        <v>0</v>
      </c>
    </row>
    <row r="80" spans="1:14" ht="14.25" x14ac:dyDescent="0.2">
      <c r="A80" s="126" t="str">
        <f t="shared" si="5"/>
        <v/>
      </c>
      <c r="B80" s="156"/>
      <c r="C80" s="157" t="s">
        <v>83</v>
      </c>
      <c r="D80" s="158" t="s">
        <v>83</v>
      </c>
      <c r="E80" s="443"/>
      <c r="F80" s="444"/>
      <c r="G80" s="443"/>
      <c r="H80" s="156"/>
      <c r="I80" s="435"/>
      <c r="J80" s="436"/>
      <c r="K80" s="437"/>
      <c r="L80" s="438"/>
      <c r="M80" s="439">
        <f t="shared" si="6"/>
        <v>0</v>
      </c>
      <c r="N80" s="233">
        <f t="shared" si="7"/>
        <v>0</v>
      </c>
    </row>
    <row r="81" spans="1:14" ht="14.25" x14ac:dyDescent="0.2">
      <c r="A81" s="126" t="str">
        <f t="shared" si="5"/>
        <v/>
      </c>
      <c r="B81" s="156"/>
      <c r="C81" s="157" t="s">
        <v>83</v>
      </c>
      <c r="D81" s="158" t="s">
        <v>83</v>
      </c>
      <c r="E81" s="443"/>
      <c r="F81" s="444"/>
      <c r="G81" s="443"/>
      <c r="H81" s="156"/>
      <c r="I81" s="435"/>
      <c r="J81" s="436"/>
      <c r="K81" s="437"/>
      <c r="L81" s="438"/>
      <c r="M81" s="439">
        <f t="shared" si="6"/>
        <v>0</v>
      </c>
      <c r="N81" s="233">
        <f t="shared" si="7"/>
        <v>0</v>
      </c>
    </row>
    <row r="82" spans="1:14" ht="14.25" x14ac:dyDescent="0.2">
      <c r="A82" s="126" t="str">
        <f t="shared" si="5"/>
        <v/>
      </c>
      <c r="B82" s="156"/>
      <c r="C82" s="157" t="s">
        <v>83</v>
      </c>
      <c r="D82" s="158" t="s">
        <v>83</v>
      </c>
      <c r="E82" s="443"/>
      <c r="F82" s="444"/>
      <c r="G82" s="443"/>
      <c r="H82" s="156"/>
      <c r="I82" s="435"/>
      <c r="J82" s="436"/>
      <c r="K82" s="437"/>
      <c r="L82" s="438"/>
      <c r="M82" s="439">
        <f t="shared" si="6"/>
        <v>0</v>
      </c>
      <c r="N82" s="233">
        <f t="shared" si="7"/>
        <v>0</v>
      </c>
    </row>
    <row r="83" spans="1:14" ht="14.25" x14ac:dyDescent="0.2">
      <c r="A83" s="126" t="str">
        <f t="shared" si="5"/>
        <v/>
      </c>
      <c r="B83" s="156"/>
      <c r="C83" s="157" t="s">
        <v>83</v>
      </c>
      <c r="D83" s="158" t="s">
        <v>83</v>
      </c>
      <c r="E83" s="443"/>
      <c r="F83" s="444"/>
      <c r="G83" s="443"/>
      <c r="H83" s="156"/>
      <c r="I83" s="435"/>
      <c r="J83" s="436"/>
      <c r="K83" s="437"/>
      <c r="L83" s="438"/>
      <c r="M83" s="439">
        <f t="shared" si="6"/>
        <v>0</v>
      </c>
      <c r="N83" s="233">
        <f t="shared" si="7"/>
        <v>0</v>
      </c>
    </row>
    <row r="84" spans="1:14" ht="14.25" x14ac:dyDescent="0.2">
      <c r="A84" s="126" t="str">
        <f t="shared" si="5"/>
        <v/>
      </c>
      <c r="B84" s="156"/>
      <c r="C84" s="157" t="s">
        <v>83</v>
      </c>
      <c r="D84" s="158" t="s">
        <v>83</v>
      </c>
      <c r="E84" s="443"/>
      <c r="F84" s="444"/>
      <c r="G84" s="443"/>
      <c r="H84" s="156"/>
      <c r="I84" s="435"/>
      <c r="J84" s="436"/>
      <c r="K84" s="437"/>
      <c r="L84" s="438"/>
      <c r="M84" s="439">
        <f t="shared" si="6"/>
        <v>0</v>
      </c>
      <c r="N84" s="233">
        <f t="shared" si="7"/>
        <v>0</v>
      </c>
    </row>
    <row r="85" spans="1:14" ht="14.25" x14ac:dyDescent="0.2">
      <c r="A85" s="126" t="str">
        <f t="shared" si="5"/>
        <v/>
      </c>
      <c r="B85" s="156"/>
      <c r="C85" s="157" t="s">
        <v>83</v>
      </c>
      <c r="D85" s="158" t="s">
        <v>83</v>
      </c>
      <c r="E85" s="443"/>
      <c r="F85" s="444"/>
      <c r="G85" s="443"/>
      <c r="H85" s="156"/>
      <c r="I85" s="435"/>
      <c r="J85" s="436"/>
      <c r="K85" s="437"/>
      <c r="L85" s="438"/>
      <c r="M85" s="439">
        <f t="shared" si="6"/>
        <v>0</v>
      </c>
      <c r="N85" s="233">
        <f t="shared" si="7"/>
        <v>0</v>
      </c>
    </row>
    <row r="86" spans="1:14" ht="14.25" x14ac:dyDescent="0.2">
      <c r="A86" s="126" t="str">
        <f t="shared" si="5"/>
        <v/>
      </c>
      <c r="B86" s="156"/>
      <c r="C86" s="157" t="s">
        <v>83</v>
      </c>
      <c r="D86" s="158" t="s">
        <v>83</v>
      </c>
      <c r="E86" s="443"/>
      <c r="F86" s="444"/>
      <c r="G86" s="443"/>
      <c r="H86" s="156"/>
      <c r="I86" s="435"/>
      <c r="J86" s="436"/>
      <c r="K86" s="437"/>
      <c r="L86" s="438"/>
      <c r="M86" s="439">
        <f t="shared" si="6"/>
        <v>0</v>
      </c>
      <c r="N86" s="233">
        <f t="shared" si="7"/>
        <v>0</v>
      </c>
    </row>
    <row r="87" spans="1:14" ht="14.25" x14ac:dyDescent="0.2">
      <c r="A87" s="126" t="str">
        <f t="shared" si="5"/>
        <v/>
      </c>
      <c r="B87" s="156"/>
      <c r="C87" s="157" t="s">
        <v>83</v>
      </c>
      <c r="D87" s="158" t="s">
        <v>83</v>
      </c>
      <c r="E87" s="443"/>
      <c r="F87" s="444"/>
      <c r="G87" s="443"/>
      <c r="H87" s="156"/>
      <c r="I87" s="435"/>
      <c r="J87" s="436"/>
      <c r="K87" s="437"/>
      <c r="L87" s="438"/>
      <c r="M87" s="439">
        <f t="shared" si="6"/>
        <v>0</v>
      </c>
      <c r="N87" s="233">
        <f t="shared" si="7"/>
        <v>0</v>
      </c>
    </row>
    <row r="88" spans="1:14" ht="14.25" x14ac:dyDescent="0.2">
      <c r="A88" s="126" t="str">
        <f t="shared" si="5"/>
        <v/>
      </c>
      <c r="B88" s="156"/>
      <c r="C88" s="157" t="s">
        <v>83</v>
      </c>
      <c r="D88" s="158" t="s">
        <v>83</v>
      </c>
      <c r="E88" s="443"/>
      <c r="F88" s="444"/>
      <c r="G88" s="443"/>
      <c r="H88" s="156"/>
      <c r="I88" s="435"/>
      <c r="J88" s="436"/>
      <c r="K88" s="437"/>
      <c r="L88" s="438"/>
      <c r="M88" s="439">
        <f t="shared" si="6"/>
        <v>0</v>
      </c>
      <c r="N88" s="233">
        <f t="shared" si="7"/>
        <v>0</v>
      </c>
    </row>
    <row r="89" spans="1:14" ht="14.25" x14ac:dyDescent="0.2">
      <c r="A89" s="126" t="str">
        <f t="shared" si="5"/>
        <v/>
      </c>
      <c r="B89" s="156"/>
      <c r="C89" s="157" t="s">
        <v>83</v>
      </c>
      <c r="D89" s="158" t="s">
        <v>83</v>
      </c>
      <c r="E89" s="443"/>
      <c r="F89" s="444"/>
      <c r="G89" s="443"/>
      <c r="H89" s="156"/>
      <c r="I89" s="435"/>
      <c r="J89" s="436"/>
      <c r="K89" s="437"/>
      <c r="L89" s="438"/>
      <c r="M89" s="439">
        <f t="shared" si="6"/>
        <v>0</v>
      </c>
      <c r="N89" s="233">
        <f t="shared" si="7"/>
        <v>0</v>
      </c>
    </row>
    <row r="90" spans="1:14" ht="14.25" x14ac:dyDescent="0.2">
      <c r="A90" s="126" t="str">
        <f t="shared" si="5"/>
        <v/>
      </c>
      <c r="B90" s="156"/>
      <c r="C90" s="157" t="s">
        <v>83</v>
      </c>
      <c r="D90" s="158" t="s">
        <v>83</v>
      </c>
      <c r="E90" s="443"/>
      <c r="F90" s="444"/>
      <c r="G90" s="443"/>
      <c r="H90" s="156"/>
      <c r="I90" s="435"/>
      <c r="J90" s="436"/>
      <c r="K90" s="437"/>
      <c r="L90" s="438"/>
      <c r="M90" s="439">
        <f t="shared" si="6"/>
        <v>0</v>
      </c>
      <c r="N90" s="233">
        <f t="shared" si="7"/>
        <v>0</v>
      </c>
    </row>
    <row r="91" spans="1:14" ht="14.25" x14ac:dyDescent="0.2">
      <c r="A91" s="126" t="str">
        <f t="shared" si="5"/>
        <v/>
      </c>
      <c r="B91" s="156"/>
      <c r="C91" s="157" t="s">
        <v>83</v>
      </c>
      <c r="D91" s="158" t="s">
        <v>83</v>
      </c>
      <c r="E91" s="443"/>
      <c r="F91" s="444"/>
      <c r="G91" s="443"/>
      <c r="H91" s="156"/>
      <c r="I91" s="435"/>
      <c r="J91" s="436"/>
      <c r="K91" s="437"/>
      <c r="L91" s="438"/>
      <c r="M91" s="439">
        <f t="shared" si="6"/>
        <v>0</v>
      </c>
      <c r="N91" s="233">
        <f t="shared" si="7"/>
        <v>0</v>
      </c>
    </row>
    <row r="92" spans="1:14" ht="14.25" x14ac:dyDescent="0.2">
      <c r="A92" s="126" t="str">
        <f t="shared" si="5"/>
        <v/>
      </c>
      <c r="B92" s="156"/>
      <c r="C92" s="157" t="s">
        <v>83</v>
      </c>
      <c r="D92" s="158" t="s">
        <v>83</v>
      </c>
      <c r="E92" s="443"/>
      <c r="F92" s="444"/>
      <c r="G92" s="443"/>
      <c r="H92" s="156"/>
      <c r="I92" s="435"/>
      <c r="J92" s="436"/>
      <c r="K92" s="437"/>
      <c r="L92" s="438"/>
      <c r="M92" s="439">
        <f t="shared" si="6"/>
        <v>0</v>
      </c>
      <c r="N92" s="233">
        <f t="shared" si="7"/>
        <v>0</v>
      </c>
    </row>
    <row r="93" spans="1:14" ht="14.25" x14ac:dyDescent="0.2">
      <c r="A93" s="126" t="str">
        <f t="shared" si="5"/>
        <v/>
      </c>
      <c r="B93" s="156"/>
      <c r="C93" s="157" t="s">
        <v>83</v>
      </c>
      <c r="D93" s="158" t="s">
        <v>83</v>
      </c>
      <c r="E93" s="443"/>
      <c r="F93" s="444"/>
      <c r="G93" s="443"/>
      <c r="H93" s="156"/>
      <c r="I93" s="435"/>
      <c r="J93" s="436"/>
      <c r="K93" s="437"/>
      <c r="L93" s="438"/>
      <c r="M93" s="439">
        <f t="shared" si="6"/>
        <v>0</v>
      </c>
      <c r="N93" s="233">
        <f t="shared" si="7"/>
        <v>0</v>
      </c>
    </row>
    <row r="94" spans="1:14" ht="14.25" x14ac:dyDescent="0.2">
      <c r="A94" s="126" t="str">
        <f t="shared" si="5"/>
        <v/>
      </c>
      <c r="B94" s="156"/>
      <c r="C94" s="157" t="s">
        <v>83</v>
      </c>
      <c r="D94" s="158" t="s">
        <v>83</v>
      </c>
      <c r="E94" s="443"/>
      <c r="F94" s="444"/>
      <c r="G94" s="443"/>
      <c r="H94" s="156"/>
      <c r="I94" s="435"/>
      <c r="J94" s="436"/>
      <c r="K94" s="437"/>
      <c r="L94" s="438"/>
      <c r="M94" s="439">
        <f t="shared" si="6"/>
        <v>0</v>
      </c>
      <c r="N94" s="233">
        <f t="shared" si="7"/>
        <v>0</v>
      </c>
    </row>
    <row r="95" spans="1:14" ht="14.25" x14ac:dyDescent="0.2">
      <c r="A95" s="126" t="str">
        <f t="shared" si="5"/>
        <v/>
      </c>
      <c r="B95" s="156"/>
      <c r="C95" s="157" t="s">
        <v>83</v>
      </c>
      <c r="D95" s="158" t="s">
        <v>83</v>
      </c>
      <c r="E95" s="443"/>
      <c r="F95" s="444"/>
      <c r="G95" s="443"/>
      <c r="H95" s="156"/>
      <c r="I95" s="435"/>
      <c r="J95" s="436"/>
      <c r="K95" s="437"/>
      <c r="L95" s="438"/>
      <c r="M95" s="439">
        <f t="shared" si="6"/>
        <v>0</v>
      </c>
      <c r="N95" s="233">
        <f t="shared" si="7"/>
        <v>0</v>
      </c>
    </row>
    <row r="96" spans="1:14" ht="14.25" x14ac:dyDescent="0.2">
      <c r="A96" s="126" t="str">
        <f t="shared" si="5"/>
        <v/>
      </c>
      <c r="B96" s="156"/>
      <c r="C96" s="157" t="s">
        <v>83</v>
      </c>
      <c r="D96" s="158" t="s">
        <v>83</v>
      </c>
      <c r="E96" s="443"/>
      <c r="F96" s="444"/>
      <c r="G96" s="443"/>
      <c r="H96" s="156"/>
      <c r="I96" s="435"/>
      <c r="J96" s="436"/>
      <c r="K96" s="437"/>
      <c r="L96" s="438"/>
      <c r="M96" s="439">
        <f t="shared" si="6"/>
        <v>0</v>
      </c>
      <c r="N96" s="233">
        <f t="shared" si="7"/>
        <v>0</v>
      </c>
    </row>
    <row r="97" spans="1:14" ht="14.25" x14ac:dyDescent="0.2">
      <c r="A97" s="126" t="str">
        <f t="shared" si="5"/>
        <v/>
      </c>
      <c r="B97" s="156"/>
      <c r="C97" s="157" t="s">
        <v>83</v>
      </c>
      <c r="D97" s="158" t="s">
        <v>83</v>
      </c>
      <c r="E97" s="443"/>
      <c r="F97" s="444"/>
      <c r="G97" s="443"/>
      <c r="H97" s="156"/>
      <c r="I97" s="435"/>
      <c r="J97" s="436"/>
      <c r="K97" s="437"/>
      <c r="L97" s="438"/>
      <c r="M97" s="439">
        <f t="shared" si="6"/>
        <v>0</v>
      </c>
      <c r="N97" s="233">
        <f t="shared" si="7"/>
        <v>0</v>
      </c>
    </row>
    <row r="98" spans="1:14" ht="15" thickBot="1" x14ac:dyDescent="0.25">
      <c r="A98" s="126" t="str">
        <f t="shared" si="5"/>
        <v/>
      </c>
      <c r="B98" s="391"/>
      <c r="C98" s="446" t="s">
        <v>83</v>
      </c>
      <c r="D98" s="447" t="s">
        <v>83</v>
      </c>
      <c r="E98" s="448"/>
      <c r="F98" s="449"/>
      <c r="G98" s="448"/>
      <c r="H98" s="391"/>
      <c r="I98" s="450"/>
      <c r="J98" s="451"/>
      <c r="K98" s="452"/>
      <c r="L98" s="453"/>
      <c r="M98" s="454">
        <f t="shared" si="6"/>
        <v>0</v>
      </c>
      <c r="N98" s="455">
        <f t="shared" si="7"/>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6:D30">
    <cfRule type="duplicateValues" dxfId="63" priority="437"/>
  </conditionalFormatting>
  <conditionalFormatting sqref="C1:D5">
    <cfRule type="duplicateValues" dxfId="62" priority="439"/>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BF1F7-98BC-4207-BAC6-575EF4081778}">
  <sheetPr codeName="Sheet3">
    <tabColor rgb="FFE2EFDA"/>
    <pageSetUpPr fitToPage="1"/>
  </sheetPr>
  <dimension ref="A1:CI63"/>
  <sheetViews>
    <sheetView zoomScale="110" zoomScaleNormal="110" zoomScaleSheetLayoutView="90" workbookViewId="0">
      <selection activeCell="E20" sqref="E20"/>
    </sheetView>
  </sheetViews>
  <sheetFormatPr defaultColWidth="26.85546875" defaultRowHeight="12.75" x14ac:dyDescent="0.2"/>
  <cols>
    <col min="1" max="1" width="5.42578125" style="12" bestFit="1" customWidth="1"/>
    <col min="2" max="2" width="18.42578125" style="6" customWidth="1"/>
    <col min="3" max="3" width="22.5703125" style="6" bestFit="1" customWidth="1"/>
    <col min="4" max="4" width="13.42578125" style="6" bestFit="1" customWidth="1"/>
    <col min="5" max="5" width="14.140625" style="12" bestFit="1" customWidth="1"/>
    <col min="6" max="6" width="6.28515625" style="7" bestFit="1" customWidth="1"/>
    <col min="7" max="7" width="14.42578125" style="7" bestFit="1" customWidth="1"/>
    <col min="8" max="8" width="9" style="5" bestFit="1" customWidth="1"/>
    <col min="9" max="9" width="11.140625" style="2" bestFit="1" customWidth="1"/>
    <col min="10" max="10" width="8" style="1" bestFit="1" customWidth="1"/>
    <col min="11" max="11" width="8.28515625" style="1" bestFit="1" customWidth="1"/>
    <col min="12" max="12" width="9.7109375" style="1" bestFit="1" customWidth="1"/>
    <col min="13" max="14" width="9.140625" style="1" bestFit="1" customWidth="1"/>
    <col min="15" max="15" width="9.7109375" style="1" bestFit="1" customWidth="1"/>
    <col min="16" max="16" width="8.28515625" style="1" bestFit="1" customWidth="1"/>
    <col min="17" max="17" width="9.42578125" style="1" bestFit="1" customWidth="1"/>
    <col min="18" max="20" width="9.85546875" style="1" bestFit="1" customWidth="1"/>
    <col min="21" max="21" width="8.28515625" style="1" bestFit="1" customWidth="1"/>
    <col min="22" max="22" width="9.140625" style="1" bestFit="1" customWidth="1"/>
    <col min="23" max="23" width="9.7109375" style="1" bestFit="1" customWidth="1"/>
    <col min="24" max="27" width="8.7109375" style="1" bestFit="1" customWidth="1"/>
    <col min="28" max="30" width="10.140625" style="1" bestFit="1" customWidth="1"/>
    <col min="31" max="31" width="10.5703125" style="1" bestFit="1" customWidth="1"/>
    <col min="32" max="32" width="8.7109375" style="1" bestFit="1" customWidth="1"/>
    <col min="33" max="36" width="9.140625" style="1" bestFit="1" customWidth="1"/>
    <col min="37" max="37" width="7.7109375" style="1" bestFit="1" customWidth="1"/>
    <col min="38" max="39" width="8.28515625" style="1" bestFit="1" customWidth="1"/>
    <col min="40" max="40" width="8" style="1" bestFit="1" customWidth="1"/>
    <col min="41" max="41" width="10.42578125" style="1" bestFit="1" customWidth="1"/>
    <col min="42" max="42" width="9.7109375" style="1" bestFit="1" customWidth="1"/>
    <col min="43" max="44" width="9.140625" style="1" bestFit="1" customWidth="1"/>
    <col min="45" max="45" width="13.28515625" style="12" bestFit="1" customWidth="1"/>
    <col min="46" max="46" width="25.42578125" style="12" bestFit="1" customWidth="1"/>
    <col min="47" max="47" width="13.7109375" style="12" bestFit="1" customWidth="1"/>
    <col min="48" max="48" width="13.42578125" style="12" bestFit="1" customWidth="1"/>
    <col min="49" max="49" width="18" style="12" bestFit="1" customWidth="1"/>
    <col min="50" max="16384" width="26.85546875" style="12"/>
  </cols>
  <sheetData>
    <row r="1" spans="1:87" s="9" customFormat="1" ht="12.75" customHeight="1" x14ac:dyDescent="0.2">
      <c r="A1" s="894" t="s">
        <v>183</v>
      </c>
      <c r="B1" s="887" t="s">
        <v>0</v>
      </c>
      <c r="C1" s="889" t="s">
        <v>14</v>
      </c>
      <c r="D1" s="889" t="s">
        <v>2</v>
      </c>
      <c r="E1" s="889" t="s">
        <v>3</v>
      </c>
      <c r="F1" s="891" t="s">
        <v>4</v>
      </c>
      <c r="G1" s="885" t="s">
        <v>5</v>
      </c>
      <c r="H1" s="885" t="s">
        <v>6</v>
      </c>
      <c r="I1" s="885" t="s">
        <v>182</v>
      </c>
      <c r="J1" s="885" t="s">
        <v>440</v>
      </c>
      <c r="K1" s="885" t="s">
        <v>272</v>
      </c>
      <c r="L1" s="885" t="s">
        <v>453</v>
      </c>
      <c r="M1" s="885" t="s">
        <v>272</v>
      </c>
      <c r="N1" s="885" t="s">
        <v>449</v>
      </c>
      <c r="O1" s="885" t="s">
        <v>443</v>
      </c>
      <c r="P1" s="885" t="s">
        <v>451</v>
      </c>
      <c r="Q1" s="885" t="s">
        <v>272</v>
      </c>
      <c r="R1" s="885" t="s">
        <v>1144</v>
      </c>
      <c r="S1" s="885" t="s">
        <v>435</v>
      </c>
      <c r="T1" s="885" t="s">
        <v>960</v>
      </c>
      <c r="U1" s="885" t="s">
        <v>272</v>
      </c>
      <c r="V1" s="885" t="s">
        <v>443</v>
      </c>
      <c r="W1" s="885" t="s">
        <v>440</v>
      </c>
      <c r="X1" s="885" t="s">
        <v>435</v>
      </c>
      <c r="Y1" s="885" t="s">
        <v>450</v>
      </c>
      <c r="Z1" s="885" t="s">
        <v>1252</v>
      </c>
      <c r="AA1" s="885" t="s">
        <v>451</v>
      </c>
      <c r="AB1" s="885" t="s">
        <v>438</v>
      </c>
      <c r="AC1" s="885" t="s">
        <v>445</v>
      </c>
      <c r="AD1" s="885" t="s">
        <v>1145</v>
      </c>
      <c r="AE1" s="885" t="s">
        <v>1135</v>
      </c>
      <c r="AF1" s="885" t="s">
        <v>1230</v>
      </c>
      <c r="AG1" s="885" t="s">
        <v>435</v>
      </c>
      <c r="AH1" s="885" t="s">
        <v>233</v>
      </c>
      <c r="AI1" s="885" t="s">
        <v>1142</v>
      </c>
      <c r="AJ1" s="885" t="s">
        <v>1195</v>
      </c>
      <c r="AK1" s="885" t="s">
        <v>1226</v>
      </c>
      <c r="AL1" s="885" t="s">
        <v>451</v>
      </c>
      <c r="AM1" s="885" t="s">
        <v>443</v>
      </c>
      <c r="AN1" s="885" t="s">
        <v>1229</v>
      </c>
      <c r="AO1" s="885" t="s">
        <v>447</v>
      </c>
      <c r="AP1" s="885" t="s">
        <v>442</v>
      </c>
      <c r="AQ1" s="885" t="s">
        <v>445</v>
      </c>
      <c r="AR1" s="885" t="s">
        <v>1143</v>
      </c>
      <c r="AS1" s="314"/>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row>
    <row r="2" spans="1:87" s="9" customFormat="1" ht="12.75" customHeight="1" x14ac:dyDescent="0.2">
      <c r="A2" s="894"/>
      <c r="B2" s="888"/>
      <c r="C2" s="890"/>
      <c r="D2" s="890"/>
      <c r="E2" s="890"/>
      <c r="F2" s="892"/>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6"/>
      <c r="AR2" s="886"/>
      <c r="AS2" s="314"/>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row>
    <row r="3" spans="1:87" s="9" customFormat="1" x14ac:dyDescent="0.2">
      <c r="A3" s="894"/>
      <c r="B3" s="888" t="s">
        <v>7</v>
      </c>
      <c r="C3" s="890" t="s">
        <v>8</v>
      </c>
      <c r="D3" s="890" t="s">
        <v>13</v>
      </c>
      <c r="E3" s="890" t="s">
        <v>9</v>
      </c>
      <c r="F3" s="892"/>
      <c r="G3" s="886" t="s">
        <v>10</v>
      </c>
      <c r="H3" s="886" t="s">
        <v>11</v>
      </c>
      <c r="I3" s="886" t="s">
        <v>181</v>
      </c>
      <c r="J3" s="886" t="s">
        <v>210</v>
      </c>
      <c r="K3" s="886" t="s">
        <v>211</v>
      </c>
      <c r="L3" s="886" t="s">
        <v>212</v>
      </c>
      <c r="M3" s="886" t="s">
        <v>213</v>
      </c>
      <c r="N3" s="886" t="s">
        <v>213</v>
      </c>
      <c r="O3" s="886" t="s">
        <v>214</v>
      </c>
      <c r="P3" s="886" t="s">
        <v>215</v>
      </c>
      <c r="Q3" s="886" t="s">
        <v>216</v>
      </c>
      <c r="R3" s="886" t="s">
        <v>217</v>
      </c>
      <c r="S3" s="886" t="s">
        <v>217</v>
      </c>
      <c r="T3" s="886" t="s">
        <v>217</v>
      </c>
      <c r="U3" s="886" t="s">
        <v>218</v>
      </c>
      <c r="V3" s="886" t="s">
        <v>219</v>
      </c>
      <c r="W3" s="886" t="s">
        <v>220</v>
      </c>
      <c r="X3" s="886" t="s">
        <v>221</v>
      </c>
      <c r="Y3" s="886" t="s">
        <v>221</v>
      </c>
      <c r="Z3" s="886" t="s">
        <v>221</v>
      </c>
      <c r="AA3" s="886" t="s">
        <v>222</v>
      </c>
      <c r="AB3" s="886" t="s">
        <v>223</v>
      </c>
      <c r="AC3" s="886" t="s">
        <v>224</v>
      </c>
      <c r="AD3" s="886" t="s">
        <v>224</v>
      </c>
      <c r="AE3" s="893">
        <v>44353</v>
      </c>
      <c r="AF3" s="886" t="s">
        <v>225</v>
      </c>
      <c r="AG3" s="886" t="s">
        <v>226</v>
      </c>
      <c r="AH3" s="886" t="s">
        <v>226</v>
      </c>
      <c r="AI3" s="893">
        <v>44374</v>
      </c>
      <c r="AJ3" s="893">
        <v>44374</v>
      </c>
      <c r="AK3" s="886" t="s">
        <v>227</v>
      </c>
      <c r="AL3" s="886" t="s">
        <v>228</v>
      </c>
      <c r="AM3" s="886" t="s">
        <v>228</v>
      </c>
      <c r="AN3" s="886" t="s">
        <v>229</v>
      </c>
      <c r="AO3" s="886" t="s">
        <v>230</v>
      </c>
      <c r="AP3" s="886" t="s">
        <v>231</v>
      </c>
      <c r="AQ3" s="886" t="s">
        <v>232</v>
      </c>
      <c r="AR3" s="886" t="s">
        <v>232</v>
      </c>
      <c r="AS3" s="314"/>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row>
    <row r="4" spans="1:87" s="10" customFormat="1" x14ac:dyDescent="0.2">
      <c r="A4" s="894"/>
      <c r="B4" s="888" t="s">
        <v>7</v>
      </c>
      <c r="C4" s="890" t="s">
        <v>8</v>
      </c>
      <c r="D4" s="890" t="s">
        <v>13</v>
      </c>
      <c r="E4" s="890" t="s">
        <v>9</v>
      </c>
      <c r="F4" s="892"/>
      <c r="G4" s="886" t="s">
        <v>10</v>
      </c>
      <c r="H4" s="886" t="s">
        <v>11</v>
      </c>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315"/>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row>
    <row r="5" spans="1:87" s="10" customFormat="1" ht="13.5" thickBot="1" x14ac:dyDescent="0.25">
      <c r="A5" s="894"/>
      <c r="B5" s="527"/>
      <c r="C5" s="528"/>
      <c r="D5" s="528"/>
      <c r="E5" s="528"/>
      <c r="F5" s="529"/>
      <c r="G5" s="526" t="s">
        <v>10</v>
      </c>
      <c r="H5" s="526" t="s">
        <v>11</v>
      </c>
      <c r="I5" s="526" t="s">
        <v>12</v>
      </c>
      <c r="J5" s="526" t="s">
        <v>15</v>
      </c>
      <c r="K5" s="526" t="s">
        <v>15</v>
      </c>
      <c r="L5" s="526" t="s">
        <v>15</v>
      </c>
      <c r="M5" s="526" t="s">
        <v>15</v>
      </c>
      <c r="N5" s="526" t="s">
        <v>15</v>
      </c>
      <c r="O5" s="526" t="s">
        <v>15</v>
      </c>
      <c r="P5" s="526" t="s">
        <v>15</v>
      </c>
      <c r="Q5" s="526" t="s">
        <v>15</v>
      </c>
      <c r="R5" s="526" t="s">
        <v>15</v>
      </c>
      <c r="S5" s="526" t="s">
        <v>15</v>
      </c>
      <c r="T5" s="526" t="s">
        <v>15</v>
      </c>
      <c r="U5" s="526" t="s">
        <v>15</v>
      </c>
      <c r="V5" s="526" t="s">
        <v>15</v>
      </c>
      <c r="W5" s="526" t="s">
        <v>15</v>
      </c>
      <c r="X5" s="526" t="s">
        <v>15</v>
      </c>
      <c r="Y5" s="526" t="s">
        <v>15</v>
      </c>
      <c r="Z5" s="526" t="s">
        <v>15</v>
      </c>
      <c r="AA5" s="526" t="s">
        <v>15</v>
      </c>
      <c r="AB5" s="526" t="s">
        <v>15</v>
      </c>
      <c r="AC5" s="526" t="s">
        <v>15</v>
      </c>
      <c r="AD5" s="526" t="s">
        <v>15</v>
      </c>
      <c r="AE5" s="526" t="s">
        <v>15</v>
      </c>
      <c r="AF5" s="526" t="s">
        <v>15</v>
      </c>
      <c r="AG5" s="526" t="s">
        <v>15</v>
      </c>
      <c r="AH5" s="526" t="s">
        <v>15</v>
      </c>
      <c r="AI5" s="526" t="s">
        <v>15</v>
      </c>
      <c r="AJ5" s="526" t="s">
        <v>15</v>
      </c>
      <c r="AK5" s="526" t="s">
        <v>15</v>
      </c>
      <c r="AL5" s="526" t="s">
        <v>15</v>
      </c>
      <c r="AM5" s="526" t="s">
        <v>15</v>
      </c>
      <c r="AN5" s="526" t="s">
        <v>15</v>
      </c>
      <c r="AO5" s="526" t="s">
        <v>15</v>
      </c>
      <c r="AP5" s="526" t="s">
        <v>15</v>
      </c>
      <c r="AQ5" s="526" t="s">
        <v>15</v>
      </c>
      <c r="AR5" s="526" t="s">
        <v>15</v>
      </c>
      <c r="AS5" s="315"/>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row>
    <row r="6" spans="1:87" s="1" customFormat="1" x14ac:dyDescent="0.2">
      <c r="A6" s="894"/>
      <c r="B6" s="757" t="s">
        <v>501</v>
      </c>
      <c r="C6" s="758" t="s">
        <v>502</v>
      </c>
      <c r="D6" s="758" t="s">
        <v>490</v>
      </c>
      <c r="E6" s="759">
        <v>44260</v>
      </c>
      <c r="F6" s="760">
        <v>21</v>
      </c>
      <c r="G6" s="761">
        <f>COUNTIF(J6:AR6,"&gt;0")</f>
        <v>8</v>
      </c>
      <c r="H6" s="762">
        <f>SUM(J6:AR6)</f>
        <v>61</v>
      </c>
      <c r="I6" s="760">
        <f>RANK(H6,$H$6:$H$10)</f>
        <v>1</v>
      </c>
      <c r="J6" s="736">
        <f>_xlfn.IFNA(VLOOKUP(CONCATENATE($J$5,$B6,$C6),'20BUN'!$A$6:$N$94,14,FALSE),0)</f>
        <v>0</v>
      </c>
      <c r="K6" s="316">
        <f>_xlfn.IFNA(VLOOKUP(CONCATENATE($K$5,$B6,$C6),'20BUS'!$A$6:$N$107,14,FALSE),0)</f>
        <v>0</v>
      </c>
      <c r="L6" s="316">
        <f>_xlfn.IFNA(VLOOKUP(CONCATENATE($L$5,$B6,$C6),'MUR1'!$A$6:$N$135,14,FALSE),0)</f>
        <v>0</v>
      </c>
      <c r="M6" s="316">
        <f>_xlfn.IFNA(VLOOKUP(CONCATENATE($M$5,$B6,$C6),'BUS1'!$A$6:$N$95,14,FALSE),0)</f>
        <v>0</v>
      </c>
      <c r="N6" s="316">
        <f>_xlfn.IFNA(VLOOKUP(CONCATENATE($N$5,$B6,$C6),'WP1'!$A$6:$N$131,14,FALSE),0)</f>
        <v>0</v>
      </c>
      <c r="O6" s="316">
        <f>_xlfn.IFNA(VLOOKUP(CONCATENATE($O$5,$B6,$C6),'BAL1'!$A$6:$N$95,14,FALSE),0)</f>
        <v>0</v>
      </c>
      <c r="P6" s="316">
        <f>_xlfn.IFNA(VLOOKUP(CONCATENATE($P$5,$B6,$C6),'WAL1'!$A$6:$N$135,14,FALSE),0)</f>
        <v>7</v>
      </c>
      <c r="Q6" s="316">
        <f>_xlfn.IFNA(VLOOKUP(CONCATENATE($Q$5,$B6,$C6),'BUS2'!$A$6:$N$133,14,FALSE),0)</f>
        <v>0</v>
      </c>
      <c r="R6" s="630">
        <f>_xlfn.IFNA(VLOOKUP(CONCATENATE($S$5,$B6,$C6),'MR1'!$A$6:$N$132,14,FALSE),0)</f>
        <v>0</v>
      </c>
      <c r="S6" s="316">
        <f>_xlfn.IFNA(VLOOKUP(CONCATENATE($S$5,$B6,$C6),'OG1'!$A$6:$N$132,14,FALSE),0)</f>
        <v>7</v>
      </c>
      <c r="T6" s="316">
        <f>_xlfn.IFNA(VLOOKUP(CONCATENATE($T$5,$B6,$C6),DARL!$A$6:$N$56,14,FALSE),0)</f>
        <v>0</v>
      </c>
      <c r="U6" s="316">
        <f>_xlfn.IFNA(VLOOKUP(CONCATENATE($U$5,$B6,$C6),'BUS3'!$A$6:$N$135,14,FALSE),0)</f>
        <v>0</v>
      </c>
      <c r="V6" s="316">
        <f>_xlfn.IFNA(VLOOKUP(CONCATENATE($V$5,$B6,$C6),'BAL2'!$A$6:$N$135,14,FALSE),0)</f>
        <v>7</v>
      </c>
      <c r="W6" s="316">
        <f>_xlfn.IFNA(VLOOKUP(CONCATENATE($W$5,$B6,$C6),'BUN1'!$A$6:$N$135,14,FALSE),0)</f>
        <v>0</v>
      </c>
      <c r="X6" s="316">
        <f>_xlfn.IFNA(VLOOKUP(CONCATENATE($X$5,$B6,$C6),'OG2'!$A$6:$N$133,14,FALSE),0)</f>
        <v>7</v>
      </c>
      <c r="Y6" s="316">
        <f>_xlfn.IFNA(VLOOKUP(CONCATENATE($Y$5,$B6,$C6),'SM1'!$A$6:$N$133,14,FALSE),0)</f>
        <v>0</v>
      </c>
      <c r="Z6" s="316">
        <f>_xlfn.IFNA(VLOOKUP(CONCATENATE($Z$5,$B6,$C6),'MR2'!$A$6:$N$124,14,FALSE),0)</f>
        <v>0</v>
      </c>
      <c r="AA6" s="316">
        <f>_xlfn.IFNA(VLOOKUP(CONCATENATE($AA$5,$B6,$C6),'WAL2'!$A$6:$N$135,14,FALSE),0)</f>
        <v>7</v>
      </c>
      <c r="AB6" s="316">
        <f>_xlfn.IFNA(VLOOKUP(CONCATENATE($AB$5,$B6,$C6),DARD1!$A$6:$N$134,14,FALSE),0)</f>
        <v>0</v>
      </c>
      <c r="AC6" s="316">
        <f>_xlfn.IFNA(VLOOKUP(CONCATENATE($AC$5,$B6,$C6),'LF1'!$A$6:$N$135,14,FALSE),0)</f>
        <v>0</v>
      </c>
      <c r="AD6" s="316"/>
      <c r="AE6" s="630">
        <f>_xlfn.IFNA(VLOOKUP(CONCATENATE($AE$5,$B6,$C6),FEST!$A$6:$N$135,14,FALSE),0)</f>
        <v>0</v>
      </c>
      <c r="AF6" s="316">
        <f>_xlfn.IFNA(VLOOKUP(CONCATENATE($AF$5,$B6,$C6),'BUN2'!$A$6:$N$131,14,FALSE),0)</f>
        <v>0</v>
      </c>
      <c r="AG6" s="316">
        <f>_xlfn.IFNA(VLOOKUP(CONCATENATE($AG$5,$B6,$C6),'OG3'!$A$6:$N$135,14,FALSE),0)</f>
        <v>7</v>
      </c>
      <c r="AH6" s="317">
        <f>_xlfn.IFNA(VLOOKUP(CONCATENATE($AH$5,$B6,$C6),SER!$A$6:$N$135,14,FALSE),0)</f>
        <v>0</v>
      </c>
      <c r="AI6" s="317">
        <f>_xlfn.IFNA(VLOOKUP(CONCATENATE($AH$5,$B6,$C6),KR!$A$6:$N$135,14,FALSE),0)</f>
        <v>0</v>
      </c>
      <c r="AJ6" s="317">
        <f>_xlfn.IFNA(VLOOKUP(CONCATENATE($AJ$5,$B6,$C6),DARL3!$A$6:$N$135,14,FALSE),0)</f>
        <v>0</v>
      </c>
      <c r="AK6" s="317">
        <f>_xlfn.IFNA(VLOOKUP(CONCATENATE($AK$5,$B6,$C6),DARD2!$A$6:$N$135,14,FALSE),0)</f>
        <v>0</v>
      </c>
      <c r="AL6" s="317">
        <f>_xlfn.IFNA(VLOOKUP(CONCATENATE($AL$5,$B6,$C6),'WAL3'!$A$6:$N$77,14,FALSE),0)</f>
        <v>7</v>
      </c>
      <c r="AM6" s="317">
        <f>_xlfn.IFNA(VLOOKUP(CONCATENATE($AM$5,$B6,$C6),'BAL3'!$A$6:$N$135,14,FALSE),0)</f>
        <v>0</v>
      </c>
      <c r="AN6" s="317">
        <f>_xlfn.IFNA(VLOOKUP(CONCATENATE($AN$5,$B6,$C6),'BUN3'!$A$6:$N$135,14,FALSE),0)</f>
        <v>0</v>
      </c>
      <c r="AO6" s="317">
        <f>_xlfn.IFNA(VLOOKUP(CONCATENATE($AO$5,$B6,$C6),SC!$A$6:$N$135,14,FALSE),0)</f>
        <v>12</v>
      </c>
      <c r="AP6" s="317">
        <f>_xlfn.IFNA(VLOOKUP(CONCATENATE($AP$5,$B6,$C6),'KAL1'!$A$6:$N$135,14,FALSE),0)</f>
        <v>0</v>
      </c>
      <c r="AQ6" s="523"/>
      <c r="AR6" s="629">
        <f>_xlfn.IFNA(VLOOKUP(CONCATENATE($AR$5,$B6,$C6),'MR3'!$A$6:$N$135,14,FALSE),0)</f>
        <v>0</v>
      </c>
      <c r="AS6" s="314"/>
    </row>
    <row r="7" spans="1:87" x14ac:dyDescent="0.2">
      <c r="A7" s="894"/>
      <c r="B7" s="763" t="s">
        <v>116</v>
      </c>
      <c r="C7" s="764" t="s">
        <v>154</v>
      </c>
      <c r="D7" s="764" t="s">
        <v>146</v>
      </c>
      <c r="E7" s="765">
        <v>44234</v>
      </c>
      <c r="F7" s="766">
        <v>15</v>
      </c>
      <c r="G7" s="767">
        <f t="shared" ref="G7:G11" si="0">COUNTIF(J7:AR7,"&gt;0")</f>
        <v>3</v>
      </c>
      <c r="H7" s="768">
        <f t="shared" ref="H7:H11" si="1">SUM(J7:AR7)</f>
        <v>31</v>
      </c>
      <c r="I7" s="766">
        <f>RANK(H7,$H$6:$H$10)</f>
        <v>2</v>
      </c>
      <c r="J7" s="737">
        <f>_xlfn.IFNA(VLOOKUP(CONCATENATE($J$5,$B7,$C7),'20BUN'!$A$6:$N$94,14,FALSE),0)</f>
        <v>0</v>
      </c>
      <c r="K7" s="322">
        <f>_xlfn.IFNA(VLOOKUP(CONCATENATE($K$5,$B7,$C7),'20BUS'!$A$6:$N$107,14,FALSE),0)</f>
        <v>0</v>
      </c>
      <c r="L7" s="322">
        <f>_xlfn.IFNA(VLOOKUP(CONCATENATE($L$5,$B7,$C7),'MUR1'!$A$6:$N$135,14,FALSE),0)</f>
        <v>0</v>
      </c>
      <c r="M7" s="322">
        <f>_xlfn.IFNA(VLOOKUP(CONCATENATE($M$5,$B7,$C7),'BUS1'!$A$6:$N$95,14,FALSE),0)</f>
        <v>8</v>
      </c>
      <c r="N7" s="322">
        <f>_xlfn.IFNA(VLOOKUP(CONCATENATE($N$5,$B7,$C7),'WP1'!$A$6:$N$131,14,FALSE),0)</f>
        <v>0</v>
      </c>
      <c r="O7" s="322">
        <f>_xlfn.IFNA(VLOOKUP(CONCATENATE($O$5,$B7,$C7),'BAL1'!$A$6:$N$95,14,FALSE),0)</f>
        <v>0</v>
      </c>
      <c r="P7" s="322">
        <f>_xlfn.IFNA(VLOOKUP(CONCATENATE($P$5,$B7,$C7),'WAL1'!$A$6:$N$135,14,FALSE),0)</f>
        <v>0</v>
      </c>
      <c r="Q7" s="322">
        <f>_xlfn.IFNA(VLOOKUP(CONCATENATE($Q$5,$B7,$C7),'BUS2'!$A$6:$N$133,14,FALSE),0)</f>
        <v>9</v>
      </c>
      <c r="R7" s="322">
        <f>_xlfn.IFNA(VLOOKUP(CONCATENATE($S$5,$B7,$C7),'MR1'!$A$6:$N$132,14,FALSE),0)</f>
        <v>0</v>
      </c>
      <c r="S7" s="322">
        <f>_xlfn.IFNA(VLOOKUP(CONCATENATE($S$5,$B7,$C7),'OG1'!$A$6:$N$132,14,FALSE),0)</f>
        <v>0</v>
      </c>
      <c r="T7" s="322">
        <f>_xlfn.IFNA(VLOOKUP(CONCATENATE($T$5,$B7,$C7),DARL!$A$6:$N$56,14,FALSE),0)</f>
        <v>0</v>
      </c>
      <c r="U7" s="322">
        <f>_xlfn.IFNA(VLOOKUP(CONCATENATE($U$5,$B7,$C7),'BUS3'!$A$6:$N$135,14,FALSE),0)</f>
        <v>0</v>
      </c>
      <c r="V7" s="322">
        <f>_xlfn.IFNA(VLOOKUP(CONCATENATE($V$5,$B7,$C7),'BAL2'!$A$6:$N$135,14,FALSE),0)</f>
        <v>0</v>
      </c>
      <c r="W7" s="322">
        <f>_xlfn.IFNA(VLOOKUP(CONCATENATE($W$5,$B7,$C7),'BUN1'!$A$6:$N$135,14,FALSE),0)</f>
        <v>0</v>
      </c>
      <c r="X7" s="322">
        <f>_xlfn.IFNA(VLOOKUP(CONCATENATE($X$5,$B7,$C7),'OG2'!$A$6:$N$133,14,FALSE),0)</f>
        <v>0</v>
      </c>
      <c r="Y7" s="322">
        <f>_xlfn.IFNA(VLOOKUP(CONCATENATE($Y$5,$B7,$C7),'SM1'!$A$6:$N$133,14,FALSE),0)</f>
        <v>0</v>
      </c>
      <c r="Z7" s="322">
        <f>_xlfn.IFNA(VLOOKUP(CONCATENATE($Z$5,$B7,$C7),'MR2'!$A$6:$N$124,14,FALSE),0)</f>
        <v>0</v>
      </c>
      <c r="AA7" s="322">
        <f>_xlfn.IFNA(VLOOKUP(CONCATENATE($AA$5,$B7,$C7),'WAL2'!$A$6:$N$135,14,FALSE),0)</f>
        <v>0</v>
      </c>
      <c r="AB7" s="322">
        <f>_xlfn.IFNA(VLOOKUP(CONCATENATE($AB$5,$B7,$C7),DARD1!$A$6:$N$134,14,FALSE),0)</f>
        <v>0</v>
      </c>
      <c r="AC7" s="322">
        <f>_xlfn.IFNA(VLOOKUP(CONCATENATE($AC$5,$B7,$C7),'LF1'!$A$6:$N$135,14,FALSE),0)</f>
        <v>0</v>
      </c>
      <c r="AD7" s="322"/>
      <c r="AE7" s="322">
        <f>_xlfn.IFNA(VLOOKUP(CONCATENATE($AE$5,$B7,$C7),FEST!$A$6:$N$135,14,FALSE),0)</f>
        <v>0</v>
      </c>
      <c r="AF7" s="322">
        <f>_xlfn.IFNA(VLOOKUP(CONCATENATE($AF$5,$B7,$C7),'BUN2'!$A$6:$N$131,14,FALSE),0)</f>
        <v>0</v>
      </c>
      <c r="AG7" s="322">
        <f>_xlfn.IFNA(VLOOKUP(CONCATENATE($AG$5,$B7,$C7),'OG3'!$A$6:$N$135,14,FALSE),0)</f>
        <v>0</v>
      </c>
      <c r="AH7" s="323">
        <f>_xlfn.IFNA(VLOOKUP(CONCATENATE($AH$5,$B7,$C7),SER!$A$6:$N$135,14,FALSE),0)</f>
        <v>0</v>
      </c>
      <c r="AI7" s="323">
        <f>_xlfn.IFNA(VLOOKUP(CONCATENATE($AH$5,$B7,$C7),KR!$A$6:$N$135,14,FALSE),0)</f>
        <v>0</v>
      </c>
      <c r="AJ7" s="323">
        <f>_xlfn.IFNA(VLOOKUP(CONCATENATE($AJ$5,$B7,$C7),DARL3!$A$6:$N$135,14,FALSE),0)</f>
        <v>0</v>
      </c>
      <c r="AK7" s="323">
        <f>_xlfn.IFNA(VLOOKUP(CONCATENATE($AK$5,$B7,$C7),DARD2!$A$6:$N$135,14,FALSE),0)</f>
        <v>0</v>
      </c>
      <c r="AL7" s="323">
        <f>_xlfn.IFNA(VLOOKUP(CONCATENATE($AL$5,$B7,$C7),'WAL3'!$A$6:$N$77,14,FALSE),0)</f>
        <v>0</v>
      </c>
      <c r="AM7" s="323">
        <f>_xlfn.IFNA(VLOOKUP(CONCATENATE($AM$5,$B7,$C7),'BAL3'!$A$6:$N$135,14,FALSE),0)</f>
        <v>0</v>
      </c>
      <c r="AN7" s="323">
        <f>_xlfn.IFNA(VLOOKUP(CONCATENATE($AN$5,$B7,$C7),'BUN3'!$A$6:$N$135,14,FALSE),0)</f>
        <v>0</v>
      </c>
      <c r="AO7" s="323">
        <f>_xlfn.IFNA(VLOOKUP(CONCATENATE($AO$5,$B7,$C7),SC!$A$6:$N$135,14,FALSE),0)</f>
        <v>14</v>
      </c>
      <c r="AP7" s="323">
        <f>_xlfn.IFNA(VLOOKUP(CONCATENATE($AP$5,$B7,$C7),'KAL1'!$A$6:$N$135,14,FALSE),0)</f>
        <v>0</v>
      </c>
      <c r="AQ7" s="524"/>
      <c r="AR7" s="324">
        <f>_xlfn.IFNA(VLOOKUP(CONCATENATE($AR$5,$B7,$C7),'MR3'!$A$6:$N$135,14,FALSE),0)</f>
        <v>0</v>
      </c>
      <c r="AS7" s="315"/>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row>
    <row r="8" spans="1:87" x14ac:dyDescent="0.2">
      <c r="A8" s="894"/>
      <c r="B8" s="763" t="s">
        <v>486</v>
      </c>
      <c r="C8" s="764" t="s">
        <v>487</v>
      </c>
      <c r="D8" s="764" t="s">
        <v>40</v>
      </c>
      <c r="E8" s="765">
        <v>44262</v>
      </c>
      <c r="F8" s="769">
        <v>13</v>
      </c>
      <c r="G8" s="770">
        <f t="shared" si="0"/>
        <v>3</v>
      </c>
      <c r="H8" s="771">
        <f t="shared" si="1"/>
        <v>22</v>
      </c>
      <c r="I8" s="766">
        <f>RANK(H8,$H$6:$H$10)</f>
        <v>3</v>
      </c>
      <c r="J8" s="737">
        <f>_xlfn.IFNA(VLOOKUP(CONCATENATE($J$5,$B8,$C8),'20BUN'!$A$6:$N$94,14,FALSE),0)</f>
        <v>0</v>
      </c>
      <c r="K8" s="322">
        <f>_xlfn.IFNA(VLOOKUP(CONCATENATE($K$5,$B8,$C8),'20BUS'!$A$6:$N$107,14,FALSE),0)</f>
        <v>0</v>
      </c>
      <c r="L8" s="322">
        <f>_xlfn.IFNA(VLOOKUP(CONCATENATE($L$5,$B8,$C8),'MUR1'!$A$6:$N$135,14,FALSE),0)</f>
        <v>0</v>
      </c>
      <c r="M8" s="322">
        <f>_xlfn.IFNA(VLOOKUP(CONCATENATE($M$5,$B8,$C8),'BUS1'!$A$6:$N$95,14,FALSE),0)</f>
        <v>0</v>
      </c>
      <c r="N8" s="322">
        <f>_xlfn.IFNA(VLOOKUP(CONCATENATE($N$5,$B8,$C8),'WP1'!$A$6:$N$131,14,FALSE),0)</f>
        <v>0</v>
      </c>
      <c r="O8" s="322">
        <f>_xlfn.IFNA(VLOOKUP(CONCATENATE($O$5,$B8,$C8),'BAL1'!$A$6:$N$95,14,FALSE),0)</f>
        <v>0</v>
      </c>
      <c r="P8" s="322">
        <f>_xlfn.IFNA(VLOOKUP(CONCATENATE($P$5,$B8,$C8),'WAL1'!$A$6:$N$135,14,FALSE),0)</f>
        <v>0</v>
      </c>
      <c r="Q8" s="322">
        <f>_xlfn.IFNA(VLOOKUP(CONCATENATE($Q$5,$B8,$C8),'BUS2'!$A$6:$N$133,14,FALSE),0)</f>
        <v>0</v>
      </c>
      <c r="R8" s="322">
        <f>_xlfn.IFNA(VLOOKUP(CONCATENATE($S$5,$B8,$C8),'MR1'!$A$6:$N$132,14,FALSE),0)</f>
        <v>0</v>
      </c>
      <c r="S8" s="322">
        <f>_xlfn.IFNA(VLOOKUP(CONCATENATE($S$5,$B8,$C8),'OG1'!$A$6:$N$132,14,FALSE),0)</f>
        <v>6</v>
      </c>
      <c r="T8" s="322">
        <f>_xlfn.IFNA(VLOOKUP(CONCATENATE($T$5,$B8,$C8),DARL!$A$6:$N$56,14,FALSE),0)</f>
        <v>0</v>
      </c>
      <c r="U8" s="322">
        <f>_xlfn.IFNA(VLOOKUP(CONCATENATE($U$5,$B8,$C8),'BUS3'!$A$6:$N$135,14,FALSE),0)</f>
        <v>0</v>
      </c>
      <c r="V8" s="322">
        <f>_xlfn.IFNA(VLOOKUP(CONCATENATE($V$5,$B8,$C8),'BAL2'!$A$6:$N$135,14,FALSE),0)</f>
        <v>0</v>
      </c>
      <c r="W8" s="322">
        <f>_xlfn.IFNA(VLOOKUP(CONCATENATE($W$5,$B8,$C8),'BUN1'!$A$6:$N$135,14,FALSE),0)</f>
        <v>0</v>
      </c>
      <c r="X8" s="322">
        <f>_xlfn.IFNA(VLOOKUP(CONCATENATE($X$5,$B8,$C8),'OG2'!$A$6:$N$133,14,FALSE),0)</f>
        <v>0</v>
      </c>
      <c r="Y8" s="322">
        <f>_xlfn.IFNA(VLOOKUP(CONCATENATE($Y$5,$B8,$C8),'SM1'!$A$6:$N$133,14,FALSE),0)</f>
        <v>0</v>
      </c>
      <c r="Z8" s="322">
        <f>_xlfn.IFNA(VLOOKUP(CONCATENATE($Z$5,$B8,$C8),'MR2'!$A$6:$N$124,14,FALSE),0)</f>
        <v>0</v>
      </c>
      <c r="AA8" s="322">
        <f>_xlfn.IFNA(VLOOKUP(CONCATENATE($AA$5,$B8,$C8),'WAL2'!$A$6:$N$135,14,FALSE),0)</f>
        <v>0</v>
      </c>
      <c r="AB8" s="322">
        <f>_xlfn.IFNA(VLOOKUP(CONCATENATE($AB$5,$B8,$C8),DARD1!$A$6:$N$134,14,FALSE),0)</f>
        <v>0</v>
      </c>
      <c r="AC8" s="322">
        <f>_xlfn.IFNA(VLOOKUP(CONCATENATE($AC$5,$B8,$C8),'LF1'!$A$6:$N$135,14,FALSE),0)</f>
        <v>0</v>
      </c>
      <c r="AD8" s="322"/>
      <c r="AE8" s="322">
        <f>_xlfn.IFNA(VLOOKUP(CONCATENATE($AE$5,$B8,$C8),FEST!$A$6:$N$135,14,FALSE),0)</f>
        <v>0</v>
      </c>
      <c r="AF8" s="322">
        <f>_xlfn.IFNA(VLOOKUP(CONCATENATE($AF$5,$B8,$C8),'BUN2'!$A$6:$N$131,14,FALSE),0)</f>
        <v>0</v>
      </c>
      <c r="AG8" s="322">
        <f>_xlfn.IFNA(VLOOKUP(CONCATENATE($AG$5,$B8,$C8),'OG3'!$A$6:$N$135,14,FALSE),0)</f>
        <v>6</v>
      </c>
      <c r="AH8" s="323">
        <f>_xlfn.IFNA(VLOOKUP(CONCATENATE($AH$5,$B8,$C8),SER!$A$6:$N$135,14,FALSE),0)</f>
        <v>0</v>
      </c>
      <c r="AI8" s="323">
        <f>_xlfn.IFNA(VLOOKUP(CONCATENATE($AH$5,$B8,$C8),KR!$A$6:$N$135,14,FALSE),0)</f>
        <v>0</v>
      </c>
      <c r="AJ8" s="323">
        <f>_xlfn.IFNA(VLOOKUP(CONCATENATE($AJ$5,$B8,$C8),DARL3!$A$6:$N$135,14,FALSE),0)</f>
        <v>0</v>
      </c>
      <c r="AK8" s="323">
        <f>_xlfn.IFNA(VLOOKUP(CONCATENATE($AK$5,$B8,$C8),DARD2!$A$6:$N$135,14,FALSE),0)</f>
        <v>0</v>
      </c>
      <c r="AL8" s="323">
        <f>_xlfn.IFNA(VLOOKUP(CONCATENATE($AL$5,$B8,$C8),'WAL3'!$A$6:$N$77,14,FALSE),0)</f>
        <v>0</v>
      </c>
      <c r="AM8" s="323">
        <f>_xlfn.IFNA(VLOOKUP(CONCATENATE($AM$5,$B8,$C8),'BAL3'!$A$6:$N$135,14,FALSE),0)</f>
        <v>0</v>
      </c>
      <c r="AN8" s="323">
        <f>_xlfn.IFNA(VLOOKUP(CONCATENATE($AN$5,$B8,$C8),'BUN3'!$A$6:$N$135,14,FALSE),0)</f>
        <v>0</v>
      </c>
      <c r="AO8" s="323">
        <f>_xlfn.IFNA(VLOOKUP(CONCATENATE($AO$5,$B8,$C8),SC!$A$6:$N$135,14,FALSE),0)</f>
        <v>10</v>
      </c>
      <c r="AP8" s="323">
        <f>_xlfn.IFNA(VLOOKUP(CONCATENATE($AP$5,$B8,$C8),'KAL1'!$A$6:$N$135,14,FALSE),0)</f>
        <v>0</v>
      </c>
      <c r="AQ8" s="524"/>
      <c r="AR8" s="324">
        <f>_xlfn.IFNA(VLOOKUP(CONCATENATE($AR$5,$B8,$C8),'MR3'!$A$6:$N$135,14,FALSE),0)</f>
        <v>0</v>
      </c>
      <c r="AS8" s="88"/>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row>
    <row r="9" spans="1:87" s="42" customFormat="1" x14ac:dyDescent="0.2">
      <c r="A9" s="894"/>
      <c r="B9" s="763"/>
      <c r="C9" s="764"/>
      <c r="D9" s="764"/>
      <c r="E9" s="765"/>
      <c r="F9" s="769"/>
      <c r="G9" s="770"/>
      <c r="H9" s="771"/>
      <c r="I9" s="766"/>
      <c r="J9" s="737"/>
      <c r="K9" s="322"/>
      <c r="L9" s="322"/>
      <c r="M9" s="322"/>
      <c r="N9" s="322"/>
      <c r="O9" s="322"/>
      <c r="P9" s="322"/>
      <c r="Q9" s="322"/>
      <c r="R9" s="322"/>
      <c r="S9" s="322"/>
      <c r="T9" s="322"/>
      <c r="U9" s="322"/>
      <c r="V9" s="322"/>
      <c r="W9" s="322"/>
      <c r="X9" s="322"/>
      <c r="Y9" s="322"/>
      <c r="Z9" s="322"/>
      <c r="AA9" s="322"/>
      <c r="AB9" s="322"/>
      <c r="AC9" s="322"/>
      <c r="AD9" s="322"/>
      <c r="AE9" s="322"/>
      <c r="AF9" s="322"/>
      <c r="AG9" s="322"/>
      <c r="AH9" s="323"/>
      <c r="AI9" s="323"/>
      <c r="AJ9" s="323"/>
      <c r="AK9" s="323"/>
      <c r="AL9" s="323"/>
      <c r="AM9" s="323"/>
      <c r="AN9" s="323"/>
      <c r="AO9" s="323"/>
      <c r="AP9" s="323"/>
      <c r="AQ9" s="524"/>
      <c r="AR9" s="324"/>
      <c r="AS9" s="88"/>
    </row>
    <row r="10" spans="1:87" s="15" customFormat="1" x14ac:dyDescent="0.2">
      <c r="A10" s="894"/>
      <c r="B10" s="325" t="s">
        <v>116</v>
      </c>
      <c r="C10" s="326" t="s">
        <v>813</v>
      </c>
      <c r="D10" s="326" t="s">
        <v>146</v>
      </c>
      <c r="E10" s="327">
        <v>44234</v>
      </c>
      <c r="F10" s="320">
        <v>15</v>
      </c>
      <c r="G10" s="716">
        <f t="shared" si="0"/>
        <v>0</v>
      </c>
      <c r="H10" s="319">
        <f t="shared" si="1"/>
        <v>0</v>
      </c>
      <c r="I10" s="328"/>
      <c r="J10" s="737">
        <f>_xlfn.IFNA(VLOOKUP(CONCATENATE($J$5,$B10,$C10),'20BUN'!$A$6:$N$94,14,FALSE),0)</f>
        <v>0</v>
      </c>
      <c r="K10" s="322">
        <f>_xlfn.IFNA(VLOOKUP(CONCATENATE($K$5,$B10,$C10),'20BUS'!$A$6:$N$107,14,FALSE),0)</f>
        <v>0</v>
      </c>
      <c r="L10" s="322">
        <f>_xlfn.IFNA(VLOOKUP(CONCATENATE($L$5,$B10,$C10),'MUR1'!$A$6:$N$135,14,FALSE),0)</f>
        <v>0</v>
      </c>
      <c r="M10" s="322">
        <f>_xlfn.IFNA(VLOOKUP(CONCATENATE($M$5,$B10,$C10),'BUS1'!$A$6:$N$95,14,FALSE),0)</f>
        <v>0</v>
      </c>
      <c r="N10" s="322">
        <f>_xlfn.IFNA(VLOOKUP(CONCATENATE($N$5,$B10,$C10),'WP1'!$A$6:$N$131,14,FALSE),0)</f>
        <v>0</v>
      </c>
      <c r="O10" s="322">
        <f>_xlfn.IFNA(VLOOKUP(CONCATENATE($O$5,$B10,$C10),'BAL1'!$A$6:$N$95,14,FALSE),0)</f>
        <v>0</v>
      </c>
      <c r="P10" s="322">
        <f>_xlfn.IFNA(VLOOKUP(CONCATENATE($P$5,$B10,$C10),'WAL1'!$A$6:$N$135,14,FALSE),0)</f>
        <v>0</v>
      </c>
      <c r="Q10" s="322">
        <f>_xlfn.IFNA(VLOOKUP(CONCATENATE($Q$5,$B10,$C10),'BUS2'!$A$6:$N$133,14,FALSE),0)</f>
        <v>0</v>
      </c>
      <c r="R10" s="322">
        <f>_xlfn.IFNA(VLOOKUP(CONCATENATE($S$5,$B10,$C10),'MR1'!$A$6:$N$132,14,FALSE),0)</f>
        <v>0</v>
      </c>
      <c r="S10" s="322">
        <f>_xlfn.IFNA(VLOOKUP(CONCATENATE($S$5,$B10,$C10),'OG1'!$A$6:$N$132,14,FALSE),0)</f>
        <v>0</v>
      </c>
      <c r="T10" s="322">
        <f>_xlfn.IFNA(VLOOKUP(CONCATENATE($T$5,$B10,$C10),DARL!$A$6:$N$56,14,FALSE),0)</f>
        <v>0</v>
      </c>
      <c r="U10" s="322">
        <f>_xlfn.IFNA(VLOOKUP(CONCATENATE($U$5,$B10,$C10),'BUS3'!$A$6:$N$135,14,FALSE),0)</f>
        <v>0</v>
      </c>
      <c r="V10" s="322">
        <f>_xlfn.IFNA(VLOOKUP(CONCATENATE($V$5,$B10,$C10),'BAL2'!$A$6:$N$135,14,FALSE),0)</f>
        <v>0</v>
      </c>
      <c r="W10" s="322">
        <f>_xlfn.IFNA(VLOOKUP(CONCATENATE($W$5,$B10,$C10),'BUN1'!$A$6:$N$135,14,FALSE),0)</f>
        <v>0</v>
      </c>
      <c r="X10" s="322">
        <f>_xlfn.IFNA(VLOOKUP(CONCATENATE($X$5,$B10,$C10),'OG2'!$A$6:$N$133,14,FALSE),0)</f>
        <v>0</v>
      </c>
      <c r="Y10" s="322">
        <f>_xlfn.IFNA(VLOOKUP(CONCATENATE($Y$5,$B10,$C10),'SM1'!$A$6:$N$133,14,FALSE),0)</f>
        <v>0</v>
      </c>
      <c r="Z10" s="322">
        <f>_xlfn.IFNA(VLOOKUP(CONCATENATE($Z$5,$B10,$C10),'MR2'!$A$6:$N$124,14,FALSE),0)</f>
        <v>0</v>
      </c>
      <c r="AA10" s="322">
        <f>_xlfn.IFNA(VLOOKUP(CONCATENATE($AA$5,$B10,$C10),'WAL2'!$A$6:$N$135,14,FALSE),0)</f>
        <v>0</v>
      </c>
      <c r="AB10" s="322">
        <f>_xlfn.IFNA(VLOOKUP(CONCATENATE($AB$5,$B10,$C10),DARD1!$A$6:$N$134,14,FALSE),0)</f>
        <v>0</v>
      </c>
      <c r="AC10" s="322">
        <f>_xlfn.IFNA(VLOOKUP(CONCATENATE($AC$5,$B10,$C10),'LF1'!$A$6:$N$135,14,FALSE),0)</f>
        <v>0</v>
      </c>
      <c r="AD10" s="322"/>
      <c r="AE10" s="322">
        <f>_xlfn.IFNA(VLOOKUP(CONCATENATE($AE$5,$B10,$C10),FEST!$A$6:$N$135,14,FALSE),0)</f>
        <v>0</v>
      </c>
      <c r="AF10" s="322">
        <f>_xlfn.IFNA(VLOOKUP(CONCATENATE($AF$5,$B10,$C10),'BUN2'!$A$6:$N$131,14,FALSE),0)</f>
        <v>0</v>
      </c>
      <c r="AG10" s="322">
        <f>_xlfn.IFNA(VLOOKUP(CONCATENATE($AG$5,$B10,$C10),'OG3'!$A$6:$N$135,14,FALSE),0)</f>
        <v>0</v>
      </c>
      <c r="AH10" s="323">
        <f>_xlfn.IFNA(VLOOKUP(CONCATENATE($AH$5,$B10,$C10),SER!$A$6:$N$135,14,FALSE),0)</f>
        <v>0</v>
      </c>
      <c r="AI10" s="323">
        <f>_xlfn.IFNA(VLOOKUP(CONCATENATE($AH$5,$B10,$C10),KR!$A$6:$N$135,14,FALSE),0)</f>
        <v>0</v>
      </c>
      <c r="AJ10" s="323">
        <f>_xlfn.IFNA(VLOOKUP(CONCATENATE($AJ$5,$B10,$C10),DARL3!$A$6:$N$135,14,FALSE),0)</f>
        <v>0</v>
      </c>
      <c r="AK10" s="323">
        <f>_xlfn.IFNA(VLOOKUP(CONCATENATE($AK$5,$B10,$C10),DARD2!$A$6:$N$135,14,FALSE),0)</f>
        <v>0</v>
      </c>
      <c r="AL10" s="323">
        <f>_xlfn.IFNA(VLOOKUP(CONCATENATE($AL$5,$B10,$C10),'WAL3'!$A$6:$N$77,14,FALSE),0)</f>
        <v>0</v>
      </c>
      <c r="AM10" s="323">
        <f>_xlfn.IFNA(VLOOKUP(CONCATENATE($AM$5,$B10,$C10),'BAL3'!$A$6:$N$135,14,FALSE),0)</f>
        <v>0</v>
      </c>
      <c r="AN10" s="323">
        <f>_xlfn.IFNA(VLOOKUP(CONCATENATE($AN$5,$B10,$C10),'BUN3'!$A$6:$N$135,14,FALSE),0)</f>
        <v>0</v>
      </c>
      <c r="AO10" s="323">
        <f>_xlfn.IFNA(VLOOKUP(CONCATENATE($AO$5,$B10,$C10),SC!$A$6:$N$135,14,FALSE),0)</f>
        <v>0</v>
      </c>
      <c r="AP10" s="323">
        <f>_xlfn.IFNA(VLOOKUP(CONCATENATE($AP$5,$B10,$C10),'KAL1'!$A$6:$N$135,14,FALSE),0)</f>
        <v>0</v>
      </c>
      <c r="AQ10" s="524"/>
      <c r="AR10" s="324">
        <f>_xlfn.IFNA(VLOOKUP(CONCATENATE($AR$5,$B10,$C10),'MR3'!$A$6:$N$135,14,FALSE),0)</f>
        <v>0</v>
      </c>
      <c r="AS10" s="88"/>
    </row>
    <row r="11" spans="1:87" s="42" customFormat="1" x14ac:dyDescent="0.2">
      <c r="A11" s="894"/>
      <c r="B11" s="329" t="s">
        <v>337</v>
      </c>
      <c r="C11" s="330" t="s">
        <v>768</v>
      </c>
      <c r="D11" s="330" t="s">
        <v>81</v>
      </c>
      <c r="E11" s="331">
        <v>44301</v>
      </c>
      <c r="F11" s="320">
        <v>21</v>
      </c>
      <c r="G11" s="716">
        <f t="shared" si="0"/>
        <v>0</v>
      </c>
      <c r="H11" s="319">
        <f t="shared" si="1"/>
        <v>0</v>
      </c>
      <c r="I11" s="328"/>
      <c r="J11" s="737">
        <f>_xlfn.IFNA(VLOOKUP(CONCATENATE($J$5,$B11,$C11),'20BUN'!$A$6:$N$94,14,FALSE),0)</f>
        <v>0</v>
      </c>
      <c r="K11" s="322">
        <f>_xlfn.IFNA(VLOOKUP(CONCATENATE($K$5,$B11,$C11),'20BUS'!$A$6:$N$107,14,FALSE),0)</f>
        <v>0</v>
      </c>
      <c r="L11" s="322">
        <f>_xlfn.IFNA(VLOOKUP(CONCATENATE($L$5,$B11,$C11),'MUR1'!$A$6:$N$135,14,FALSE),0)</f>
        <v>0</v>
      </c>
      <c r="M11" s="322">
        <f>_xlfn.IFNA(VLOOKUP(CONCATENATE($M$5,$B11,$C11),'BUS1'!$A$6:$N$95,14,FALSE),0)</f>
        <v>0</v>
      </c>
      <c r="N11" s="322">
        <f>_xlfn.IFNA(VLOOKUP(CONCATENATE($N$5,$B11,$C11),'WP1'!$A$6:$N$131,14,FALSE),0)</f>
        <v>0</v>
      </c>
      <c r="O11" s="322">
        <f>_xlfn.IFNA(VLOOKUP(CONCATENATE($O$5,$B11,$C11),'BAL1'!$A$6:$N$95,14,FALSE),0)</f>
        <v>0</v>
      </c>
      <c r="P11" s="322">
        <f>_xlfn.IFNA(VLOOKUP(CONCATENATE($P$5,$B11,$C11),'WAL1'!$A$6:$N$135,14,FALSE),0)</f>
        <v>0</v>
      </c>
      <c r="Q11" s="322">
        <f>_xlfn.IFNA(VLOOKUP(CONCATENATE($Q$5,$B11,$C11),'BUS2'!$A$6:$N$133,14,FALSE),0)</f>
        <v>0</v>
      </c>
      <c r="R11" s="322">
        <f>_xlfn.IFNA(VLOOKUP(CONCATENATE($S$5,$B11,$C11),'MR1'!$A$6:$N$132,14,FALSE),0)</f>
        <v>0</v>
      </c>
      <c r="S11" s="322">
        <f>_xlfn.IFNA(VLOOKUP(CONCATENATE($S$5,$B11,$C11),'OG1'!$A$6:$N$132,14,FALSE),0)</f>
        <v>0</v>
      </c>
      <c r="T11" s="322">
        <f>_xlfn.IFNA(VLOOKUP(CONCATENATE($T$5,$B11,$C11),DARL!$A$6:$N$56,14,FALSE),0)</f>
        <v>0</v>
      </c>
      <c r="U11" s="322">
        <f>_xlfn.IFNA(VLOOKUP(CONCATENATE($U$5,$B11,$C11),'BUS3'!$A$6:$N$135,14,FALSE),0)</f>
        <v>0</v>
      </c>
      <c r="V11" s="322">
        <f>_xlfn.IFNA(VLOOKUP(CONCATENATE($V$5,$B11,$C11),'BAL2'!$A$6:$N$135,14,FALSE),0)</f>
        <v>0</v>
      </c>
      <c r="W11" s="322">
        <f>_xlfn.IFNA(VLOOKUP(CONCATENATE($W$5,$B11,$C11),'BUN1'!$A$6:$N$135,14,FALSE),0)</f>
        <v>0</v>
      </c>
      <c r="X11" s="322">
        <f>_xlfn.IFNA(VLOOKUP(CONCATENATE($X$5,$B11,$C11),'OG2'!$A$6:$N$133,14,FALSE),0)</f>
        <v>0</v>
      </c>
      <c r="Y11" s="322">
        <f>_xlfn.IFNA(VLOOKUP(CONCATENATE($Y$5,$B11,$C11),'SM1'!$A$6:$N$133,14,FALSE),0)</f>
        <v>0</v>
      </c>
      <c r="Z11" s="322">
        <f>_xlfn.IFNA(VLOOKUP(CONCATENATE($Z$5,$B11,$C11),'MR2'!$A$6:$N$124,14,FALSE),0)</f>
        <v>0</v>
      </c>
      <c r="AA11" s="322">
        <f>_xlfn.IFNA(VLOOKUP(CONCATENATE($AA$5,$B11,$C11),'WAL2'!$A$6:$N$135,14,FALSE),0)</f>
        <v>0</v>
      </c>
      <c r="AB11" s="322">
        <f>_xlfn.IFNA(VLOOKUP(CONCATENATE($AB$5,$B11,$C11),DARD1!$A$6:$N$134,14,FALSE),0)</f>
        <v>0</v>
      </c>
      <c r="AC11" s="322">
        <f>_xlfn.IFNA(VLOOKUP(CONCATENATE($AC$5,$B11,$C11),'LF1'!$A$6:$N$135,14,FALSE),0)</f>
        <v>0</v>
      </c>
      <c r="AD11" s="322"/>
      <c r="AE11" s="322">
        <f>_xlfn.IFNA(VLOOKUP(CONCATENATE($AE$5,$B11,$C11),FEST!$A$6:$N$135,14,FALSE),0)</f>
        <v>0</v>
      </c>
      <c r="AF11" s="322">
        <f>_xlfn.IFNA(VLOOKUP(CONCATENATE($AF$5,$B11,$C11),'BUN2'!$A$6:$N$131,14,FALSE),0)</f>
        <v>0</v>
      </c>
      <c r="AG11" s="322">
        <f>_xlfn.IFNA(VLOOKUP(CONCATENATE($AG$5,$B11,$C11),'OG3'!$A$6:$N$135,14,FALSE),0)</f>
        <v>0</v>
      </c>
      <c r="AH11" s="323">
        <f>_xlfn.IFNA(VLOOKUP(CONCATENATE($AH$5,$B11,$C11),SER!$A$6:$N$135,14,FALSE),0)</f>
        <v>0</v>
      </c>
      <c r="AI11" s="323">
        <f>_xlfn.IFNA(VLOOKUP(CONCATENATE($AH$5,$B11,$C11),KR!$A$6:$N$135,14,FALSE),0)</f>
        <v>0</v>
      </c>
      <c r="AJ11" s="323">
        <f>_xlfn.IFNA(VLOOKUP(CONCATENATE($AJ$5,$B11,$C11),DARL3!$A$6:$N$135,14,FALSE),0)</f>
        <v>0</v>
      </c>
      <c r="AK11" s="323">
        <f>_xlfn.IFNA(VLOOKUP(CONCATENATE($AK$5,$B11,$C11),DARD2!$A$6:$N$135,14,FALSE),0)</f>
        <v>0</v>
      </c>
      <c r="AL11" s="323">
        <f>_xlfn.IFNA(VLOOKUP(CONCATENATE($AL$5,$B11,$C11),'WAL3'!$A$6:$N$77,14,FALSE),0)</f>
        <v>0</v>
      </c>
      <c r="AM11" s="323">
        <f>_xlfn.IFNA(VLOOKUP(CONCATENATE($AM$5,$B11,$C11),'BAL3'!$A$6:$N$135,14,FALSE),0)</f>
        <v>0</v>
      </c>
      <c r="AN11" s="323">
        <f>_xlfn.IFNA(VLOOKUP(CONCATENATE($AN$5,$B11,$C11),'BUN3'!$A$6:$N$135,14,FALSE),0)</f>
        <v>0</v>
      </c>
      <c r="AO11" s="323">
        <f>_xlfn.IFNA(VLOOKUP(CONCATENATE($AO$5,$B11,$C11),SC!$A$6:$N$135,14,FALSE),0)</f>
        <v>0</v>
      </c>
      <c r="AP11" s="323">
        <f>_xlfn.IFNA(VLOOKUP(CONCATENATE($AP$5,$B11,$C11),'KAL1'!$A$6:$N$135,14,FALSE),0)</f>
        <v>0</v>
      </c>
      <c r="AQ11" s="524"/>
      <c r="AR11" s="324">
        <f>_xlfn.IFNA(VLOOKUP(CONCATENATE($AR$5,$B11,$C11),'MR3'!$A$6:$N$135,14,FALSE),0)</f>
        <v>0</v>
      </c>
      <c r="AS11" s="88"/>
    </row>
    <row r="12" spans="1:87" s="42" customFormat="1" x14ac:dyDescent="0.2">
      <c r="A12" s="894"/>
      <c r="B12" s="329"/>
      <c r="C12" s="330"/>
      <c r="D12" s="330"/>
      <c r="E12" s="331"/>
      <c r="F12" s="320"/>
      <c r="G12" s="716"/>
      <c r="H12" s="319"/>
      <c r="I12" s="328"/>
      <c r="J12" s="737">
        <f>_xlfn.IFNA(VLOOKUP(CONCATENATE($J$5,$B12,$C12),'20BUN'!$A$6:$N$94,14,FALSE),0)</f>
        <v>0</v>
      </c>
      <c r="K12" s="322">
        <f>_xlfn.IFNA(VLOOKUP(CONCATENATE($K$5,$B12,$C12),'20BUS'!$A$6:$N$107,14,FALSE),0)</f>
        <v>0</v>
      </c>
      <c r="L12" s="322">
        <f>_xlfn.IFNA(VLOOKUP(CONCATENATE($L$5,$B12,$C12),'MUR1'!$A$6:$N$135,14,FALSE),0)</f>
        <v>0</v>
      </c>
      <c r="M12" s="322">
        <f>_xlfn.IFNA(VLOOKUP(CONCATENATE($M$5,$B12,$C12),'BUS1'!$A$6:$N$95,14,FALSE),0)</f>
        <v>0</v>
      </c>
      <c r="N12" s="322">
        <f>_xlfn.IFNA(VLOOKUP(CONCATENATE($N$5,$B12,$C12),'WP1'!$A$6:$N$131,14,FALSE),0)</f>
        <v>0</v>
      </c>
      <c r="O12" s="322">
        <f>_xlfn.IFNA(VLOOKUP(CONCATENATE($O$5,$B12,$C12),'BAL1'!$A$6:$N$95,14,FALSE),0)</f>
        <v>0</v>
      </c>
      <c r="P12" s="322">
        <f>_xlfn.IFNA(VLOOKUP(CONCATENATE($P$5,$B12,$C12),'WAL1'!$A$6:$N$135,14,FALSE),0)</f>
        <v>0</v>
      </c>
      <c r="Q12" s="322">
        <f>_xlfn.IFNA(VLOOKUP(CONCATENATE($Q$5,$B12,$C12),'BUS2'!$A$6:$N$133,14,FALSE),0)</f>
        <v>0</v>
      </c>
      <c r="R12" s="322">
        <f>_xlfn.IFNA(VLOOKUP(CONCATENATE($S$5,$B12,$C12),'MR1'!$A$6:$N$132,14,FALSE),0)</f>
        <v>0</v>
      </c>
      <c r="S12" s="322">
        <f>_xlfn.IFNA(VLOOKUP(CONCATENATE($S$5,$B12,$C12),'OG1'!$A$6:$N$132,14,FALSE),0)</f>
        <v>0</v>
      </c>
      <c r="T12" s="322">
        <f>_xlfn.IFNA(VLOOKUP(CONCATENATE($T$5,$B12,$C12),DARL!$A$6:$N$56,14,FALSE),0)</f>
        <v>0</v>
      </c>
      <c r="U12" s="322">
        <f>_xlfn.IFNA(VLOOKUP(CONCATENATE($U$5,$B12,$C12),'BUS3'!$A$6:$N$135,14,FALSE),0)</f>
        <v>0</v>
      </c>
      <c r="V12" s="322">
        <f>_xlfn.IFNA(VLOOKUP(CONCATENATE($V$5,$B12,$C12),'BAL2'!$A$6:$N$135,14,FALSE),0)</f>
        <v>0</v>
      </c>
      <c r="W12" s="322">
        <f>_xlfn.IFNA(VLOOKUP(CONCATENATE($W$5,$B12,$C12),'BUN1'!$A$6:$N$135,14,FALSE),0)</f>
        <v>0</v>
      </c>
      <c r="X12" s="322">
        <f>_xlfn.IFNA(VLOOKUP(CONCATENATE($X$5,$B12,$C12),'OG2'!$A$6:$N$133,14,FALSE),0)</f>
        <v>0</v>
      </c>
      <c r="Y12" s="322">
        <f>_xlfn.IFNA(VLOOKUP(CONCATENATE($Y$5,$B12,$C12),'SM1'!$A$6:$N$133,14,FALSE),0)</f>
        <v>0</v>
      </c>
      <c r="Z12" s="322">
        <f>_xlfn.IFNA(VLOOKUP(CONCATENATE($Z$5,$B12,$C12),'MR2'!$A$6:$N$124,14,FALSE),0)</f>
        <v>0</v>
      </c>
      <c r="AA12" s="322">
        <f>_xlfn.IFNA(VLOOKUP(CONCATENATE($AA$5,$B12,$C12),'WAL2'!$A$6:$N$135,14,FALSE),0)</f>
        <v>0</v>
      </c>
      <c r="AB12" s="322">
        <f>_xlfn.IFNA(VLOOKUP(CONCATENATE($AB$5,$B12,$C12),DARD1!$A$6:$N$134,14,FALSE),0)</f>
        <v>0</v>
      </c>
      <c r="AC12" s="322">
        <f>_xlfn.IFNA(VLOOKUP(CONCATENATE($AC$5,$B12,$C12),'LF1'!$A$6:$N$135,14,FALSE),0)</f>
        <v>0</v>
      </c>
      <c r="AD12" s="322"/>
      <c r="AE12" s="322">
        <f>_xlfn.IFNA(VLOOKUP(CONCATENATE($AE$5,$B12,$C12),FEST!$A$6:$N$135,14,FALSE),0)</f>
        <v>0</v>
      </c>
      <c r="AF12" s="322">
        <f>_xlfn.IFNA(VLOOKUP(CONCATENATE($AF$5,$B12,$C12),'BUN2'!$A$6:$N$131,14,FALSE),0)</f>
        <v>0</v>
      </c>
      <c r="AG12" s="322">
        <f>_xlfn.IFNA(VLOOKUP(CONCATENATE($AG$5,$B12,$C12),'OG3'!$A$6:$N$135,14,FALSE),0)</f>
        <v>0</v>
      </c>
      <c r="AH12" s="323">
        <f>_xlfn.IFNA(VLOOKUP(CONCATENATE($AH$5,$B12,$C12),SER!$A$6:$N$135,14,FALSE),0)</f>
        <v>0</v>
      </c>
      <c r="AI12" s="323">
        <f>_xlfn.IFNA(VLOOKUP(CONCATENATE($AH$5,$B12,$C12),KR!$A$6:$N$135,14,FALSE),0)</f>
        <v>0</v>
      </c>
      <c r="AJ12" s="323">
        <f>_xlfn.IFNA(VLOOKUP(CONCATENATE($AJ$5,$B12,$C12),DARL3!$A$6:$N$135,14,FALSE),0)</f>
        <v>0</v>
      </c>
      <c r="AK12" s="323">
        <f>_xlfn.IFNA(VLOOKUP(CONCATENATE($AK$5,$B12,$C12),DARD2!$A$6:$N$135,14,FALSE),0)</f>
        <v>0</v>
      </c>
      <c r="AL12" s="323">
        <f>_xlfn.IFNA(VLOOKUP(CONCATENATE($AL$5,$B12,$C12),'WAL3'!$A$6:$N$77,14,FALSE),0)</f>
        <v>0</v>
      </c>
      <c r="AM12" s="323">
        <f>_xlfn.IFNA(VLOOKUP(CONCATENATE($AM$5,$B12,$C12),'BAL3'!$A$6:$N$135,14,FALSE),0)</f>
        <v>0</v>
      </c>
      <c r="AN12" s="323">
        <f>_xlfn.IFNA(VLOOKUP(CONCATENATE($AN$5,$B12,$C12),'BUN3'!$A$6:$N$135,14,FALSE),0)</f>
        <v>0</v>
      </c>
      <c r="AO12" s="323">
        <f>_xlfn.IFNA(VLOOKUP(CONCATENATE($AO$5,$B12,$C12),SC!$A$6:$N$135,14,FALSE),0)</f>
        <v>0</v>
      </c>
      <c r="AP12" s="323">
        <f>_xlfn.IFNA(VLOOKUP(CONCATENATE($AP$5,$B12,$C12),'KAL1'!$A$6:$N$135,14,FALSE),0)</f>
        <v>0</v>
      </c>
      <c r="AQ12" s="524"/>
      <c r="AR12" s="324">
        <f>_xlfn.IFNA(VLOOKUP(CONCATENATE($AR$5,$B12,$C12),'MR3'!$A$6:$N$135,14,FALSE),0)</f>
        <v>0</v>
      </c>
      <c r="AS12" s="88"/>
    </row>
    <row r="13" spans="1:87" s="42" customFormat="1" x14ac:dyDescent="0.2">
      <c r="A13" s="894"/>
      <c r="B13" s="329"/>
      <c r="C13" s="330"/>
      <c r="D13" s="330"/>
      <c r="E13" s="331"/>
      <c r="F13" s="320"/>
      <c r="G13" s="716"/>
      <c r="H13" s="319"/>
      <c r="I13" s="320"/>
      <c r="J13" s="734">
        <f>_xlfn.IFNA(VLOOKUP(CONCATENATE($J$5,$B13,$C13),'20BUN'!$A$6:$N$94,14,FALSE),0)</f>
        <v>0</v>
      </c>
      <c r="K13" s="735">
        <f>_xlfn.IFNA(VLOOKUP(CONCATENATE($K$5,$B13,$C13),'20BUS'!$A$6:$N$107,14,FALSE),0)</f>
        <v>0</v>
      </c>
      <c r="L13" s="322">
        <f>_xlfn.IFNA(VLOOKUP(CONCATENATE($L$5,$B13,$C13),'MUR1'!$A$6:$N$135,14,FALSE),0)</f>
        <v>0</v>
      </c>
      <c r="M13" s="322">
        <f>_xlfn.IFNA(VLOOKUP(CONCATENATE($M$5,$B13,$C13),'BUS1'!$A$6:$N$95,14,FALSE),0)</f>
        <v>0</v>
      </c>
      <c r="N13" s="322">
        <f>_xlfn.IFNA(VLOOKUP(CONCATENATE($N$5,$B13,$C13),'WP1'!$A$6:$N$131,14,FALSE),0)</f>
        <v>0</v>
      </c>
      <c r="O13" s="322">
        <f>_xlfn.IFNA(VLOOKUP(CONCATENATE($O$5,$B13,$C13),'BAL1'!$A$6:$N$95,14,FALSE),0)</f>
        <v>0</v>
      </c>
      <c r="P13" s="322">
        <f>_xlfn.IFNA(VLOOKUP(CONCATENATE($P$5,$B13,$C13),'WAL1'!$A$6:$N$135,14,FALSE),0)</f>
        <v>0</v>
      </c>
      <c r="Q13" s="322">
        <f>_xlfn.IFNA(VLOOKUP(CONCATENATE($Q$5,$B13,$C13),'BUS2'!$A$6:$N$133,14,FALSE),0)</f>
        <v>0</v>
      </c>
      <c r="R13" s="322">
        <f>_xlfn.IFNA(VLOOKUP(CONCATENATE($S$5,$B13,$C13),'MR1'!$A$6:$N$132,14,FALSE),0)</f>
        <v>0</v>
      </c>
      <c r="S13" s="322">
        <f>_xlfn.IFNA(VLOOKUP(CONCATENATE($S$5,$B13,$C13),'OG1'!$A$6:$N$132,14,FALSE),0)</f>
        <v>0</v>
      </c>
      <c r="T13" s="322">
        <f>_xlfn.IFNA(VLOOKUP(CONCATENATE($T$5,$B13,$C13),DARL!$A$6:$N$56,14,FALSE),0)</f>
        <v>0</v>
      </c>
      <c r="U13" s="322">
        <f>_xlfn.IFNA(VLOOKUP(CONCATENATE($U$5,$B13,$C13),'BUS3'!$A$6:$N$135,14,FALSE),0)</f>
        <v>0</v>
      </c>
      <c r="V13" s="322">
        <f>_xlfn.IFNA(VLOOKUP(CONCATENATE($V$5,$B13,$C13),'BAL2'!$A$6:$N$135,14,FALSE),0)</f>
        <v>0</v>
      </c>
      <c r="W13" s="322">
        <f>_xlfn.IFNA(VLOOKUP(CONCATENATE($W$5,$B13,$C13),'BUN1'!$A$6:$N$135,14,FALSE),0)</f>
        <v>0</v>
      </c>
      <c r="X13" s="322">
        <f>_xlfn.IFNA(VLOOKUP(CONCATENATE($X$5,$B13,$C13),'OG2'!$A$6:$N$133,14,FALSE),0)</f>
        <v>0</v>
      </c>
      <c r="Y13" s="322">
        <f>_xlfn.IFNA(VLOOKUP(CONCATENATE($Y$5,$B13,$C13),'SM1'!$A$6:$N$133,14,FALSE),0)</f>
        <v>0</v>
      </c>
      <c r="Z13" s="322">
        <f>_xlfn.IFNA(VLOOKUP(CONCATENATE($Z$5,$B13,$C13),'MR2'!$A$6:$N$124,14,FALSE),0)</f>
        <v>0</v>
      </c>
      <c r="AA13" s="322">
        <f>_xlfn.IFNA(VLOOKUP(CONCATENATE($AA$5,$B13,$C13),'WAL2'!$A$6:$N$135,14,FALSE),0)</f>
        <v>0</v>
      </c>
      <c r="AB13" s="322">
        <f>_xlfn.IFNA(VLOOKUP(CONCATENATE($AB$5,$B13,$C13),DARD1!$A$6:$N$134,14,FALSE),0)</f>
        <v>0</v>
      </c>
      <c r="AC13" s="322">
        <f>_xlfn.IFNA(VLOOKUP(CONCATENATE($AC$5,$B13,$C13),'LF1'!$A$6:$N$135,14,FALSE),0)</f>
        <v>0</v>
      </c>
      <c r="AD13" s="322"/>
      <c r="AE13" s="322">
        <f>_xlfn.IFNA(VLOOKUP(CONCATENATE($AE$5,$B13,$C13),FEST!$A$6:$N$135,14,FALSE),0)</f>
        <v>0</v>
      </c>
      <c r="AF13" s="322">
        <f>_xlfn.IFNA(VLOOKUP(CONCATENATE($AF$5,$B13,$C13),'BUN2'!$A$6:$N$131,14,FALSE),0)</f>
        <v>0</v>
      </c>
      <c r="AG13" s="322">
        <f>_xlfn.IFNA(VLOOKUP(CONCATENATE($AG$5,$B13,$C13),'OG3'!$A$6:$N$135,14,FALSE),0)</f>
        <v>0</v>
      </c>
      <c r="AH13" s="323">
        <f>_xlfn.IFNA(VLOOKUP(CONCATENATE($AH$5,$B13,$C13),SER!$A$6:$N$135,14,FALSE),0)</f>
        <v>0</v>
      </c>
      <c r="AI13" s="323">
        <f>_xlfn.IFNA(VLOOKUP(CONCATENATE($AH$5,$B13,$C13),KR!$A$6:$N$135,14,FALSE),0)</f>
        <v>0</v>
      </c>
      <c r="AJ13" s="323">
        <f>_xlfn.IFNA(VLOOKUP(CONCATENATE($AJ$5,$B13,$C13),DARL3!$A$6:$N$135,14,FALSE),0)</f>
        <v>0</v>
      </c>
      <c r="AK13" s="323">
        <f>_xlfn.IFNA(VLOOKUP(CONCATENATE($AK$5,$B13,$C13),DARD2!$A$6:$N$135,14,FALSE),0)</f>
        <v>0</v>
      </c>
      <c r="AL13" s="323">
        <f>_xlfn.IFNA(VLOOKUP(CONCATENATE($AL$5,$B13,$C13),'WAL3'!$A$6:$N$77,14,FALSE),0)</f>
        <v>0</v>
      </c>
      <c r="AM13" s="323">
        <f>_xlfn.IFNA(VLOOKUP(CONCATENATE($AM$5,$B13,$C13),'BAL3'!$A$6:$N$135,14,FALSE),0)</f>
        <v>0</v>
      </c>
      <c r="AN13" s="323">
        <f>_xlfn.IFNA(VLOOKUP(CONCATENATE($AN$5,$B13,$C13),'BUN3'!$A$6:$N$135,14,FALSE),0)</f>
        <v>0</v>
      </c>
      <c r="AO13" s="323">
        <f>_xlfn.IFNA(VLOOKUP(CONCATENATE($AO$5,$B13,$C13),SC!$A$6:$N$135,14,FALSE),0)</f>
        <v>0</v>
      </c>
      <c r="AP13" s="323">
        <f>_xlfn.IFNA(VLOOKUP(CONCATENATE($AP$5,$B13,$C13),'KAL1'!$A$6:$N$135,14,FALSE),0)</f>
        <v>0</v>
      </c>
      <c r="AQ13" s="524"/>
      <c r="AR13" s="324">
        <f>_xlfn.IFNA(VLOOKUP(CONCATENATE($AR$5,$B13,$C13),'MR3'!$A$6:$N$135,14,FALSE),0)</f>
        <v>0</v>
      </c>
      <c r="AS13" s="88"/>
    </row>
    <row r="14" spans="1:87" s="42" customFormat="1" x14ac:dyDescent="0.2">
      <c r="A14" s="894"/>
      <c r="B14" s="329"/>
      <c r="C14" s="330"/>
      <c r="D14" s="330"/>
      <c r="E14" s="331"/>
      <c r="F14" s="320"/>
      <c r="G14" s="716"/>
      <c r="H14" s="319"/>
      <c r="I14" s="320"/>
      <c r="J14" s="321">
        <f>_xlfn.IFNA(VLOOKUP(CONCATENATE($J$5,$B14,$C14),'20BUN'!$A$6:$N$94,14,FALSE),0)</f>
        <v>0</v>
      </c>
      <c r="K14" s="322">
        <f>_xlfn.IFNA(VLOOKUP(CONCATENATE($K$5,$B14,$C14),'20BUS'!$A$6:$N$107,14,FALSE),0)</f>
        <v>0</v>
      </c>
      <c r="L14" s="322">
        <f>_xlfn.IFNA(VLOOKUP(CONCATENATE($L$5,$B14,$C14),'MUR1'!$A$6:$N$135,14,FALSE),0)</f>
        <v>0</v>
      </c>
      <c r="M14" s="322">
        <f>_xlfn.IFNA(VLOOKUP(CONCATENATE($M$5,$B14,$C14),'BUS1'!$A$6:$N$95,14,FALSE),0)</f>
        <v>0</v>
      </c>
      <c r="N14" s="322">
        <f>_xlfn.IFNA(VLOOKUP(CONCATENATE($N$5,$B14,$C14),'WP1'!$A$6:$N$131,14,FALSE),0)</f>
        <v>0</v>
      </c>
      <c r="O14" s="322">
        <f>_xlfn.IFNA(VLOOKUP(CONCATENATE($O$5,$B14,$C14),'BAL1'!$A$6:$N$95,14,FALSE),0)</f>
        <v>0</v>
      </c>
      <c r="P14" s="322">
        <f>_xlfn.IFNA(VLOOKUP(CONCATENATE($P$5,$B14,$C14),'WAL1'!$A$6:$N$135,14,FALSE),0)</f>
        <v>0</v>
      </c>
      <c r="Q14" s="322">
        <f>_xlfn.IFNA(VLOOKUP(CONCATENATE($Q$5,$B14,$C14),'BUS2'!$A$6:$N$133,14,FALSE),0)</f>
        <v>0</v>
      </c>
      <c r="R14" s="322">
        <f>_xlfn.IFNA(VLOOKUP(CONCATENATE($S$5,$B14,$C14),'MR1'!$A$6:$N$132,14,FALSE),0)</f>
        <v>0</v>
      </c>
      <c r="S14" s="322">
        <f>_xlfn.IFNA(VLOOKUP(CONCATENATE($S$5,$B14,$C14),'OG1'!$A$6:$N$132,14,FALSE),0)</f>
        <v>0</v>
      </c>
      <c r="T14" s="322">
        <f>_xlfn.IFNA(VLOOKUP(CONCATENATE($T$5,$B14,$C14),DARL!$A$6:$N$56,14,FALSE),0)</f>
        <v>0</v>
      </c>
      <c r="U14" s="322">
        <f>_xlfn.IFNA(VLOOKUP(CONCATENATE($U$5,$B14,$C14),'BUS3'!$A$6:$N$135,14,FALSE),0)</f>
        <v>0</v>
      </c>
      <c r="V14" s="322">
        <f>_xlfn.IFNA(VLOOKUP(CONCATENATE($V$5,$B14,$C14),'BAL2'!$A$6:$N$135,14,FALSE),0)</f>
        <v>0</v>
      </c>
      <c r="W14" s="322">
        <f>_xlfn.IFNA(VLOOKUP(CONCATENATE($W$5,$B14,$C14),'BUN1'!$A$6:$N$135,14,FALSE),0)</f>
        <v>0</v>
      </c>
      <c r="X14" s="322">
        <f>_xlfn.IFNA(VLOOKUP(CONCATENATE($X$5,$B14,$C14),'OG2'!$A$6:$N$133,14,FALSE),0)</f>
        <v>0</v>
      </c>
      <c r="Y14" s="322">
        <f>_xlfn.IFNA(VLOOKUP(CONCATENATE($Y$5,$B14,$C14),'SM1'!$A$6:$N$133,14,FALSE),0)</f>
        <v>0</v>
      </c>
      <c r="Z14" s="322">
        <f>_xlfn.IFNA(VLOOKUP(CONCATENATE($Z$5,$B14,$C14),'MR2'!$A$6:$N$124,14,FALSE),0)</f>
        <v>0</v>
      </c>
      <c r="AA14" s="322">
        <f>_xlfn.IFNA(VLOOKUP(CONCATENATE($AA$5,$B14,$C14),'WAL2'!$A$6:$N$135,14,FALSE),0)</f>
        <v>0</v>
      </c>
      <c r="AB14" s="322">
        <f>_xlfn.IFNA(VLOOKUP(CONCATENATE($AB$5,$B14,$C14),DARD1!$A$6:$N$134,14,FALSE),0)</f>
        <v>0</v>
      </c>
      <c r="AC14" s="322">
        <f>_xlfn.IFNA(VLOOKUP(CONCATENATE($AC$5,$B14,$C14),'LF1'!$A$6:$N$135,14,FALSE),0)</f>
        <v>0</v>
      </c>
      <c r="AD14" s="322"/>
      <c r="AE14" s="322">
        <f>_xlfn.IFNA(VLOOKUP(CONCATENATE($AE$5,$B14,$C14),FEST!$A$6:$N$135,14,FALSE),0)</f>
        <v>0</v>
      </c>
      <c r="AF14" s="322">
        <f>_xlfn.IFNA(VLOOKUP(CONCATENATE($AF$5,$B14,$C14),'BUN2'!$A$6:$N$131,14,FALSE),0)</f>
        <v>0</v>
      </c>
      <c r="AG14" s="322">
        <f>_xlfn.IFNA(VLOOKUP(CONCATENATE($AG$5,$B14,$C14),'OG3'!$A$6:$N$135,14,FALSE),0)</f>
        <v>0</v>
      </c>
      <c r="AH14" s="323">
        <f>_xlfn.IFNA(VLOOKUP(CONCATENATE($AH$5,$B14,$C14),SER!$A$6:$N$135,14,FALSE),0)</f>
        <v>0</v>
      </c>
      <c r="AI14" s="323">
        <f>_xlfn.IFNA(VLOOKUP(CONCATENATE($AH$5,$B14,$C14),KR!$A$6:$N$135,14,FALSE),0)</f>
        <v>0</v>
      </c>
      <c r="AJ14" s="323">
        <f>_xlfn.IFNA(VLOOKUP(CONCATENATE($AJ$5,$B14,$C14),DARL3!$A$6:$N$135,14,FALSE),0)</f>
        <v>0</v>
      </c>
      <c r="AK14" s="323">
        <f>_xlfn.IFNA(VLOOKUP(CONCATENATE($AK$5,$B14,$C14),DARD2!$A$6:$N$135,14,FALSE),0)</f>
        <v>0</v>
      </c>
      <c r="AL14" s="323">
        <f>_xlfn.IFNA(VLOOKUP(CONCATENATE($AL$5,$B14,$C14),'WAL3'!$A$6:$N$77,14,FALSE),0)</f>
        <v>0</v>
      </c>
      <c r="AM14" s="323">
        <f>_xlfn.IFNA(VLOOKUP(CONCATENATE($AM$5,$B14,$C14),'BAL3'!$A$6:$N$135,14,FALSE),0)</f>
        <v>0</v>
      </c>
      <c r="AN14" s="323">
        <f>_xlfn.IFNA(VLOOKUP(CONCATENATE($AN$5,$B14,$C14),'BUN3'!$A$6:$N$135,14,FALSE),0)</f>
        <v>0</v>
      </c>
      <c r="AO14" s="323">
        <f>_xlfn.IFNA(VLOOKUP(CONCATENATE($AO$5,$B14,$C14),SC!$A$6:$N$135,14,FALSE),0)</f>
        <v>0</v>
      </c>
      <c r="AP14" s="323">
        <f>_xlfn.IFNA(VLOOKUP(CONCATENATE($AP$5,$B14,$C14),'KAL1'!$A$6:$N$135,14,FALSE),0)</f>
        <v>0</v>
      </c>
      <c r="AQ14" s="524"/>
      <c r="AR14" s="324">
        <f>_xlfn.IFNA(VLOOKUP(CONCATENATE($AR$5,$B14,$C14),'MR3'!$A$6:$N$135,14,FALSE),0)</f>
        <v>0</v>
      </c>
      <c r="AS14" s="88"/>
    </row>
    <row r="15" spans="1:87" s="42" customFormat="1" x14ac:dyDescent="0.2">
      <c r="A15" s="894"/>
      <c r="B15" s="329"/>
      <c r="C15" s="330"/>
      <c r="D15" s="330"/>
      <c r="E15" s="331"/>
      <c r="F15" s="332"/>
      <c r="G15" s="714"/>
      <c r="H15" s="715"/>
      <c r="I15" s="320"/>
      <c r="J15" s="321">
        <f>_xlfn.IFNA(VLOOKUP(CONCATENATE($J$5,$B15,$C15),'20BUN'!$A$6:$N$94,14,FALSE),0)</f>
        <v>0</v>
      </c>
      <c r="K15" s="322">
        <f>_xlfn.IFNA(VLOOKUP(CONCATENATE($K$5,$B15,$C15),'20BUS'!$A$6:$N$107,14,FALSE),0)</f>
        <v>0</v>
      </c>
      <c r="L15" s="322">
        <f>_xlfn.IFNA(VLOOKUP(CONCATENATE($L$5,$B15,$C15),'MUR1'!$A$6:$N$135,14,FALSE),0)</f>
        <v>0</v>
      </c>
      <c r="M15" s="322">
        <f>_xlfn.IFNA(VLOOKUP(CONCATENATE($M$5,$B15,$C15),'BUS1'!$A$6:$N$95,14,FALSE),0)</f>
        <v>0</v>
      </c>
      <c r="N15" s="322">
        <f>_xlfn.IFNA(VLOOKUP(CONCATENATE($N$5,$B15,$C15),'WP1'!$A$6:$N$131,14,FALSE),0)</f>
        <v>0</v>
      </c>
      <c r="O15" s="322">
        <f>_xlfn.IFNA(VLOOKUP(CONCATENATE($O$5,$B15,$C15),'BAL1'!$A$6:$N$95,14,FALSE),0)</f>
        <v>0</v>
      </c>
      <c r="P15" s="322">
        <f>_xlfn.IFNA(VLOOKUP(CONCATENATE($P$5,$B15,$C15),'WAL1'!$A$6:$N$135,14,FALSE),0)</f>
        <v>0</v>
      </c>
      <c r="Q15" s="322">
        <f>_xlfn.IFNA(VLOOKUP(CONCATENATE($Q$5,$B15,$C15),'BUS2'!$A$6:$N$133,14,FALSE),0)</f>
        <v>0</v>
      </c>
      <c r="R15" s="322">
        <f>_xlfn.IFNA(VLOOKUP(CONCATENATE($S$5,$B15,$C15),'MR1'!$A$6:$N$132,14,FALSE),0)</f>
        <v>0</v>
      </c>
      <c r="S15" s="322">
        <f>_xlfn.IFNA(VLOOKUP(CONCATENATE($S$5,$B15,$C15),'OG1'!$A$6:$N$132,14,FALSE),0)</f>
        <v>0</v>
      </c>
      <c r="T15" s="322">
        <f>_xlfn.IFNA(VLOOKUP(CONCATENATE($T$5,$B15,$C15),DARL!$A$6:$N$56,14,FALSE),0)</f>
        <v>0</v>
      </c>
      <c r="U15" s="322">
        <f>_xlfn.IFNA(VLOOKUP(CONCATENATE($U$5,$B15,$C15),'BUS3'!$A$6:$N$135,14,FALSE),0)</f>
        <v>0</v>
      </c>
      <c r="V15" s="322">
        <f>_xlfn.IFNA(VLOOKUP(CONCATENATE($V$5,$B15,$C15),'BAL2'!$A$6:$N$135,14,FALSE),0)</f>
        <v>0</v>
      </c>
      <c r="W15" s="322">
        <f>_xlfn.IFNA(VLOOKUP(CONCATENATE($W$5,$B15,$C15),'BUN1'!$A$6:$N$135,14,FALSE),0)</f>
        <v>0</v>
      </c>
      <c r="X15" s="322">
        <f>_xlfn.IFNA(VLOOKUP(CONCATENATE($X$5,$B15,$C15),'OG2'!$A$6:$N$133,14,FALSE),0)</f>
        <v>0</v>
      </c>
      <c r="Y15" s="322">
        <f>_xlfn.IFNA(VLOOKUP(CONCATENATE($Y$5,$B15,$C15),'SM1'!$A$6:$N$133,14,FALSE),0)</f>
        <v>0</v>
      </c>
      <c r="Z15" s="322">
        <f>_xlfn.IFNA(VLOOKUP(CONCATENATE($Z$5,$B15,$C15),'MR2'!$A$6:$N$124,14,FALSE),0)</f>
        <v>0</v>
      </c>
      <c r="AA15" s="322">
        <f>_xlfn.IFNA(VLOOKUP(CONCATENATE($AA$5,$B15,$C15),'WAL2'!$A$6:$N$135,14,FALSE),0)</f>
        <v>0</v>
      </c>
      <c r="AB15" s="322">
        <f>_xlfn.IFNA(VLOOKUP(CONCATENATE($AB$5,$B15,$C15),DARD1!$A$6:$N$134,14,FALSE),0)</f>
        <v>0</v>
      </c>
      <c r="AC15" s="322">
        <f>_xlfn.IFNA(VLOOKUP(CONCATENATE($AC$5,$B15,$C15),'LF1'!$A$6:$N$135,14,FALSE),0)</f>
        <v>0</v>
      </c>
      <c r="AD15" s="322"/>
      <c r="AE15" s="322">
        <f>_xlfn.IFNA(VLOOKUP(CONCATENATE($AE$5,$B15,$C15),FEST!$A$6:$N$135,14,FALSE),0)</f>
        <v>0</v>
      </c>
      <c r="AF15" s="322">
        <f>_xlfn.IFNA(VLOOKUP(CONCATENATE($AF$5,$B15,$C15),'BUN2'!$A$6:$N$131,14,FALSE),0)</f>
        <v>0</v>
      </c>
      <c r="AG15" s="322">
        <f>_xlfn.IFNA(VLOOKUP(CONCATENATE($AG$5,$B15,$C15),'OG3'!$A$6:$N$135,14,FALSE),0)</f>
        <v>0</v>
      </c>
      <c r="AH15" s="323">
        <f>_xlfn.IFNA(VLOOKUP(CONCATENATE($AH$5,$B15,$C15),SER!$A$6:$N$135,14,FALSE),0)</f>
        <v>0</v>
      </c>
      <c r="AI15" s="323">
        <f>_xlfn.IFNA(VLOOKUP(CONCATENATE($AH$5,$B15,$C15),KR!$A$6:$N$135,14,FALSE),0)</f>
        <v>0</v>
      </c>
      <c r="AJ15" s="323">
        <f>_xlfn.IFNA(VLOOKUP(CONCATENATE($AJ$5,$B15,$C15),DARL3!$A$6:$N$135,14,FALSE),0)</f>
        <v>0</v>
      </c>
      <c r="AK15" s="323">
        <f>_xlfn.IFNA(VLOOKUP(CONCATENATE($AK$5,$B15,$C15),DARD2!$A$6:$N$135,14,FALSE),0)</f>
        <v>0</v>
      </c>
      <c r="AL15" s="323">
        <f>_xlfn.IFNA(VLOOKUP(CONCATENATE($AL$5,$B15,$C15),'WAL3'!$A$6:$N$77,14,FALSE),0)</f>
        <v>0</v>
      </c>
      <c r="AM15" s="323">
        <f>_xlfn.IFNA(VLOOKUP(CONCATENATE($AM$5,$B15,$C15),'BAL3'!$A$6:$N$135,14,FALSE),0)</f>
        <v>0</v>
      </c>
      <c r="AN15" s="323">
        <f>_xlfn.IFNA(VLOOKUP(CONCATENATE($AN$5,$B15,$C15),'BUN3'!$A$6:$N$135,14,FALSE),0)</f>
        <v>0</v>
      </c>
      <c r="AO15" s="323">
        <f>_xlfn.IFNA(VLOOKUP(CONCATENATE($AO$5,$B15,$C15),SC!$A$6:$N$135,14,FALSE),0)</f>
        <v>0</v>
      </c>
      <c r="AP15" s="323">
        <f>_xlfn.IFNA(VLOOKUP(CONCATENATE($AP$5,$B15,$C15),'KAL1'!$A$6:$N$135,14,FALSE),0)</f>
        <v>0</v>
      </c>
      <c r="AQ15" s="524"/>
      <c r="AR15" s="324">
        <f>_xlfn.IFNA(VLOOKUP(CONCATENATE($AR$5,$B15,$C15),'MR3'!$A$6:$N$135,14,FALSE),0)</f>
        <v>0</v>
      </c>
      <c r="AS15" s="88"/>
    </row>
    <row r="16" spans="1:87" s="42" customFormat="1" x14ac:dyDescent="0.2">
      <c r="A16" s="894"/>
      <c r="B16" s="329"/>
      <c r="C16" s="330"/>
      <c r="D16" s="330"/>
      <c r="E16" s="331"/>
      <c r="F16" s="332"/>
      <c r="G16" s="318"/>
      <c r="H16" s="319"/>
      <c r="I16" s="320"/>
      <c r="J16" s="321">
        <f>_xlfn.IFNA(VLOOKUP(CONCATENATE($J$5,$B16,$C16),'20BUN'!$A$6:$N$94,14,FALSE),0)</f>
        <v>0</v>
      </c>
      <c r="K16" s="322">
        <f>_xlfn.IFNA(VLOOKUP(CONCATENATE($K$5,$B16,$C16),'20BUS'!$A$6:$N$107,14,FALSE),0)</f>
        <v>0</v>
      </c>
      <c r="L16" s="322">
        <f>_xlfn.IFNA(VLOOKUP(CONCATENATE($L$5,$B16,$C16),'MUR1'!$A$6:$N$135,14,FALSE),0)</f>
        <v>0</v>
      </c>
      <c r="M16" s="322">
        <f>_xlfn.IFNA(VLOOKUP(CONCATENATE($M$5,$B16,$C16),'BUS1'!$A$6:$N$95,14,FALSE),0)</f>
        <v>0</v>
      </c>
      <c r="N16" s="322">
        <f>_xlfn.IFNA(VLOOKUP(CONCATENATE($N$5,$B16,$C16),'WP1'!$A$6:$N$131,14,FALSE),0)</f>
        <v>0</v>
      </c>
      <c r="O16" s="322">
        <f>_xlfn.IFNA(VLOOKUP(CONCATENATE($O$5,$B16,$C16),'BAL1'!$A$6:$N$95,14,FALSE),0)</f>
        <v>0</v>
      </c>
      <c r="P16" s="322">
        <f>_xlfn.IFNA(VLOOKUP(CONCATENATE($P$5,$B16,$C16),'WAL1'!$A$6:$N$135,14,FALSE),0)</f>
        <v>0</v>
      </c>
      <c r="Q16" s="322">
        <f>_xlfn.IFNA(VLOOKUP(CONCATENATE($Q$5,$B16,$C16),'BUS2'!$A$6:$N$133,14,FALSE),0)</f>
        <v>0</v>
      </c>
      <c r="R16" s="322"/>
      <c r="S16" s="322">
        <f>_xlfn.IFNA(VLOOKUP(CONCATENATE($S$5,$B16,$C16),'OG1'!$A$6:$N$132,14,FALSE),0)</f>
        <v>0</v>
      </c>
      <c r="T16" s="322">
        <f>_xlfn.IFNA(VLOOKUP(CONCATENATE($T$5,$B16,$C16),DARL!$A$6:$N$56,14,FALSE),0)</f>
        <v>0</v>
      </c>
      <c r="U16" s="322">
        <f>_xlfn.IFNA(VLOOKUP(CONCATENATE($U$5,$B16,$C16),'BUS3'!$A$6:$N$135,14,FALSE),0)</f>
        <v>0</v>
      </c>
      <c r="V16" s="322">
        <f>_xlfn.IFNA(VLOOKUP(CONCATENATE($V$5,$B16,$C16),'BAL2'!$A$6:$N$135,14,FALSE),0)</f>
        <v>0</v>
      </c>
      <c r="W16" s="322">
        <f>_xlfn.IFNA(VLOOKUP(CONCATENATE($W$5,$B16,$C16),'BUN1'!$A$6:$N$135,14,FALSE),0)</f>
        <v>0</v>
      </c>
      <c r="X16" s="322">
        <f>_xlfn.IFNA(VLOOKUP(CONCATENATE($X$5,$B16,$C16),'OG2'!$A$6:$N$133,14,FALSE),0)</f>
        <v>0</v>
      </c>
      <c r="Y16" s="322">
        <f>_xlfn.IFNA(VLOOKUP(CONCATENATE($Y$5,$B16,$C16),'SM1'!$A$6:$N$133,14,FALSE),0)</f>
        <v>0</v>
      </c>
      <c r="Z16" s="322">
        <f>_xlfn.IFNA(VLOOKUP(CONCATENATE($Z$5,$B16,$C16),'MR2'!$A$6:$N$124,14,FALSE),0)</f>
        <v>0</v>
      </c>
      <c r="AA16" s="322">
        <f>_xlfn.IFNA(VLOOKUP(CONCATENATE($AA$5,$B16,$C16),'WAL2'!$A$6:$N$135,14,FALSE),0)</f>
        <v>0</v>
      </c>
      <c r="AB16" s="322">
        <f>_xlfn.IFNA(VLOOKUP(CONCATENATE($AB$5,$B16,$C16),DARD1!$A$6:$N$134,14,FALSE),0)</f>
        <v>0</v>
      </c>
      <c r="AC16" s="322">
        <f>_xlfn.IFNA(VLOOKUP(CONCATENATE($AC$5,$B16,$C16),'LF1'!$A$6:$N$135,14,FALSE),0)</f>
        <v>0</v>
      </c>
      <c r="AD16" s="322"/>
      <c r="AE16" s="322">
        <f>_xlfn.IFNA(VLOOKUP(CONCATENATE($AE$5,$B16,$C16),FEST!$A$6:$N$135,14,FALSE),0)</f>
        <v>0</v>
      </c>
      <c r="AF16" s="322">
        <f>_xlfn.IFNA(VLOOKUP(CONCATENATE($AF$5,$B16,$C16),'BUN2'!$A$6:$N$131,14,FALSE),0)</f>
        <v>0</v>
      </c>
      <c r="AG16" s="322">
        <f>_xlfn.IFNA(VLOOKUP(CONCATENATE($AG$5,$B16,$C16),'OG3'!$A$6:$N$135,14,FALSE),0)</f>
        <v>0</v>
      </c>
      <c r="AH16" s="323">
        <f>_xlfn.IFNA(VLOOKUP(CONCATENATE($AH$5,$B16,$C16),SER!$A$6:$N$135,14,FALSE),0)</f>
        <v>0</v>
      </c>
      <c r="AI16" s="323">
        <f>_xlfn.IFNA(VLOOKUP(CONCATENATE($AH$5,$B16,$C16),KR!$A$6:$N$135,14,FALSE),0)</f>
        <v>0</v>
      </c>
      <c r="AJ16" s="323">
        <f>_xlfn.IFNA(VLOOKUP(CONCATENATE($AJ$5,$B16,$C16),DARL3!$A$6:$N$135,14,FALSE),0)</f>
        <v>0</v>
      </c>
      <c r="AK16" s="323">
        <f>_xlfn.IFNA(VLOOKUP(CONCATENATE($AK$5,$B16,$C16),DARD2!$A$6:$N$135,14,FALSE),0)</f>
        <v>0</v>
      </c>
      <c r="AL16" s="323">
        <f>_xlfn.IFNA(VLOOKUP(CONCATENATE($AL$5,$B16,$C16),'WAL3'!$A$6:$N$77,14,FALSE),0)</f>
        <v>0</v>
      </c>
      <c r="AM16" s="323">
        <f>_xlfn.IFNA(VLOOKUP(CONCATENATE($AM$5,$B16,$C16),'BAL3'!$A$6:$N$135,14,FALSE),0)</f>
        <v>0</v>
      </c>
      <c r="AN16" s="323">
        <f>_xlfn.IFNA(VLOOKUP(CONCATENATE($AN$5,$B16,$C16),'BUN3'!$A$6:$N$135,14,FALSE),0)</f>
        <v>0</v>
      </c>
      <c r="AO16" s="323">
        <f>_xlfn.IFNA(VLOOKUP(CONCATENATE($AO$5,$B16,$C16),SC!$A$6:$N$135,14,FALSE),0)</f>
        <v>0</v>
      </c>
      <c r="AP16" s="323">
        <f>_xlfn.IFNA(VLOOKUP(CONCATENATE($AP$5,$B16,$C16),'KAL1'!$A$6:$N$135,14,FALSE),0)</f>
        <v>0</v>
      </c>
      <c r="AQ16" s="524"/>
      <c r="AR16" s="324">
        <f>_xlfn.IFNA(VLOOKUP(CONCATENATE($AR$5,$B16,$C16),'MR3'!$A$6:$N$135,14,FALSE),0)</f>
        <v>0</v>
      </c>
      <c r="AS16" s="88"/>
    </row>
    <row r="17" spans="1:45" s="42" customFormat="1" ht="13.5" thickBot="1" x14ac:dyDescent="0.25">
      <c r="A17" s="894"/>
      <c r="B17" s="333"/>
      <c r="C17" s="334"/>
      <c r="D17" s="334"/>
      <c r="E17" s="335"/>
      <c r="F17" s="336"/>
      <c r="G17" s="406"/>
      <c r="H17" s="407"/>
      <c r="I17" s="408"/>
      <c r="J17" s="409">
        <f>_xlfn.IFNA(VLOOKUP(CONCATENATE($J$5,$B17,$C17),'20BUN'!$A$6:$N$94,14,FALSE),0)</f>
        <v>0</v>
      </c>
      <c r="K17" s="410">
        <f>_xlfn.IFNA(VLOOKUP(CONCATENATE($K$5,$B17,$C17),'20BUS'!$A$6:$N$107,14,FALSE),0)</f>
        <v>0</v>
      </c>
      <c r="L17" s="410">
        <f>_xlfn.IFNA(VLOOKUP(CONCATENATE($L$5,$B17,$C17),'MUR1'!$A$6:$N$135,14,FALSE),0)</f>
        <v>0</v>
      </c>
      <c r="M17" s="410">
        <f>_xlfn.IFNA(VLOOKUP(CONCATENATE($M$5,$B17,$C17),'BUS1'!$A$6:$N$95,14,FALSE),0)</f>
        <v>0</v>
      </c>
      <c r="N17" s="410">
        <f>_xlfn.IFNA(VLOOKUP(CONCATENATE($N$5,$B17,$C17),'WP1'!$A$6:$N$131,14,FALSE),0)</f>
        <v>0</v>
      </c>
      <c r="O17" s="410">
        <f>_xlfn.IFNA(VLOOKUP(CONCATENATE($O$5,$B17,$C17),'BAL1'!$A$6:$N$95,14,FALSE),0)</f>
        <v>0</v>
      </c>
      <c r="P17" s="410">
        <f>_xlfn.IFNA(VLOOKUP(CONCATENATE($P$5,$B17,$C17),'WAL1'!$A$6:$N$135,14,FALSE),0)</f>
        <v>0</v>
      </c>
      <c r="Q17" s="410">
        <f>_xlfn.IFNA(VLOOKUP(CONCATENATE($Q$5,$B17,$C17),'BUS2'!$A$6:$N$133,14,FALSE),0)</f>
        <v>0</v>
      </c>
      <c r="R17" s="410"/>
      <c r="S17" s="410">
        <f>_xlfn.IFNA(VLOOKUP(CONCATENATE($S$5,$B17,$C17),'OG1'!$A$6:$N$132,14,FALSE),0)</f>
        <v>0</v>
      </c>
      <c r="T17" s="410">
        <f>_xlfn.IFNA(VLOOKUP(CONCATENATE($T$5,$B17,$C17),DARL!$A$6:$N$56,14,FALSE),0)</f>
        <v>0</v>
      </c>
      <c r="U17" s="410">
        <f>_xlfn.IFNA(VLOOKUP(CONCATENATE($U$5,$B17,$C17),'BUS3'!$A$6:$N$135,14,FALSE),0)</f>
        <v>0</v>
      </c>
      <c r="V17" s="410">
        <f>_xlfn.IFNA(VLOOKUP(CONCATENATE($V$5,$B17,$C17),'BAL2'!$A$6:$N$135,14,FALSE),0)</f>
        <v>0</v>
      </c>
      <c r="W17" s="410">
        <f>_xlfn.IFNA(VLOOKUP(CONCATENATE($W$5,$B17,$C17),'BUN1'!$A$6:$N$135,14,FALSE),0)</f>
        <v>0</v>
      </c>
      <c r="X17" s="410">
        <f>_xlfn.IFNA(VLOOKUP(CONCATENATE($X$5,$B17,$C17),'OG2'!$A$6:$N$133,14,FALSE),0)</f>
        <v>0</v>
      </c>
      <c r="Y17" s="410">
        <f>_xlfn.IFNA(VLOOKUP(CONCATENATE($Y$5,$B17,$C17),'SM1'!$A$6:$N$133,14,FALSE),0)</f>
        <v>0</v>
      </c>
      <c r="Z17" s="410">
        <f>_xlfn.IFNA(VLOOKUP(CONCATENATE($Z$5,$B17,$C17),'MR2'!$A$6:$N$124,14,FALSE),0)</f>
        <v>0</v>
      </c>
      <c r="AA17" s="410">
        <f>_xlfn.IFNA(VLOOKUP(CONCATENATE($AA$5,$B17,$C17),'WAL2'!$A$6:$N$135,14,FALSE),0)</f>
        <v>0</v>
      </c>
      <c r="AB17" s="410">
        <f>_xlfn.IFNA(VLOOKUP(CONCATENATE($AB$5,$B17,$C17),DARD1!$A$6:$N$134,14,FALSE),0)</f>
        <v>0</v>
      </c>
      <c r="AC17" s="410">
        <f>_xlfn.IFNA(VLOOKUP(CONCATENATE($AC$5,$B17,$C17),'LF1'!$A$6:$N$135,14,FALSE),0)</f>
        <v>0</v>
      </c>
      <c r="AD17" s="410"/>
      <c r="AE17" s="410">
        <f>_xlfn.IFNA(VLOOKUP(CONCATENATE($AE$5,$B17,$C17),FEST!$A$6:$N$135,14,FALSE),0)</f>
        <v>0</v>
      </c>
      <c r="AF17" s="410">
        <f>_xlfn.IFNA(VLOOKUP(CONCATENATE($AF$5,$B17,$C17),'BUN2'!$A$6:$N$131,14,FALSE),0)</f>
        <v>0</v>
      </c>
      <c r="AG17" s="410">
        <f>_xlfn.IFNA(VLOOKUP(CONCATENATE($AG$5,$B17,$C17),'OG3'!$A$6:$N$135,14,FALSE),0)</f>
        <v>0</v>
      </c>
      <c r="AH17" s="411">
        <f>_xlfn.IFNA(VLOOKUP(CONCATENATE($AH$5,$B17,$C17),SER!$A$6:$N$135,14,FALSE),0)</f>
        <v>0</v>
      </c>
      <c r="AI17" s="411"/>
      <c r="AJ17" s="411">
        <f>_xlfn.IFNA(VLOOKUP(CONCATENATE($AJ$5,$B17,$C17),DARL2!$A$6:$N$135,14,FALSE),0)</f>
        <v>0</v>
      </c>
      <c r="AK17" s="411">
        <f>_xlfn.IFNA(VLOOKUP(CONCATENATE($AK$5,$B17,$C17),DARD2!$A$6:$N$135,14,FALSE),0)</f>
        <v>0</v>
      </c>
      <c r="AL17" s="411">
        <f>_xlfn.IFNA(VLOOKUP(CONCATENATE($AL$5,$B17,$C17),'WAL3'!$A$6:$N$77,14,FALSE),0)</f>
        <v>0</v>
      </c>
      <c r="AM17" s="411">
        <f>_xlfn.IFNA(VLOOKUP(CONCATENATE($AM$5,$B17,$C17),'BAL3'!$A$6:$N$135,14,FALSE),0)</f>
        <v>0</v>
      </c>
      <c r="AN17" s="411">
        <f>_xlfn.IFNA(VLOOKUP(CONCATENATE($AN$5,$B17,$C17),'BUN3'!$A$6:$N$135,14,FALSE),0)</f>
        <v>0</v>
      </c>
      <c r="AO17" s="411">
        <f>_xlfn.IFNA(VLOOKUP(CONCATENATE($AO$5,$B17,$C17),SC!$A$6:$N$135,14,FALSE),0)</f>
        <v>0</v>
      </c>
      <c r="AP17" s="411">
        <f>_xlfn.IFNA(VLOOKUP(CONCATENATE($AP$5,$B17,$C17),'KAL1'!$A$6:$N$135,14,FALSE),0)</f>
        <v>0</v>
      </c>
      <c r="AQ17" s="525"/>
      <c r="AR17" s="412">
        <f>_xlfn.IFNA(VLOOKUP(CONCATENATE($AR$5,$B17,$C17),'MR3'!$A$6:$N$135,14,FALSE),0)</f>
        <v>0</v>
      </c>
      <c r="AS17" s="88"/>
    </row>
    <row r="18" spans="1:45" s="42" customFormat="1" x14ac:dyDescent="0.2">
      <c r="A18" s="894"/>
      <c r="B18" s="22" t="s">
        <v>83</v>
      </c>
      <c r="C18" s="22" t="s">
        <v>83</v>
      </c>
      <c r="D18" s="22" t="s">
        <v>83</v>
      </c>
      <c r="E18" s="21"/>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x14ac:dyDescent="0.2">
      <c r="J19" s="5"/>
      <c r="K19" s="2"/>
      <c r="L19" s="5"/>
      <c r="M19" s="2"/>
      <c r="N19" s="5"/>
      <c r="O19" s="2"/>
      <c r="P19" s="5"/>
      <c r="Q19" s="2"/>
      <c r="R19" s="2"/>
      <c r="S19" s="2"/>
      <c r="T19" s="2"/>
      <c r="U19" s="2"/>
      <c r="V19" s="2"/>
      <c r="W19" s="5"/>
      <c r="X19" s="2"/>
      <c r="Y19" s="5"/>
      <c r="Z19" s="5"/>
      <c r="AA19" s="5"/>
      <c r="AB19" s="2"/>
      <c r="AC19" s="2"/>
      <c r="AD19" s="2"/>
      <c r="AE19" s="2"/>
      <c r="AF19" s="5"/>
      <c r="AG19" s="2"/>
      <c r="AH19" s="5"/>
      <c r="AI19" s="5"/>
      <c r="AJ19" s="5"/>
      <c r="AK19" s="5"/>
      <c r="AL19" s="5"/>
      <c r="AM19" s="2"/>
      <c r="AN19" s="5"/>
      <c r="AO19" s="2"/>
      <c r="AP19" s="5"/>
      <c r="AQ19" s="5"/>
      <c r="AR19" s="2"/>
      <c r="AS19" s="5"/>
    </row>
    <row r="20" spans="1:45" x14ac:dyDescent="0.2">
      <c r="J20" s="5"/>
      <c r="K20" s="2"/>
      <c r="L20" s="5"/>
      <c r="M20" s="2"/>
      <c r="N20" s="5"/>
      <c r="O20" s="2"/>
      <c r="P20" s="5"/>
      <c r="Q20" s="2"/>
      <c r="R20" s="2"/>
      <c r="S20" s="2"/>
      <c r="T20" s="2"/>
      <c r="U20" s="2"/>
      <c r="V20" s="2"/>
      <c r="W20" s="5"/>
      <c r="X20" s="2"/>
      <c r="Y20" s="5"/>
      <c r="Z20" s="5"/>
      <c r="AA20" s="5"/>
      <c r="AB20" s="2"/>
      <c r="AC20" s="2"/>
      <c r="AD20" s="2"/>
      <c r="AE20" s="2"/>
      <c r="AF20" s="5"/>
      <c r="AG20" s="2"/>
      <c r="AH20" s="5"/>
      <c r="AI20" s="5"/>
      <c r="AJ20" s="5"/>
      <c r="AK20" s="5"/>
      <c r="AL20" s="5"/>
      <c r="AM20" s="2"/>
      <c r="AN20" s="5"/>
      <c r="AO20" s="2"/>
      <c r="AP20" s="5"/>
      <c r="AQ20" s="5"/>
      <c r="AR20" s="2"/>
      <c r="AS20" s="5"/>
    </row>
    <row r="21" spans="1:45" x14ac:dyDescent="0.2">
      <c r="J21" s="5"/>
      <c r="K21" s="2"/>
      <c r="L21" s="5"/>
      <c r="M21" s="2"/>
      <c r="N21" s="5"/>
      <c r="O21" s="2"/>
      <c r="P21" s="5"/>
      <c r="Q21" s="2"/>
      <c r="R21" s="2"/>
      <c r="S21" s="2"/>
      <c r="T21" s="2"/>
      <c r="U21" s="2"/>
      <c r="V21" s="2"/>
      <c r="W21" s="5"/>
      <c r="X21" s="2"/>
      <c r="Y21" s="5"/>
      <c r="Z21" s="5"/>
      <c r="AA21" s="5"/>
      <c r="AB21" s="2"/>
      <c r="AC21" s="2"/>
      <c r="AD21" s="2"/>
      <c r="AE21" s="2"/>
      <c r="AF21" s="5"/>
      <c r="AG21" s="2"/>
      <c r="AH21" s="5"/>
      <c r="AI21" s="5"/>
      <c r="AJ21" s="5"/>
      <c r="AK21" s="5"/>
      <c r="AL21" s="5"/>
      <c r="AM21" s="2"/>
      <c r="AN21" s="5"/>
      <c r="AO21" s="2"/>
      <c r="AP21" s="5"/>
      <c r="AQ21" s="5"/>
      <c r="AR21" s="2"/>
      <c r="AS21" s="5"/>
    </row>
    <row r="22" spans="1:45" x14ac:dyDescent="0.2">
      <c r="J22" s="5"/>
      <c r="K22" s="2"/>
      <c r="L22" s="5"/>
      <c r="M22" s="2"/>
      <c r="N22" s="5"/>
      <c r="O22" s="2"/>
      <c r="P22" s="5"/>
      <c r="Q22" s="2"/>
      <c r="R22" s="2"/>
      <c r="S22" s="2"/>
      <c r="T22" s="2"/>
      <c r="U22" s="2"/>
      <c r="V22" s="2"/>
      <c r="W22" s="5"/>
      <c r="X22" s="2"/>
      <c r="Y22" s="5"/>
      <c r="Z22" s="5"/>
      <c r="AA22" s="5"/>
      <c r="AB22" s="2"/>
      <c r="AC22" s="2"/>
      <c r="AD22" s="2"/>
      <c r="AE22" s="2"/>
      <c r="AF22" s="5"/>
      <c r="AG22" s="2"/>
      <c r="AH22" s="5"/>
      <c r="AI22" s="5"/>
      <c r="AJ22" s="5"/>
      <c r="AK22" s="5"/>
      <c r="AL22" s="5"/>
      <c r="AM22" s="2"/>
      <c r="AN22" s="5"/>
      <c r="AO22" s="2"/>
      <c r="AP22" s="5"/>
      <c r="AQ22" s="5"/>
      <c r="AR22" s="2"/>
      <c r="AS22" s="5"/>
    </row>
    <row r="23" spans="1:45" x14ac:dyDescent="0.2">
      <c r="E23" s="42"/>
      <c r="J23" s="5"/>
      <c r="K23" s="2"/>
      <c r="L23" s="5"/>
      <c r="M23" s="2"/>
      <c r="N23" s="5"/>
      <c r="O23" s="2"/>
      <c r="P23" s="5"/>
      <c r="Q23" s="2"/>
      <c r="R23" s="2"/>
      <c r="S23" s="2"/>
      <c r="T23" s="2"/>
      <c r="U23" s="2"/>
      <c r="V23" s="2"/>
      <c r="W23" s="5"/>
      <c r="X23" s="2"/>
      <c r="Y23" s="5"/>
      <c r="Z23" s="5"/>
      <c r="AA23" s="5"/>
      <c r="AB23" s="2"/>
      <c r="AC23" s="2"/>
      <c r="AD23" s="2"/>
      <c r="AE23" s="2"/>
      <c r="AF23" s="5"/>
      <c r="AG23" s="2"/>
      <c r="AH23" s="5"/>
      <c r="AI23" s="5"/>
      <c r="AJ23" s="5"/>
      <c r="AK23" s="5"/>
      <c r="AL23" s="5"/>
      <c r="AM23" s="2"/>
      <c r="AN23" s="5"/>
      <c r="AO23" s="2"/>
      <c r="AP23" s="5"/>
      <c r="AQ23" s="5"/>
      <c r="AR23" s="2"/>
      <c r="AS23" s="5"/>
    </row>
    <row r="24" spans="1:45" x14ac:dyDescent="0.2">
      <c r="E24" s="42"/>
      <c r="J24" s="5"/>
      <c r="K24" s="2"/>
      <c r="L24" s="5"/>
      <c r="M24" s="2"/>
      <c r="N24" s="5"/>
      <c r="O24" s="2"/>
      <c r="P24" s="5"/>
      <c r="Q24" s="2"/>
      <c r="R24" s="2"/>
      <c r="S24" s="2"/>
      <c r="T24" s="2"/>
      <c r="U24" s="2"/>
      <c r="V24" s="2"/>
      <c r="W24" s="5"/>
      <c r="X24" s="2"/>
      <c r="Y24" s="5"/>
      <c r="Z24" s="5"/>
      <c r="AA24" s="5"/>
      <c r="AB24" s="2"/>
      <c r="AC24" s="2"/>
      <c r="AD24" s="2"/>
      <c r="AE24" s="2"/>
      <c r="AF24" s="5"/>
      <c r="AG24" s="2"/>
      <c r="AH24" s="5"/>
      <c r="AI24" s="5"/>
      <c r="AJ24" s="5"/>
      <c r="AK24" s="5"/>
      <c r="AL24" s="5"/>
      <c r="AM24" s="2"/>
      <c r="AN24" s="5"/>
      <c r="AO24" s="2"/>
      <c r="AP24" s="5"/>
      <c r="AQ24" s="5"/>
      <c r="AR24" s="2"/>
      <c r="AS24" s="5"/>
    </row>
    <row r="25" spans="1:45" x14ac:dyDescent="0.2">
      <c r="E25" s="42"/>
      <c r="J25" s="5"/>
      <c r="K25" s="2"/>
      <c r="L25" s="5"/>
      <c r="M25" s="2"/>
      <c r="N25" s="5"/>
      <c r="O25" s="2"/>
      <c r="P25" s="5"/>
      <c r="Q25" s="2"/>
      <c r="R25" s="2"/>
      <c r="S25" s="2"/>
      <c r="T25" s="2"/>
      <c r="U25" s="2"/>
      <c r="V25" s="2"/>
      <c r="W25" s="5"/>
      <c r="X25" s="2"/>
      <c r="Y25" s="5"/>
      <c r="Z25" s="5"/>
      <c r="AA25" s="5"/>
      <c r="AB25" s="2"/>
      <c r="AC25" s="2"/>
      <c r="AD25" s="2"/>
      <c r="AE25" s="2"/>
      <c r="AF25" s="5"/>
      <c r="AG25" s="2"/>
      <c r="AH25" s="5"/>
      <c r="AI25" s="5"/>
      <c r="AJ25" s="5"/>
      <c r="AK25" s="5"/>
      <c r="AL25" s="5"/>
      <c r="AM25" s="2"/>
      <c r="AN25" s="5"/>
      <c r="AO25" s="2"/>
      <c r="AP25" s="5"/>
      <c r="AQ25" s="5"/>
      <c r="AR25" s="2"/>
      <c r="AS25" s="5"/>
    </row>
    <row r="26" spans="1:45" x14ac:dyDescent="0.2">
      <c r="E26" s="42"/>
      <c r="J26" s="5"/>
      <c r="K26" s="2"/>
      <c r="L26" s="5"/>
      <c r="M26" s="2"/>
      <c r="N26" s="5"/>
      <c r="O26" s="2"/>
      <c r="P26" s="5"/>
      <c r="Q26" s="2"/>
      <c r="R26" s="2"/>
      <c r="S26" s="2"/>
      <c r="T26" s="2"/>
      <c r="U26" s="2"/>
      <c r="V26" s="2"/>
      <c r="W26" s="5"/>
      <c r="X26" s="2"/>
      <c r="Y26" s="5"/>
      <c r="Z26" s="5"/>
      <c r="AA26" s="5"/>
      <c r="AB26" s="2"/>
      <c r="AC26" s="2"/>
      <c r="AD26" s="2"/>
      <c r="AE26" s="2"/>
      <c r="AF26" s="5"/>
      <c r="AG26" s="2"/>
      <c r="AH26" s="5"/>
      <c r="AI26" s="5"/>
      <c r="AJ26" s="5"/>
      <c r="AK26" s="5"/>
      <c r="AL26" s="5"/>
      <c r="AM26" s="2"/>
      <c r="AN26" s="5"/>
      <c r="AO26" s="2"/>
      <c r="AP26" s="5"/>
      <c r="AQ26" s="5"/>
      <c r="AR26" s="2"/>
      <c r="AS26" s="5"/>
    </row>
    <row r="27" spans="1:45" x14ac:dyDescent="0.2">
      <c r="E27" s="42"/>
      <c r="J27" s="5"/>
      <c r="K27" s="2"/>
      <c r="L27" s="5"/>
      <c r="M27" s="2"/>
      <c r="N27" s="5"/>
      <c r="O27" s="2"/>
      <c r="P27" s="5"/>
      <c r="Q27" s="2"/>
      <c r="R27" s="2"/>
      <c r="S27" s="2"/>
      <c r="T27" s="2"/>
      <c r="U27" s="2"/>
      <c r="V27" s="2"/>
      <c r="W27" s="5"/>
      <c r="X27" s="2"/>
      <c r="Y27" s="5"/>
      <c r="Z27" s="5"/>
      <c r="AA27" s="5"/>
      <c r="AB27" s="2"/>
      <c r="AC27" s="2"/>
      <c r="AD27" s="2"/>
      <c r="AE27" s="2"/>
      <c r="AF27" s="5"/>
      <c r="AG27" s="2"/>
      <c r="AH27" s="5"/>
      <c r="AI27" s="5"/>
      <c r="AJ27" s="5"/>
      <c r="AK27" s="5"/>
      <c r="AL27" s="5"/>
      <c r="AM27" s="2"/>
      <c r="AN27" s="5"/>
      <c r="AO27" s="2"/>
      <c r="AP27" s="5"/>
      <c r="AQ27" s="5"/>
      <c r="AR27" s="2"/>
      <c r="AS27" s="5"/>
    </row>
    <row r="28" spans="1:45" x14ac:dyDescent="0.2">
      <c r="E28" s="42"/>
      <c r="J28" s="5"/>
      <c r="K28" s="2"/>
      <c r="L28" s="5"/>
      <c r="M28" s="2"/>
      <c r="N28" s="5"/>
      <c r="O28" s="2"/>
      <c r="P28" s="5"/>
      <c r="Q28" s="2"/>
      <c r="R28" s="2"/>
      <c r="S28" s="2"/>
      <c r="T28" s="2"/>
      <c r="U28" s="2"/>
      <c r="V28" s="2"/>
      <c r="W28" s="5"/>
      <c r="X28" s="2"/>
      <c r="Y28" s="5"/>
      <c r="Z28" s="5"/>
      <c r="AA28" s="5"/>
      <c r="AB28" s="2"/>
      <c r="AC28" s="2"/>
      <c r="AD28" s="2"/>
      <c r="AE28" s="2"/>
      <c r="AF28" s="5"/>
      <c r="AG28" s="2"/>
      <c r="AH28" s="5"/>
      <c r="AI28" s="5"/>
      <c r="AJ28" s="5"/>
      <c r="AK28" s="5"/>
      <c r="AL28" s="5"/>
      <c r="AM28" s="2"/>
      <c r="AN28" s="5"/>
      <c r="AO28" s="2"/>
      <c r="AP28" s="5"/>
      <c r="AQ28" s="5"/>
      <c r="AR28" s="2"/>
      <c r="AS28" s="5"/>
    </row>
    <row r="29" spans="1:45" x14ac:dyDescent="0.2">
      <c r="E29" s="42"/>
      <c r="J29" s="5"/>
      <c r="K29" s="2"/>
      <c r="L29" s="5"/>
      <c r="M29" s="2"/>
      <c r="N29" s="5"/>
      <c r="O29" s="2"/>
      <c r="P29" s="5"/>
      <c r="Q29" s="2"/>
      <c r="R29" s="2"/>
      <c r="S29" s="2"/>
      <c r="T29" s="2"/>
      <c r="U29" s="2"/>
      <c r="V29" s="2"/>
      <c r="W29" s="5"/>
      <c r="X29" s="2"/>
      <c r="Y29" s="5"/>
      <c r="Z29" s="5"/>
      <c r="AA29" s="5"/>
      <c r="AB29" s="2"/>
      <c r="AC29" s="2"/>
      <c r="AD29" s="2"/>
      <c r="AE29" s="2"/>
      <c r="AF29" s="5"/>
      <c r="AG29" s="2"/>
      <c r="AH29" s="5"/>
      <c r="AI29" s="5"/>
      <c r="AJ29" s="5"/>
      <c r="AK29" s="5"/>
      <c r="AL29" s="5"/>
      <c r="AM29" s="2"/>
      <c r="AN29" s="5"/>
      <c r="AO29" s="2"/>
      <c r="AP29" s="5"/>
      <c r="AQ29" s="5"/>
      <c r="AR29" s="2"/>
      <c r="AS29" s="5"/>
    </row>
    <row r="30" spans="1:45" x14ac:dyDescent="0.2">
      <c r="E30" s="42"/>
      <c r="J30" s="5"/>
      <c r="K30" s="2"/>
      <c r="L30" s="5"/>
      <c r="M30" s="2"/>
      <c r="N30" s="5"/>
      <c r="O30" s="2"/>
      <c r="P30" s="5"/>
      <c r="Q30" s="2"/>
      <c r="R30" s="2"/>
      <c r="S30" s="2"/>
      <c r="T30" s="2"/>
      <c r="U30" s="2"/>
      <c r="V30" s="2"/>
      <c r="W30" s="5"/>
      <c r="X30" s="2"/>
      <c r="Y30" s="5"/>
      <c r="Z30" s="5"/>
      <c r="AA30" s="5"/>
      <c r="AB30" s="2"/>
      <c r="AC30" s="2"/>
      <c r="AD30" s="2"/>
      <c r="AE30" s="2"/>
      <c r="AF30" s="5"/>
      <c r="AG30" s="2"/>
      <c r="AH30" s="5"/>
      <c r="AI30" s="5"/>
      <c r="AJ30" s="5"/>
      <c r="AK30" s="5"/>
      <c r="AL30" s="5"/>
      <c r="AM30" s="2"/>
      <c r="AN30" s="5"/>
      <c r="AO30" s="2"/>
      <c r="AP30" s="5"/>
      <c r="AQ30" s="5"/>
      <c r="AR30" s="2"/>
      <c r="AS30" s="5"/>
    </row>
    <row r="31" spans="1:45" x14ac:dyDescent="0.2">
      <c r="J31" s="5"/>
      <c r="K31" s="2"/>
      <c r="L31" s="5"/>
      <c r="M31" s="2"/>
      <c r="N31" s="5"/>
      <c r="O31" s="2"/>
      <c r="P31" s="5"/>
      <c r="Q31" s="2"/>
      <c r="R31" s="2"/>
      <c r="S31" s="2"/>
      <c r="T31" s="2"/>
      <c r="U31" s="2"/>
      <c r="V31" s="2"/>
      <c r="W31" s="5"/>
      <c r="X31" s="2"/>
      <c r="Y31" s="5"/>
      <c r="Z31" s="5"/>
      <c r="AA31" s="5"/>
      <c r="AB31" s="2"/>
      <c r="AC31" s="2"/>
      <c r="AD31" s="2"/>
      <c r="AE31" s="2"/>
      <c r="AF31" s="5"/>
      <c r="AG31" s="2"/>
      <c r="AH31" s="5"/>
      <c r="AI31" s="5"/>
      <c r="AJ31" s="5"/>
      <c r="AK31" s="5"/>
      <c r="AL31" s="5"/>
      <c r="AM31" s="2"/>
      <c r="AN31" s="5"/>
      <c r="AO31" s="2"/>
      <c r="AP31" s="5"/>
      <c r="AQ31" s="5"/>
      <c r="AR31" s="2"/>
      <c r="AS31" s="5"/>
    </row>
    <row r="32" spans="1:45" x14ac:dyDescent="0.2">
      <c r="J32" s="5"/>
      <c r="K32" s="2"/>
      <c r="L32" s="5"/>
      <c r="M32" s="2"/>
      <c r="N32" s="5"/>
      <c r="O32" s="2"/>
      <c r="P32" s="5"/>
      <c r="Q32" s="2"/>
      <c r="R32" s="2"/>
      <c r="S32" s="2"/>
      <c r="T32" s="2"/>
      <c r="U32" s="2"/>
      <c r="V32" s="2"/>
      <c r="W32" s="5"/>
      <c r="X32" s="2"/>
      <c r="Y32" s="5"/>
      <c r="Z32" s="5"/>
      <c r="AA32" s="5"/>
      <c r="AB32" s="2"/>
      <c r="AC32" s="2"/>
      <c r="AD32" s="2"/>
      <c r="AE32" s="2"/>
      <c r="AF32" s="5"/>
      <c r="AG32" s="2"/>
      <c r="AH32" s="5"/>
      <c r="AI32" s="5"/>
      <c r="AJ32" s="5"/>
      <c r="AK32" s="5"/>
      <c r="AL32" s="5"/>
      <c r="AM32" s="2"/>
      <c r="AN32" s="5"/>
      <c r="AO32" s="2"/>
      <c r="AP32" s="5"/>
      <c r="AQ32" s="5"/>
      <c r="AR32" s="2"/>
      <c r="AS32" s="5"/>
    </row>
    <row r="33" spans="10:45" x14ac:dyDescent="0.2">
      <c r="J33" s="5"/>
      <c r="K33" s="2"/>
      <c r="L33" s="5"/>
      <c r="M33" s="2"/>
      <c r="N33" s="5"/>
      <c r="O33" s="2"/>
      <c r="P33" s="5"/>
      <c r="Q33" s="2"/>
      <c r="R33" s="2"/>
      <c r="S33" s="2"/>
      <c r="T33" s="2"/>
      <c r="U33" s="2"/>
      <c r="V33" s="2"/>
      <c r="W33" s="5"/>
      <c r="X33" s="2"/>
      <c r="Y33" s="5"/>
      <c r="Z33" s="5"/>
      <c r="AA33" s="5"/>
      <c r="AB33" s="2"/>
      <c r="AC33" s="2"/>
      <c r="AD33" s="2"/>
      <c r="AE33" s="2"/>
      <c r="AF33" s="5"/>
      <c r="AG33" s="2"/>
      <c r="AH33" s="5"/>
      <c r="AI33" s="5"/>
      <c r="AJ33" s="5"/>
      <c r="AK33" s="5"/>
      <c r="AL33" s="5"/>
      <c r="AM33" s="2"/>
      <c r="AN33" s="5"/>
      <c r="AO33" s="2"/>
      <c r="AP33" s="5"/>
      <c r="AQ33" s="5"/>
      <c r="AR33" s="2"/>
      <c r="AS33" s="5"/>
    </row>
    <row r="34" spans="10:45" x14ac:dyDescent="0.2">
      <c r="J34" s="5"/>
      <c r="K34" s="2"/>
      <c r="L34" s="5"/>
      <c r="M34" s="2"/>
      <c r="N34" s="5"/>
      <c r="O34" s="2"/>
      <c r="P34" s="5"/>
      <c r="Q34" s="2"/>
      <c r="R34" s="2"/>
      <c r="S34" s="2"/>
      <c r="T34" s="2"/>
      <c r="U34" s="2"/>
      <c r="V34" s="2"/>
      <c r="W34" s="5"/>
      <c r="X34" s="2"/>
      <c r="Y34" s="5"/>
      <c r="Z34" s="5"/>
      <c r="AA34" s="5"/>
      <c r="AB34" s="2"/>
      <c r="AC34" s="2"/>
      <c r="AD34" s="2"/>
      <c r="AE34" s="2"/>
      <c r="AF34" s="5"/>
      <c r="AG34" s="2"/>
      <c r="AH34" s="5"/>
      <c r="AI34" s="5"/>
      <c r="AJ34" s="5"/>
      <c r="AK34" s="5"/>
      <c r="AL34" s="5"/>
      <c r="AM34" s="2"/>
      <c r="AN34" s="5"/>
      <c r="AO34" s="2"/>
      <c r="AP34" s="5"/>
      <c r="AQ34" s="5"/>
      <c r="AR34" s="2"/>
      <c r="AS34" s="5"/>
    </row>
    <row r="35" spans="10:45" x14ac:dyDescent="0.2">
      <c r="J35" s="5"/>
      <c r="K35" s="2"/>
      <c r="L35" s="5"/>
      <c r="M35" s="2"/>
      <c r="N35" s="5"/>
      <c r="O35" s="2"/>
      <c r="P35" s="5"/>
      <c r="Q35" s="2"/>
      <c r="R35" s="2"/>
      <c r="S35" s="2"/>
      <c r="T35" s="2"/>
      <c r="U35" s="2"/>
      <c r="V35" s="2"/>
      <c r="W35" s="5"/>
      <c r="X35" s="2"/>
      <c r="Y35" s="5"/>
      <c r="Z35" s="5"/>
      <c r="AA35" s="5"/>
      <c r="AB35" s="2"/>
      <c r="AC35" s="2"/>
      <c r="AD35" s="2"/>
      <c r="AE35" s="2"/>
      <c r="AF35" s="5"/>
      <c r="AG35" s="2"/>
      <c r="AH35" s="5"/>
      <c r="AI35" s="5"/>
      <c r="AJ35" s="5"/>
      <c r="AK35" s="5"/>
      <c r="AL35" s="5"/>
      <c r="AM35" s="2"/>
      <c r="AN35" s="5"/>
      <c r="AO35" s="2"/>
      <c r="AP35" s="5"/>
      <c r="AQ35" s="5"/>
      <c r="AR35" s="2"/>
      <c r="AS35" s="5"/>
    </row>
    <row r="36" spans="10:45" x14ac:dyDescent="0.2">
      <c r="J36" s="5"/>
      <c r="K36" s="2"/>
      <c r="L36" s="5"/>
      <c r="M36" s="2"/>
      <c r="N36" s="5"/>
      <c r="O36" s="2"/>
      <c r="P36" s="5"/>
      <c r="Q36" s="2"/>
      <c r="R36" s="2"/>
      <c r="S36" s="2"/>
      <c r="T36" s="2"/>
      <c r="U36" s="2"/>
      <c r="V36" s="2"/>
      <c r="W36" s="5"/>
      <c r="X36" s="2"/>
      <c r="Y36" s="5"/>
      <c r="Z36" s="5"/>
      <c r="AA36" s="5"/>
      <c r="AB36" s="2"/>
      <c r="AC36" s="2"/>
      <c r="AD36" s="2"/>
      <c r="AE36" s="2"/>
      <c r="AF36" s="5"/>
      <c r="AG36" s="2"/>
      <c r="AH36" s="5"/>
      <c r="AI36" s="5"/>
      <c r="AJ36" s="5"/>
      <c r="AK36" s="5"/>
      <c r="AL36" s="5"/>
      <c r="AM36" s="2"/>
      <c r="AN36" s="5"/>
      <c r="AO36" s="2"/>
      <c r="AP36" s="5"/>
      <c r="AQ36" s="5"/>
      <c r="AR36" s="2"/>
      <c r="AS36" s="5"/>
    </row>
    <row r="37" spans="10:45" x14ac:dyDescent="0.2">
      <c r="J37" s="5"/>
      <c r="K37" s="2"/>
      <c r="L37" s="5"/>
      <c r="M37" s="2"/>
      <c r="N37" s="5"/>
      <c r="O37" s="2"/>
      <c r="P37" s="5"/>
      <c r="Q37" s="2"/>
      <c r="R37" s="2"/>
      <c r="S37" s="2"/>
      <c r="T37" s="2"/>
      <c r="U37" s="2"/>
      <c r="V37" s="2"/>
      <c r="W37" s="5"/>
      <c r="X37" s="2"/>
      <c r="Y37" s="5"/>
      <c r="Z37" s="5"/>
      <c r="AA37" s="5"/>
      <c r="AB37" s="2"/>
      <c r="AC37" s="2"/>
      <c r="AD37" s="2"/>
      <c r="AE37" s="2"/>
      <c r="AF37" s="5"/>
      <c r="AG37" s="2"/>
      <c r="AH37" s="5"/>
      <c r="AI37" s="5"/>
      <c r="AJ37" s="5"/>
      <c r="AK37" s="5"/>
      <c r="AL37" s="5"/>
      <c r="AM37" s="2"/>
      <c r="AN37" s="5"/>
      <c r="AO37" s="2"/>
      <c r="AP37" s="5"/>
      <c r="AQ37" s="5"/>
      <c r="AR37" s="2"/>
      <c r="AS37" s="5"/>
    </row>
    <row r="38" spans="10:45" x14ac:dyDescent="0.2">
      <c r="J38" s="5"/>
      <c r="K38" s="2"/>
      <c r="L38" s="5"/>
      <c r="M38" s="2"/>
      <c r="N38" s="5"/>
      <c r="O38" s="2"/>
      <c r="P38" s="5"/>
      <c r="Q38" s="2"/>
      <c r="R38" s="2"/>
      <c r="S38" s="2"/>
      <c r="T38" s="2"/>
      <c r="U38" s="2"/>
      <c r="V38" s="2"/>
      <c r="W38" s="5"/>
      <c r="X38" s="2"/>
      <c r="Y38" s="5"/>
      <c r="Z38" s="5"/>
      <c r="AA38" s="5"/>
      <c r="AB38" s="2"/>
      <c r="AC38" s="2"/>
      <c r="AD38" s="2"/>
      <c r="AE38" s="2"/>
      <c r="AF38" s="5"/>
      <c r="AG38" s="2"/>
      <c r="AH38" s="5"/>
      <c r="AI38" s="5"/>
      <c r="AJ38" s="5"/>
      <c r="AK38" s="5"/>
      <c r="AL38" s="5"/>
      <c r="AM38" s="2"/>
      <c r="AN38" s="5"/>
      <c r="AO38" s="2"/>
      <c r="AP38" s="5"/>
      <c r="AQ38" s="5"/>
      <c r="AR38" s="2"/>
      <c r="AS38" s="5"/>
    </row>
    <row r="39" spans="10:45" x14ac:dyDescent="0.2">
      <c r="J39" s="5"/>
      <c r="K39" s="2"/>
      <c r="L39" s="5"/>
      <c r="M39" s="2"/>
      <c r="N39" s="5"/>
      <c r="O39" s="2"/>
      <c r="P39" s="5"/>
      <c r="Q39" s="2"/>
      <c r="R39" s="2"/>
      <c r="S39" s="2"/>
      <c r="T39" s="2"/>
      <c r="U39" s="2"/>
      <c r="V39" s="2"/>
      <c r="W39" s="5"/>
      <c r="X39" s="2"/>
      <c r="Y39" s="5"/>
      <c r="Z39" s="5"/>
      <c r="AA39" s="5"/>
      <c r="AB39" s="2"/>
      <c r="AC39" s="2"/>
      <c r="AD39" s="2"/>
      <c r="AE39" s="2"/>
      <c r="AF39" s="5"/>
      <c r="AG39" s="2"/>
      <c r="AH39" s="5"/>
      <c r="AI39" s="5"/>
      <c r="AJ39" s="5"/>
      <c r="AK39" s="5"/>
      <c r="AL39" s="5"/>
      <c r="AM39" s="2"/>
      <c r="AN39" s="5"/>
      <c r="AO39" s="2"/>
      <c r="AP39" s="5"/>
      <c r="AQ39" s="5"/>
      <c r="AR39" s="2"/>
      <c r="AS39" s="5"/>
    </row>
    <row r="40" spans="10:45" x14ac:dyDescent="0.2">
      <c r="J40" s="5"/>
      <c r="K40" s="2"/>
      <c r="L40" s="5"/>
      <c r="M40" s="2"/>
      <c r="N40" s="5"/>
      <c r="O40" s="2"/>
      <c r="P40" s="5"/>
      <c r="Q40" s="2"/>
      <c r="R40" s="2"/>
      <c r="S40" s="2"/>
      <c r="T40" s="2"/>
      <c r="U40" s="2"/>
      <c r="V40" s="2"/>
      <c r="W40" s="5"/>
      <c r="X40" s="2"/>
      <c r="Y40" s="5"/>
      <c r="Z40" s="5"/>
      <c r="AA40" s="5"/>
      <c r="AB40" s="2"/>
      <c r="AC40" s="2"/>
      <c r="AD40" s="2"/>
      <c r="AE40" s="2"/>
      <c r="AF40" s="5"/>
      <c r="AG40" s="2"/>
      <c r="AH40" s="5"/>
      <c r="AI40" s="5"/>
      <c r="AJ40" s="5"/>
      <c r="AK40" s="5"/>
      <c r="AL40" s="5"/>
      <c r="AM40" s="2"/>
      <c r="AN40" s="5"/>
      <c r="AO40" s="2"/>
      <c r="AP40" s="5"/>
      <c r="AQ40" s="5"/>
      <c r="AR40" s="2"/>
      <c r="AS40" s="5"/>
    </row>
    <row r="41" spans="10:45" x14ac:dyDescent="0.2">
      <c r="J41" s="5"/>
      <c r="K41" s="2"/>
      <c r="L41" s="5"/>
      <c r="M41" s="2"/>
      <c r="N41" s="5"/>
      <c r="O41" s="2"/>
      <c r="P41" s="5"/>
      <c r="Q41" s="2"/>
      <c r="R41" s="2"/>
      <c r="S41" s="2"/>
      <c r="T41" s="2"/>
      <c r="U41" s="2"/>
      <c r="V41" s="2"/>
      <c r="W41" s="5"/>
      <c r="X41" s="2"/>
      <c r="Y41" s="5"/>
      <c r="Z41" s="5"/>
      <c r="AA41" s="5"/>
      <c r="AB41" s="2"/>
      <c r="AC41" s="2"/>
      <c r="AD41" s="2"/>
      <c r="AE41" s="2"/>
      <c r="AF41" s="5"/>
      <c r="AG41" s="2"/>
      <c r="AH41" s="5"/>
      <c r="AI41" s="5"/>
      <c r="AJ41" s="5"/>
      <c r="AK41" s="5"/>
      <c r="AL41" s="5"/>
      <c r="AM41" s="2"/>
      <c r="AN41" s="5"/>
      <c r="AO41" s="2"/>
      <c r="AP41" s="5"/>
      <c r="AQ41" s="5"/>
      <c r="AR41" s="2"/>
      <c r="AS41" s="5"/>
    </row>
    <row r="42" spans="10:45" x14ac:dyDescent="0.2">
      <c r="J42" s="5"/>
      <c r="K42" s="2"/>
      <c r="L42" s="5"/>
      <c r="M42" s="2"/>
      <c r="N42" s="5"/>
      <c r="O42" s="2"/>
      <c r="P42" s="5"/>
      <c r="Q42" s="2"/>
      <c r="R42" s="2"/>
      <c r="S42" s="2"/>
      <c r="T42" s="2"/>
      <c r="U42" s="2"/>
      <c r="V42" s="2"/>
      <c r="W42" s="5"/>
      <c r="X42" s="2"/>
      <c r="Y42" s="5"/>
      <c r="Z42" s="5"/>
      <c r="AA42" s="5"/>
      <c r="AB42" s="2"/>
      <c r="AC42" s="2"/>
      <c r="AD42" s="2"/>
      <c r="AE42" s="2"/>
      <c r="AF42" s="5"/>
      <c r="AG42" s="2"/>
      <c r="AH42" s="5"/>
      <c r="AI42" s="5"/>
      <c r="AJ42" s="5"/>
      <c r="AK42" s="5"/>
      <c r="AL42" s="5"/>
      <c r="AM42" s="2"/>
      <c r="AN42" s="5"/>
      <c r="AO42" s="2"/>
      <c r="AP42" s="5"/>
      <c r="AQ42" s="5"/>
      <c r="AR42" s="2"/>
      <c r="AS42" s="5"/>
    </row>
    <row r="43" spans="10:45" x14ac:dyDescent="0.2">
      <c r="J43" s="5"/>
      <c r="K43" s="2"/>
      <c r="L43" s="5"/>
      <c r="M43" s="2"/>
      <c r="N43" s="5"/>
      <c r="O43" s="2"/>
      <c r="P43" s="5"/>
      <c r="Q43" s="2"/>
      <c r="R43" s="2"/>
      <c r="S43" s="2"/>
      <c r="T43" s="2"/>
      <c r="U43" s="2"/>
      <c r="V43" s="2"/>
      <c r="W43" s="5"/>
      <c r="X43" s="2"/>
      <c r="Y43" s="5"/>
      <c r="Z43" s="5"/>
      <c r="AA43" s="5"/>
      <c r="AB43" s="2"/>
      <c r="AC43" s="2"/>
      <c r="AD43" s="2"/>
      <c r="AE43" s="2"/>
      <c r="AF43" s="5"/>
      <c r="AG43" s="2"/>
      <c r="AH43" s="5"/>
      <c r="AI43" s="5"/>
      <c r="AJ43" s="5"/>
      <c r="AK43" s="5"/>
      <c r="AL43" s="5"/>
      <c r="AM43" s="2"/>
      <c r="AN43" s="5"/>
      <c r="AO43" s="2"/>
      <c r="AP43" s="5"/>
      <c r="AQ43" s="5"/>
      <c r="AR43" s="2"/>
      <c r="AS43" s="5"/>
    </row>
    <row r="44" spans="10:45" x14ac:dyDescent="0.2">
      <c r="J44" s="5"/>
      <c r="K44" s="2"/>
      <c r="L44" s="5"/>
      <c r="M44" s="2"/>
      <c r="N44" s="5"/>
      <c r="O44" s="2"/>
      <c r="P44" s="5"/>
      <c r="Q44" s="2"/>
      <c r="R44" s="2"/>
      <c r="S44" s="2"/>
      <c r="T44" s="2"/>
      <c r="U44" s="2"/>
      <c r="V44" s="2"/>
      <c r="W44" s="5"/>
      <c r="X44" s="2"/>
      <c r="Y44" s="5"/>
      <c r="Z44" s="5"/>
      <c r="AA44" s="5"/>
      <c r="AB44" s="2"/>
      <c r="AC44" s="2"/>
      <c r="AD44" s="2"/>
      <c r="AE44" s="2"/>
      <c r="AF44" s="5"/>
      <c r="AG44" s="2"/>
      <c r="AH44" s="5"/>
      <c r="AI44" s="5"/>
      <c r="AJ44" s="5"/>
      <c r="AK44" s="5"/>
      <c r="AL44" s="5"/>
      <c r="AM44" s="2"/>
      <c r="AN44" s="5"/>
      <c r="AO44" s="2"/>
      <c r="AP44" s="5"/>
      <c r="AQ44" s="5"/>
      <c r="AR44" s="2"/>
      <c r="AS44" s="5"/>
    </row>
    <row r="45" spans="10:45" x14ac:dyDescent="0.2">
      <c r="J45" s="5"/>
      <c r="K45" s="2"/>
      <c r="L45" s="5"/>
      <c r="M45" s="2"/>
      <c r="N45" s="5"/>
      <c r="O45" s="2"/>
      <c r="P45" s="5"/>
      <c r="Q45" s="2"/>
      <c r="R45" s="2"/>
      <c r="S45" s="2"/>
      <c r="T45" s="2"/>
      <c r="U45" s="2"/>
      <c r="V45" s="2"/>
      <c r="W45" s="5"/>
      <c r="X45" s="2"/>
      <c r="Y45" s="5"/>
      <c r="Z45" s="5"/>
      <c r="AA45" s="5"/>
      <c r="AB45" s="2"/>
      <c r="AC45" s="2"/>
      <c r="AD45" s="2"/>
      <c r="AE45" s="2"/>
      <c r="AF45" s="5"/>
      <c r="AG45" s="2"/>
      <c r="AH45" s="5"/>
      <c r="AI45" s="5"/>
      <c r="AJ45" s="5"/>
      <c r="AK45" s="5"/>
      <c r="AL45" s="5"/>
      <c r="AM45" s="2"/>
      <c r="AN45" s="5"/>
      <c r="AO45" s="2"/>
      <c r="AP45" s="5"/>
      <c r="AQ45" s="5"/>
      <c r="AR45" s="2"/>
      <c r="AS45" s="5"/>
    </row>
    <row r="46" spans="10:45" x14ac:dyDescent="0.2">
      <c r="J46" s="5"/>
      <c r="K46" s="2"/>
      <c r="L46" s="5"/>
      <c r="M46" s="2"/>
      <c r="N46" s="5"/>
      <c r="O46" s="2"/>
      <c r="P46" s="5"/>
      <c r="Q46" s="2"/>
      <c r="R46" s="2"/>
      <c r="S46" s="2"/>
      <c r="T46" s="2"/>
      <c r="U46" s="2"/>
      <c r="V46" s="2"/>
      <c r="W46" s="5"/>
      <c r="X46" s="2"/>
      <c r="Y46" s="5"/>
      <c r="Z46" s="5"/>
      <c r="AA46" s="2"/>
      <c r="AB46" s="5"/>
      <c r="AC46" s="2"/>
      <c r="AD46" s="2"/>
      <c r="AE46" s="2"/>
      <c r="AF46" s="5"/>
      <c r="AG46" s="2"/>
      <c r="AH46" s="5"/>
      <c r="AI46" s="5"/>
      <c r="AJ46" s="5"/>
      <c r="AK46" s="5"/>
      <c r="AL46" s="5"/>
      <c r="AM46" s="2"/>
      <c r="AN46" s="5"/>
      <c r="AO46" s="2"/>
      <c r="AP46" s="5"/>
      <c r="AQ46" s="5"/>
      <c r="AR46" s="2"/>
      <c r="AS46" s="5"/>
    </row>
    <row r="47" spans="10:45" x14ac:dyDescent="0.2">
      <c r="J47" s="5"/>
      <c r="K47" s="2"/>
      <c r="L47" s="5"/>
      <c r="M47" s="2"/>
      <c r="N47" s="5"/>
      <c r="O47" s="2"/>
      <c r="P47" s="5"/>
      <c r="Q47" s="2"/>
      <c r="R47" s="2"/>
      <c r="S47" s="2"/>
      <c r="T47" s="2"/>
      <c r="U47" s="5"/>
      <c r="V47" s="2"/>
      <c r="W47" s="5"/>
      <c r="X47" s="2"/>
      <c r="Y47" s="5"/>
      <c r="Z47" s="5"/>
      <c r="AA47" s="2"/>
      <c r="AB47" s="5"/>
      <c r="AC47" s="2"/>
      <c r="AD47" s="2"/>
      <c r="AE47" s="2"/>
      <c r="AF47" s="5"/>
      <c r="AG47" s="2"/>
      <c r="AH47" s="5"/>
      <c r="AI47" s="5"/>
      <c r="AJ47" s="5"/>
      <c r="AK47" s="5"/>
      <c r="AL47" s="5"/>
      <c r="AM47" s="2"/>
      <c r="AN47" s="5"/>
      <c r="AO47" s="2"/>
      <c r="AP47" s="5"/>
      <c r="AQ47" s="5"/>
      <c r="AR47" s="2"/>
      <c r="AS47" s="5"/>
    </row>
    <row r="48" spans="10:45" x14ac:dyDescent="0.2">
      <c r="J48" s="5"/>
      <c r="K48" s="2"/>
      <c r="L48" s="5"/>
      <c r="M48" s="2"/>
      <c r="N48" s="5"/>
      <c r="O48" s="2"/>
      <c r="P48" s="5"/>
      <c r="Q48" s="2"/>
      <c r="R48" s="2"/>
      <c r="S48" s="2"/>
      <c r="T48" s="2"/>
      <c r="U48" s="5"/>
      <c r="V48" s="2"/>
      <c r="W48" s="5"/>
      <c r="X48" s="2"/>
      <c r="Y48" s="5"/>
      <c r="Z48" s="5"/>
      <c r="AA48" s="2"/>
      <c r="AB48" s="5"/>
      <c r="AC48" s="2"/>
      <c r="AD48" s="2"/>
      <c r="AE48" s="2"/>
      <c r="AF48" s="5"/>
      <c r="AG48" s="2"/>
      <c r="AH48" s="5"/>
      <c r="AI48" s="5"/>
      <c r="AJ48" s="5"/>
      <c r="AK48" s="5"/>
      <c r="AL48" s="5"/>
      <c r="AM48" s="2"/>
      <c r="AN48" s="5"/>
      <c r="AO48" s="2"/>
      <c r="AP48" s="5"/>
      <c r="AQ48" s="5"/>
      <c r="AR48" s="2"/>
      <c r="AS48" s="5"/>
    </row>
    <row r="49" spans="10:45" x14ac:dyDescent="0.2">
      <c r="J49" s="5"/>
      <c r="K49" s="2"/>
      <c r="L49" s="5"/>
      <c r="M49" s="2"/>
      <c r="N49" s="5"/>
      <c r="O49" s="2"/>
      <c r="P49" s="5"/>
      <c r="Q49" s="2"/>
      <c r="R49" s="2"/>
      <c r="S49" s="2"/>
      <c r="T49" s="2"/>
      <c r="U49" s="5"/>
      <c r="V49" s="2"/>
      <c r="W49" s="5"/>
      <c r="X49" s="2"/>
      <c r="Y49" s="5"/>
      <c r="Z49" s="5"/>
      <c r="AA49" s="2"/>
      <c r="AB49" s="5"/>
      <c r="AC49" s="2"/>
      <c r="AD49" s="2"/>
      <c r="AE49" s="2"/>
      <c r="AF49" s="5"/>
      <c r="AG49" s="2"/>
      <c r="AH49" s="5"/>
      <c r="AI49" s="5"/>
      <c r="AJ49" s="5"/>
      <c r="AK49" s="5"/>
      <c r="AL49" s="5"/>
      <c r="AM49" s="2"/>
      <c r="AN49" s="5"/>
      <c r="AO49" s="2"/>
      <c r="AP49" s="5"/>
      <c r="AQ49" s="5"/>
      <c r="AR49" s="2"/>
      <c r="AS49" s="5"/>
    </row>
    <row r="50" spans="10:45" x14ac:dyDescent="0.2">
      <c r="J50" s="5"/>
      <c r="K50" s="2"/>
      <c r="L50" s="5"/>
      <c r="M50" s="2"/>
      <c r="N50" s="5"/>
      <c r="O50" s="2"/>
      <c r="P50" s="5"/>
      <c r="Q50" s="2"/>
      <c r="R50" s="2"/>
      <c r="S50" s="2"/>
      <c r="T50" s="2"/>
      <c r="U50" s="5"/>
      <c r="V50" s="2"/>
      <c r="W50" s="5"/>
      <c r="X50" s="2"/>
      <c r="Y50" s="5"/>
      <c r="Z50" s="5"/>
      <c r="AA50" s="2"/>
      <c r="AB50" s="5"/>
      <c r="AC50" s="2"/>
      <c r="AD50" s="2"/>
      <c r="AE50" s="2"/>
      <c r="AF50" s="5"/>
      <c r="AG50" s="2"/>
      <c r="AH50" s="5"/>
      <c r="AI50" s="5"/>
      <c r="AJ50" s="5"/>
      <c r="AK50" s="5"/>
      <c r="AL50" s="5"/>
      <c r="AM50" s="2"/>
      <c r="AN50" s="5"/>
      <c r="AO50" s="2"/>
      <c r="AP50" s="5"/>
      <c r="AQ50" s="5"/>
      <c r="AR50" s="2"/>
      <c r="AS50" s="5"/>
    </row>
    <row r="51" spans="10:45" x14ac:dyDescent="0.2">
      <c r="J51" s="5"/>
      <c r="K51" s="2"/>
      <c r="L51" s="5"/>
      <c r="M51" s="2"/>
      <c r="N51" s="5"/>
      <c r="O51" s="2"/>
      <c r="P51" s="5"/>
      <c r="Q51" s="2"/>
      <c r="R51" s="2"/>
      <c r="S51" s="2"/>
      <c r="T51" s="2"/>
      <c r="U51" s="5"/>
      <c r="V51" s="2"/>
      <c r="W51" s="5"/>
      <c r="X51" s="2"/>
      <c r="Y51" s="5"/>
      <c r="Z51" s="5"/>
      <c r="AA51" s="2"/>
      <c r="AB51" s="5"/>
      <c r="AC51" s="2"/>
      <c r="AD51" s="2"/>
      <c r="AE51" s="2"/>
      <c r="AF51" s="5"/>
      <c r="AG51" s="2"/>
      <c r="AH51" s="5"/>
      <c r="AI51" s="5"/>
      <c r="AJ51" s="5"/>
      <c r="AK51" s="5"/>
      <c r="AL51" s="5"/>
      <c r="AM51" s="2"/>
      <c r="AN51" s="5"/>
      <c r="AO51" s="2"/>
      <c r="AP51" s="5"/>
      <c r="AQ51" s="5"/>
      <c r="AR51" s="2"/>
      <c r="AS51" s="5"/>
    </row>
    <row r="52" spans="10:45" x14ac:dyDescent="0.2">
      <c r="J52" s="5"/>
      <c r="K52" s="2"/>
      <c r="L52" s="5"/>
      <c r="M52" s="2"/>
      <c r="N52" s="5"/>
      <c r="O52" s="2"/>
      <c r="P52" s="5"/>
      <c r="Q52" s="2"/>
      <c r="R52" s="2"/>
      <c r="S52" s="2"/>
      <c r="T52" s="2"/>
      <c r="U52" s="5"/>
      <c r="V52" s="2"/>
      <c r="W52" s="5"/>
      <c r="X52" s="2"/>
      <c r="Y52" s="5"/>
      <c r="Z52" s="5"/>
      <c r="AA52" s="2"/>
      <c r="AB52" s="5"/>
      <c r="AC52" s="2"/>
      <c r="AD52" s="2"/>
      <c r="AE52" s="2"/>
      <c r="AF52" s="5"/>
      <c r="AG52" s="2"/>
      <c r="AH52" s="5"/>
      <c r="AI52" s="5"/>
      <c r="AJ52" s="5"/>
      <c r="AK52" s="2"/>
      <c r="AL52" s="5"/>
      <c r="AM52" s="2"/>
      <c r="AN52" s="5"/>
      <c r="AO52" s="2"/>
      <c r="AP52" s="5"/>
      <c r="AQ52" s="5"/>
      <c r="AR52" s="2"/>
      <c r="AS52" s="5"/>
    </row>
    <row r="53" spans="10:45" x14ac:dyDescent="0.2">
      <c r="J53" s="5"/>
      <c r="K53" s="2"/>
      <c r="L53" s="5"/>
      <c r="M53" s="2"/>
      <c r="N53" s="5"/>
      <c r="O53" s="2"/>
      <c r="P53" s="5"/>
      <c r="Q53" s="2"/>
      <c r="R53" s="2"/>
      <c r="S53" s="2"/>
      <c r="T53" s="2"/>
      <c r="U53" s="5"/>
      <c r="V53" s="2"/>
      <c r="W53" s="5"/>
      <c r="X53" s="2"/>
      <c r="Y53" s="5"/>
      <c r="Z53" s="5"/>
      <c r="AA53" s="2"/>
      <c r="AB53" s="5"/>
      <c r="AC53" s="2"/>
      <c r="AD53" s="2"/>
      <c r="AE53" s="2"/>
      <c r="AF53" s="5"/>
      <c r="AG53" s="2"/>
      <c r="AH53" s="5"/>
      <c r="AI53" s="5"/>
      <c r="AJ53" s="5"/>
      <c r="AK53" s="2"/>
      <c r="AL53" s="5"/>
      <c r="AM53" s="2"/>
      <c r="AN53" s="5"/>
      <c r="AO53" s="2"/>
      <c r="AP53" s="5"/>
      <c r="AQ53" s="5"/>
      <c r="AR53" s="2"/>
      <c r="AS53" s="5"/>
    </row>
    <row r="54" spans="10:45" x14ac:dyDescent="0.2">
      <c r="J54" s="5"/>
      <c r="K54" s="2"/>
      <c r="L54" s="5"/>
      <c r="M54" s="2"/>
      <c r="N54" s="5"/>
      <c r="O54" s="2"/>
      <c r="P54" s="5"/>
      <c r="Q54" s="2"/>
      <c r="R54" s="2"/>
      <c r="S54" s="2"/>
      <c r="T54" s="2"/>
      <c r="U54" s="5"/>
      <c r="V54" s="2"/>
      <c r="W54" s="5"/>
      <c r="X54" s="2"/>
      <c r="Y54" s="5"/>
      <c r="Z54" s="5"/>
      <c r="AA54" s="2"/>
      <c r="AB54" s="5"/>
      <c r="AC54" s="2"/>
      <c r="AD54" s="2"/>
      <c r="AE54" s="2"/>
      <c r="AF54" s="5"/>
      <c r="AG54" s="2"/>
      <c r="AH54" s="5"/>
      <c r="AI54" s="5"/>
      <c r="AJ54" s="5"/>
      <c r="AK54" s="2"/>
      <c r="AL54" s="5"/>
      <c r="AM54" s="2"/>
      <c r="AN54" s="5"/>
      <c r="AO54" s="2"/>
      <c r="AP54" s="5"/>
      <c r="AQ54" s="5"/>
      <c r="AR54" s="2"/>
      <c r="AS54" s="5"/>
    </row>
    <row r="55" spans="10:45" x14ac:dyDescent="0.2">
      <c r="J55" s="5"/>
      <c r="K55" s="2"/>
      <c r="L55" s="5"/>
      <c r="M55" s="2"/>
      <c r="N55" s="5"/>
      <c r="O55" s="2"/>
      <c r="P55" s="5"/>
      <c r="Q55" s="2"/>
      <c r="R55" s="2"/>
      <c r="S55" s="2"/>
      <c r="T55" s="2"/>
      <c r="U55" s="5"/>
      <c r="V55" s="2"/>
      <c r="W55" s="5"/>
      <c r="X55" s="2"/>
      <c r="Y55" s="5"/>
      <c r="Z55" s="5"/>
      <c r="AA55" s="2"/>
      <c r="AB55" s="5"/>
      <c r="AC55" s="2"/>
      <c r="AD55" s="2"/>
      <c r="AE55" s="2"/>
      <c r="AF55" s="5"/>
      <c r="AG55" s="2"/>
      <c r="AH55" s="5"/>
      <c r="AI55" s="5"/>
      <c r="AJ55" s="5"/>
      <c r="AK55" s="2"/>
      <c r="AL55" s="5"/>
      <c r="AM55" s="2"/>
      <c r="AN55" s="5"/>
      <c r="AO55" s="2"/>
      <c r="AP55" s="5"/>
      <c r="AQ55" s="5"/>
      <c r="AR55" s="2"/>
      <c r="AS55" s="5"/>
    </row>
    <row r="56" spans="10:45" x14ac:dyDescent="0.2">
      <c r="J56" s="5"/>
      <c r="K56" s="2"/>
      <c r="L56" s="5"/>
      <c r="M56" s="2"/>
      <c r="N56" s="5"/>
      <c r="O56" s="2"/>
      <c r="P56" s="5"/>
      <c r="Q56" s="2"/>
      <c r="R56" s="2"/>
      <c r="S56" s="2"/>
      <c r="T56" s="2"/>
      <c r="U56" s="5"/>
      <c r="V56" s="2"/>
      <c r="W56" s="5"/>
      <c r="X56" s="2"/>
      <c r="Y56" s="5"/>
      <c r="Z56" s="5"/>
      <c r="AA56" s="2"/>
      <c r="AB56" s="5"/>
      <c r="AC56" s="2"/>
      <c r="AD56" s="2"/>
      <c r="AE56" s="2"/>
      <c r="AF56" s="5"/>
      <c r="AG56" s="2"/>
      <c r="AH56" s="5"/>
      <c r="AI56" s="5"/>
      <c r="AJ56" s="5"/>
      <c r="AK56" s="2"/>
      <c r="AL56" s="5"/>
      <c r="AM56" s="2"/>
      <c r="AN56" s="5"/>
      <c r="AO56" s="2"/>
      <c r="AP56" s="5"/>
      <c r="AQ56" s="5"/>
      <c r="AR56" s="2"/>
      <c r="AS56" s="5"/>
    </row>
    <row r="57" spans="10:45" x14ac:dyDescent="0.2">
      <c r="J57" s="5"/>
      <c r="K57" s="2"/>
      <c r="L57" s="5"/>
      <c r="M57" s="2"/>
      <c r="N57" s="5"/>
      <c r="O57" s="2"/>
      <c r="P57" s="5"/>
      <c r="Q57" s="2"/>
      <c r="R57" s="2"/>
      <c r="S57" s="2"/>
      <c r="T57" s="2"/>
      <c r="U57" s="5"/>
      <c r="V57" s="2"/>
      <c r="W57" s="5"/>
      <c r="X57" s="2"/>
      <c r="Y57" s="5"/>
      <c r="Z57" s="5"/>
      <c r="AA57" s="2"/>
      <c r="AB57" s="5"/>
      <c r="AC57" s="2"/>
      <c r="AD57" s="2"/>
      <c r="AE57" s="2"/>
      <c r="AF57" s="5"/>
      <c r="AG57" s="2"/>
      <c r="AH57" s="5"/>
      <c r="AI57" s="5"/>
      <c r="AJ57" s="5"/>
      <c r="AK57" s="2"/>
      <c r="AL57" s="5"/>
      <c r="AM57" s="2"/>
      <c r="AN57" s="5"/>
      <c r="AO57" s="2"/>
      <c r="AP57" s="5"/>
      <c r="AQ57" s="5"/>
      <c r="AR57" s="2"/>
      <c r="AS57" s="5"/>
    </row>
    <row r="58" spans="10:45" x14ac:dyDescent="0.2">
      <c r="J58" s="5"/>
      <c r="K58" s="2"/>
      <c r="L58" s="5"/>
      <c r="M58" s="2"/>
      <c r="N58" s="5"/>
      <c r="O58" s="2"/>
      <c r="P58" s="5"/>
      <c r="Q58" s="2"/>
      <c r="R58" s="2"/>
      <c r="S58" s="2"/>
      <c r="T58" s="2"/>
      <c r="U58" s="5"/>
      <c r="V58" s="2"/>
      <c r="W58" s="5"/>
      <c r="X58" s="2"/>
      <c r="Y58" s="5"/>
      <c r="Z58" s="5"/>
      <c r="AA58" s="2"/>
      <c r="AB58" s="5"/>
      <c r="AC58" s="2"/>
      <c r="AD58" s="2"/>
      <c r="AE58" s="2"/>
      <c r="AF58" s="5"/>
      <c r="AG58" s="2"/>
      <c r="AH58" s="5"/>
      <c r="AI58" s="5"/>
      <c r="AJ58" s="5"/>
      <c r="AK58" s="2"/>
      <c r="AL58" s="5"/>
      <c r="AM58" s="2"/>
      <c r="AN58" s="5"/>
      <c r="AO58" s="2"/>
      <c r="AP58" s="5"/>
      <c r="AQ58" s="5"/>
      <c r="AR58" s="2"/>
      <c r="AS58" s="5"/>
    </row>
    <row r="59" spans="10:45" x14ac:dyDescent="0.2">
      <c r="J59" s="5"/>
      <c r="K59" s="2"/>
      <c r="L59" s="5"/>
      <c r="M59" s="2"/>
      <c r="N59" s="5"/>
      <c r="O59" s="2"/>
      <c r="P59" s="5"/>
      <c r="Q59" s="2"/>
      <c r="R59" s="2"/>
      <c r="S59" s="2"/>
      <c r="T59" s="2"/>
      <c r="U59" s="5"/>
      <c r="V59" s="2"/>
      <c r="W59" s="5"/>
      <c r="X59" s="2"/>
      <c r="Y59" s="5"/>
      <c r="Z59" s="5"/>
      <c r="AA59" s="2"/>
      <c r="AB59" s="5"/>
      <c r="AC59" s="2"/>
      <c r="AD59" s="2"/>
      <c r="AE59" s="2"/>
      <c r="AF59" s="5"/>
      <c r="AG59" s="2"/>
      <c r="AH59" s="5"/>
      <c r="AI59" s="5"/>
      <c r="AJ59" s="5"/>
      <c r="AK59" s="2"/>
      <c r="AL59" s="5"/>
      <c r="AM59" s="2"/>
      <c r="AN59" s="5"/>
      <c r="AO59" s="2"/>
      <c r="AP59" s="5"/>
      <c r="AQ59" s="5"/>
      <c r="AR59" s="2"/>
      <c r="AS59" s="5"/>
    </row>
    <row r="60" spans="10:45" x14ac:dyDescent="0.2">
      <c r="J60" s="5"/>
      <c r="K60" s="2"/>
      <c r="L60" s="5"/>
      <c r="M60" s="2"/>
      <c r="N60" s="5"/>
      <c r="O60" s="2"/>
      <c r="P60" s="5"/>
      <c r="Q60" s="2"/>
      <c r="R60" s="2"/>
      <c r="S60" s="2"/>
      <c r="T60" s="2"/>
      <c r="U60" s="5"/>
      <c r="V60" s="2"/>
      <c r="W60" s="5"/>
      <c r="X60" s="2"/>
      <c r="Y60" s="5"/>
      <c r="Z60" s="5"/>
      <c r="AA60" s="2"/>
      <c r="AB60" s="5"/>
      <c r="AC60" s="2"/>
      <c r="AD60" s="2"/>
      <c r="AE60" s="2"/>
      <c r="AF60" s="5"/>
      <c r="AG60" s="2"/>
      <c r="AH60" s="5"/>
      <c r="AI60" s="5"/>
      <c r="AJ60" s="5"/>
      <c r="AK60" s="2"/>
      <c r="AL60" s="5"/>
      <c r="AM60" s="2"/>
      <c r="AN60" s="5"/>
      <c r="AO60" s="2"/>
      <c r="AP60" s="5"/>
      <c r="AQ60" s="5"/>
      <c r="AR60" s="2"/>
      <c r="AS60" s="5"/>
    </row>
    <row r="61" spans="10:45" x14ac:dyDescent="0.2">
      <c r="J61" s="5"/>
      <c r="K61" s="2"/>
      <c r="L61" s="5"/>
      <c r="M61" s="2"/>
      <c r="N61" s="5"/>
      <c r="O61" s="2"/>
      <c r="P61" s="5"/>
      <c r="Q61" s="2"/>
      <c r="R61" s="2"/>
      <c r="S61" s="2"/>
      <c r="T61" s="2"/>
      <c r="U61" s="5"/>
      <c r="V61" s="2"/>
      <c r="W61" s="5"/>
      <c r="X61" s="2"/>
      <c r="Y61" s="5"/>
      <c r="Z61" s="5"/>
      <c r="AA61" s="2"/>
      <c r="AB61" s="5"/>
      <c r="AC61" s="2"/>
      <c r="AD61" s="2"/>
      <c r="AE61" s="2"/>
      <c r="AF61" s="5"/>
      <c r="AG61" s="2"/>
      <c r="AH61" s="5"/>
      <c r="AI61" s="5"/>
      <c r="AJ61" s="5"/>
      <c r="AK61" s="2"/>
      <c r="AL61" s="5"/>
      <c r="AM61" s="2"/>
      <c r="AN61" s="5"/>
      <c r="AO61" s="2"/>
      <c r="AP61" s="5"/>
      <c r="AQ61" s="5"/>
      <c r="AR61" s="2"/>
      <c r="AS61" s="5"/>
    </row>
    <row r="62" spans="10:45" x14ac:dyDescent="0.2">
      <c r="J62" s="5"/>
      <c r="K62" s="2"/>
      <c r="L62" s="5"/>
      <c r="M62" s="2"/>
      <c r="N62" s="5"/>
      <c r="O62" s="2"/>
      <c r="P62" s="5"/>
      <c r="Q62" s="2"/>
      <c r="R62" s="2"/>
      <c r="S62" s="2"/>
      <c r="T62" s="2"/>
      <c r="U62" s="5"/>
      <c r="V62" s="2"/>
      <c r="W62" s="5"/>
      <c r="X62" s="2"/>
      <c r="Y62" s="5"/>
      <c r="Z62" s="5"/>
      <c r="AA62" s="2"/>
      <c r="AB62" s="5"/>
      <c r="AC62" s="2"/>
      <c r="AD62" s="2"/>
      <c r="AE62" s="2"/>
      <c r="AF62" s="5"/>
      <c r="AG62" s="2"/>
      <c r="AH62" s="5"/>
      <c r="AI62" s="5"/>
      <c r="AJ62" s="5"/>
      <c r="AK62" s="2"/>
      <c r="AL62" s="5"/>
      <c r="AM62" s="2"/>
      <c r="AN62" s="5"/>
      <c r="AO62" s="2"/>
      <c r="AP62" s="5"/>
      <c r="AQ62" s="5"/>
      <c r="AR62" s="2"/>
      <c r="AS62" s="5"/>
    </row>
    <row r="63" spans="10:45" x14ac:dyDescent="0.2">
      <c r="J63" s="5"/>
      <c r="K63" s="2"/>
      <c r="L63" s="5"/>
      <c r="M63" s="2"/>
      <c r="N63" s="5"/>
      <c r="O63" s="2"/>
      <c r="P63" s="5"/>
      <c r="Q63" s="2"/>
      <c r="R63" s="2"/>
      <c r="S63" s="2"/>
      <c r="T63" s="2"/>
      <c r="U63" s="5"/>
      <c r="V63" s="2"/>
      <c r="W63" s="5"/>
      <c r="X63" s="2"/>
      <c r="Y63" s="5"/>
      <c r="Z63" s="5"/>
      <c r="AA63" s="2"/>
      <c r="AB63" s="5"/>
      <c r="AC63" s="2"/>
      <c r="AD63" s="2"/>
      <c r="AE63" s="2"/>
      <c r="AF63" s="5"/>
      <c r="AG63" s="2"/>
      <c r="AH63" s="5"/>
      <c r="AI63" s="5"/>
      <c r="AJ63" s="5"/>
      <c r="AK63" s="2"/>
      <c r="AL63" s="5"/>
      <c r="AM63" s="2"/>
      <c r="AN63" s="5"/>
      <c r="AO63" s="2"/>
      <c r="AP63" s="5"/>
      <c r="AQ63" s="5"/>
      <c r="AR63" s="2"/>
      <c r="AS63" s="5"/>
    </row>
  </sheetData>
  <sortState xmlns:xlrd2="http://schemas.microsoft.com/office/spreadsheetml/2017/richdata2" ref="B5:AR12">
    <sortCondition descending="1" ref="H5:H12"/>
    <sortCondition ref="I5:I12"/>
    <sortCondition descending="1" ref="G5:G12"/>
  </sortState>
  <mergeCells count="86">
    <mergeCell ref="AF1:AF2"/>
    <mergeCell ref="AG1:AG2"/>
    <mergeCell ref="AH1:AH2"/>
    <mergeCell ref="AO1:AO2"/>
    <mergeCell ref="AP1:AP2"/>
    <mergeCell ref="AJ1:AJ2"/>
    <mergeCell ref="AI1:AI2"/>
    <mergeCell ref="AI3:AI4"/>
    <mergeCell ref="AQ1:AQ2"/>
    <mergeCell ref="AQ3:AQ4"/>
    <mergeCell ref="AN3:AN4"/>
    <mergeCell ref="AO3:AO4"/>
    <mergeCell ref="AP3:AP4"/>
    <mergeCell ref="AJ3:AJ4"/>
    <mergeCell ref="AR3:AR4"/>
    <mergeCell ref="AM3:AM4"/>
    <mergeCell ref="A1:A18"/>
    <mergeCell ref="AG3:AG4"/>
    <mergeCell ref="AH3:AH4"/>
    <mergeCell ref="AK3:AK4"/>
    <mergeCell ref="AL3:AL4"/>
    <mergeCell ref="Y3:Y4"/>
    <mergeCell ref="AA3:AA4"/>
    <mergeCell ref="AB3:AB4"/>
    <mergeCell ref="AC3:AC4"/>
    <mergeCell ref="AF3:AF4"/>
    <mergeCell ref="S3:S4"/>
    <mergeCell ref="U3:U4"/>
    <mergeCell ref="V3:V4"/>
    <mergeCell ref="W3:W4"/>
    <mergeCell ref="N3:N4"/>
    <mergeCell ref="O3:O4"/>
    <mergeCell ref="P3:P4"/>
    <mergeCell ref="Q3:Q4"/>
    <mergeCell ref="T3:T4"/>
    <mergeCell ref="Z3:Z4"/>
    <mergeCell ref="R1:R2"/>
    <mergeCell ref="R3:R4"/>
    <mergeCell ref="AD1:AD2"/>
    <mergeCell ref="AE1:AE2"/>
    <mergeCell ref="AD3:AD4"/>
    <mergeCell ref="W1:W2"/>
    <mergeCell ref="AA1:AA2"/>
    <mergeCell ref="AB1:AB2"/>
    <mergeCell ref="AC1:AC2"/>
    <mergeCell ref="Z1:Z2"/>
    <mergeCell ref="X3:X4"/>
    <mergeCell ref="AE3:AE4"/>
    <mergeCell ref="J1:J2"/>
    <mergeCell ref="L1:L2"/>
    <mergeCell ref="M1:M2"/>
    <mergeCell ref="V1:V2"/>
    <mergeCell ref="K1:K2"/>
    <mergeCell ref="S1:S2"/>
    <mergeCell ref="O1:O2"/>
    <mergeCell ref="T1:T2"/>
    <mergeCell ref="B1:B2"/>
    <mergeCell ref="C1:C2"/>
    <mergeCell ref="D1:D2"/>
    <mergeCell ref="E1:E2"/>
    <mergeCell ref="F1:F4"/>
    <mergeCell ref="B3:B4"/>
    <mergeCell ref="C3:C4"/>
    <mergeCell ref="D3:D4"/>
    <mergeCell ref="E3:E4"/>
    <mergeCell ref="I3:I4"/>
    <mergeCell ref="I1:I2"/>
    <mergeCell ref="U1:U2"/>
    <mergeCell ref="Y1:Y2"/>
    <mergeCell ref="G3:G4"/>
    <mergeCell ref="H3:H4"/>
    <mergeCell ref="N1:N2"/>
    <mergeCell ref="P1:P2"/>
    <mergeCell ref="Q1:Q2"/>
    <mergeCell ref="H1:H2"/>
    <mergeCell ref="J3:J4"/>
    <mergeCell ref="K3:K4"/>
    <mergeCell ref="L3:L4"/>
    <mergeCell ref="M3:M4"/>
    <mergeCell ref="X1:X2"/>
    <mergeCell ref="G1:G2"/>
    <mergeCell ref="AR1:AR2"/>
    <mergeCell ref="AL1:AL2"/>
    <mergeCell ref="AM1:AM2"/>
    <mergeCell ref="AN1:AN2"/>
    <mergeCell ref="AK1:AK2"/>
  </mergeCells>
  <conditionalFormatting sqref="B16">
    <cfRule type="duplicateValues" dxfId="248" priority="26"/>
  </conditionalFormatting>
  <conditionalFormatting sqref="B17:B1048576 B1:B2">
    <cfRule type="duplicateValues" dxfId="247" priority="378"/>
  </conditionalFormatting>
  <conditionalFormatting sqref="G6:I6 G7:H15">
    <cfRule type="containsText" dxfId="246" priority="12" operator="containsText" text="10">
      <formula>NOT(ISERROR(SEARCH("10",G6)))</formula>
    </cfRule>
  </conditionalFormatting>
  <conditionalFormatting sqref="U6:AR17 J6:S17 T7:T17">
    <cfRule type="cellIs" dxfId="245" priority="11" operator="lessThan">
      <formula>1</formula>
    </cfRule>
  </conditionalFormatting>
  <conditionalFormatting sqref="B18">
    <cfRule type="duplicateValues" dxfId="244" priority="10"/>
  </conditionalFormatting>
  <conditionalFormatting sqref="C1:C1048576">
    <cfRule type="duplicateValues" dxfId="243" priority="8"/>
  </conditionalFormatting>
  <conditionalFormatting sqref="T6">
    <cfRule type="cellIs" dxfId="242" priority="1" operator="lessThan">
      <formula>1</formula>
    </cfRule>
  </conditionalFormatting>
  <pageMargins left="0.25" right="0.25" top="0.75" bottom="0.75" header="0.3" footer="0.3"/>
  <pageSetup paperSize="9" scale="86" fitToHeight="0" pageOrder="overThenDown"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608B1-4C8D-4A98-BEA2-F11E1453D6B6}">
  <sheetPr codeName="Sheet28">
    <tabColor rgb="FFFF3399"/>
  </sheetPr>
  <dimension ref="A1:N98"/>
  <sheetViews>
    <sheetView topLeftCell="A7" workbookViewId="0">
      <selection activeCell="C13" sqref="C13"/>
    </sheetView>
  </sheetViews>
  <sheetFormatPr defaultRowHeight="12.75" x14ac:dyDescent="0.2"/>
  <cols>
    <col min="1" max="1" width="47.85546875" bestFit="1" customWidth="1"/>
    <col min="2" max="2" width="6.7109375" bestFit="1" customWidth="1"/>
    <col min="3" max="3" width="16.28515625" bestFit="1" customWidth="1"/>
    <col min="4" max="4" width="23.28515625" bestFit="1" customWidth="1"/>
    <col min="5" max="5" width="8" bestFit="1" customWidth="1"/>
    <col min="6" max="6" width="15" bestFit="1" customWidth="1"/>
    <col min="7" max="7" width="5.85546875"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s="119" customFormat="1" ht="22.5" customHeight="1" thickBot="1" x14ac:dyDescent="0.25">
      <c r="A1" s="115">
        <f>SUM(A2-1)</f>
        <v>25</v>
      </c>
      <c r="B1" s="981" t="s">
        <v>234</v>
      </c>
      <c r="C1" s="982"/>
      <c r="D1" s="116" t="s">
        <v>69</v>
      </c>
      <c r="E1" s="983" t="s">
        <v>877</v>
      </c>
      <c r="F1" s="984"/>
      <c r="G1" s="984"/>
      <c r="H1" s="984"/>
      <c r="I1" s="984"/>
      <c r="J1" s="984"/>
      <c r="K1" s="118" t="s">
        <v>70</v>
      </c>
      <c r="L1" s="1017">
        <v>44318</v>
      </c>
      <c r="M1" s="986"/>
      <c r="N1" s="118" t="s">
        <v>235</v>
      </c>
    </row>
    <row r="2" spans="1:14" s="119" customFormat="1" ht="22.5" customHeight="1" thickBot="1" x14ac:dyDescent="0.25">
      <c r="A2" s="120">
        <f>COUNTA(_xlfn.UNIQUE(D6:D198))</f>
        <v>26</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404" t="s">
        <v>241</v>
      </c>
    </row>
    <row r="4" spans="1:14" s="119" customFormat="1" ht="15.75" thickBot="1" x14ac:dyDescent="0.25">
      <c r="A4" s="966"/>
      <c r="B4" s="968"/>
      <c r="C4" s="971"/>
      <c r="D4" s="974"/>
      <c r="E4" s="976"/>
      <c r="F4" s="988"/>
      <c r="G4" s="1010" t="s">
        <v>66</v>
      </c>
      <c r="H4" s="1012" t="s">
        <v>50</v>
      </c>
      <c r="I4" s="1012" t="s">
        <v>84</v>
      </c>
      <c r="J4" s="1012" t="s">
        <v>74</v>
      </c>
      <c r="K4" s="973" t="s">
        <v>75</v>
      </c>
      <c r="L4" s="993"/>
      <c r="M4" s="995"/>
      <c r="N4" s="124">
        <v>1</v>
      </c>
    </row>
    <row r="5" spans="1:14" s="119" customFormat="1" ht="15.75" thickBot="1" x14ac:dyDescent="0.25">
      <c r="A5" s="1000"/>
      <c r="B5" s="1001"/>
      <c r="C5" s="1002"/>
      <c r="D5" s="1003"/>
      <c r="E5" s="1004" t="s">
        <v>77</v>
      </c>
      <c r="F5" s="1005"/>
      <c r="G5" s="1011"/>
      <c r="H5" s="1013"/>
      <c r="I5" s="1013"/>
      <c r="J5" s="1013"/>
      <c r="K5" s="1003"/>
      <c r="L5" s="1008"/>
      <c r="M5" s="1009"/>
      <c r="N5" s="405">
        <f>IF(N4=1,0,IF(N4=2,1,IF(N4=3,2,0)))</f>
        <v>0</v>
      </c>
    </row>
    <row r="6" spans="1:14" ht="14.25" x14ac:dyDescent="0.2">
      <c r="A6" s="126" t="str">
        <f t="shared" ref="A6:A69" si="0">CONCATENATE(B6,C6,D6)</f>
        <v>PrepMolly HillBandicka Magic Man</v>
      </c>
      <c r="B6" s="127" t="s">
        <v>66</v>
      </c>
      <c r="C6" s="157" t="s">
        <v>878</v>
      </c>
      <c r="D6" s="158" t="s">
        <v>1297</v>
      </c>
      <c r="E6" s="140">
        <v>6027518</v>
      </c>
      <c r="F6" s="131" t="s">
        <v>879</v>
      </c>
      <c r="G6" s="140">
        <v>73</v>
      </c>
      <c r="H6" s="127"/>
      <c r="I6" s="181"/>
      <c r="J6" s="210"/>
      <c r="K6" s="211"/>
      <c r="L6" s="137">
        <v>1</v>
      </c>
      <c r="M6" s="138">
        <f t="shared" ref="M6:M69" si="1">IF(L6=1,7,IF(L6=2,6,IF(L6=3,5,IF(L6=4,4,IF(L6=5,3,IF(L6=6,2,IF(L6&gt;=6,1,0)))))))</f>
        <v>7</v>
      </c>
      <c r="N6" s="233">
        <f>SUM(M6+$N$5)</f>
        <v>7</v>
      </c>
    </row>
    <row r="7" spans="1:14" ht="14.25" x14ac:dyDescent="0.2">
      <c r="A7" s="126" t="str">
        <f t="shared" si="0"/>
        <v>PrepTahlia BurkeJadebrook Snow Princess</v>
      </c>
      <c r="B7" s="127" t="s">
        <v>66</v>
      </c>
      <c r="C7" s="128" t="s">
        <v>880</v>
      </c>
      <c r="D7" s="129" t="s">
        <v>881</v>
      </c>
      <c r="E7" s="140">
        <v>6022166</v>
      </c>
      <c r="F7" s="131" t="s">
        <v>128</v>
      </c>
      <c r="G7" s="140">
        <v>71</v>
      </c>
      <c r="H7" s="127"/>
      <c r="I7" s="181"/>
      <c r="J7" s="210"/>
      <c r="K7" s="211"/>
      <c r="L7" s="137">
        <v>2</v>
      </c>
      <c r="M7" s="138">
        <f t="shared" si="1"/>
        <v>6</v>
      </c>
      <c r="N7" s="233">
        <f t="shared" ref="N7:N70" si="2">SUM(M7+$N$5)</f>
        <v>6</v>
      </c>
    </row>
    <row r="8" spans="1:14" ht="14.25" x14ac:dyDescent="0.2">
      <c r="A8" s="126" t="str">
        <f t="shared" si="0"/>
        <v>PrepAiden GodsmarkMorefair Empress</v>
      </c>
      <c r="B8" s="127" t="s">
        <v>66</v>
      </c>
      <c r="C8" s="128" t="s">
        <v>882</v>
      </c>
      <c r="D8" s="129" t="s">
        <v>883</v>
      </c>
      <c r="E8" s="140">
        <v>6029101</v>
      </c>
      <c r="F8" s="131" t="s">
        <v>128</v>
      </c>
      <c r="G8" s="140">
        <v>65</v>
      </c>
      <c r="H8" s="127"/>
      <c r="I8" s="181"/>
      <c r="J8" s="210"/>
      <c r="K8" s="211"/>
      <c r="L8" s="137">
        <v>3</v>
      </c>
      <c r="M8" s="138">
        <f t="shared" si="1"/>
        <v>5</v>
      </c>
      <c r="N8" s="233">
        <f t="shared" si="2"/>
        <v>5</v>
      </c>
    </row>
    <row r="9" spans="1:14" ht="14.25" x14ac:dyDescent="0.2">
      <c r="A9" s="126" t="str">
        <f t="shared" si="0"/>
        <v>PrepEmma DempseyWindason Peter Pan</v>
      </c>
      <c r="B9" s="127" t="s">
        <v>66</v>
      </c>
      <c r="C9" s="128" t="s">
        <v>884</v>
      </c>
      <c r="D9" s="129" t="s">
        <v>885</v>
      </c>
      <c r="E9" s="140">
        <v>6025780</v>
      </c>
      <c r="F9" s="131" t="s">
        <v>128</v>
      </c>
      <c r="G9" s="140">
        <v>64.7</v>
      </c>
      <c r="H9" s="127"/>
      <c r="I9" s="181"/>
      <c r="J9" s="210"/>
      <c r="K9" s="211"/>
      <c r="L9" s="137">
        <v>4</v>
      </c>
      <c r="M9" s="138">
        <f t="shared" si="1"/>
        <v>4</v>
      </c>
      <c r="N9" s="233">
        <f t="shared" si="2"/>
        <v>4</v>
      </c>
    </row>
    <row r="10" spans="1:14" ht="14.25" x14ac:dyDescent="0.2">
      <c r="A10" s="126" t="str">
        <f t="shared" si="0"/>
        <v>PrepMya RobertsonHandful of Dust</v>
      </c>
      <c r="B10" s="127" t="s">
        <v>66</v>
      </c>
      <c r="C10" s="128" t="s">
        <v>886</v>
      </c>
      <c r="D10" s="129" t="s">
        <v>887</v>
      </c>
      <c r="E10" s="140">
        <v>6027731</v>
      </c>
      <c r="F10" s="131" t="s">
        <v>128</v>
      </c>
      <c r="G10" s="140">
        <v>64</v>
      </c>
      <c r="H10" s="127"/>
      <c r="I10" s="181"/>
      <c r="J10" s="210"/>
      <c r="K10" s="211"/>
      <c r="L10" s="137">
        <v>5</v>
      </c>
      <c r="M10" s="138">
        <f t="shared" si="1"/>
        <v>3</v>
      </c>
      <c r="N10" s="233">
        <f t="shared" si="2"/>
        <v>3</v>
      </c>
    </row>
    <row r="11" spans="1:14" ht="14.25" x14ac:dyDescent="0.2">
      <c r="A11" s="126" t="str">
        <f t="shared" si="0"/>
        <v>PrelimSophie TennantWandiera Special Addition</v>
      </c>
      <c r="B11" s="127" t="s">
        <v>50</v>
      </c>
      <c r="C11" s="128" t="s">
        <v>173</v>
      </c>
      <c r="D11" s="129" t="s">
        <v>180</v>
      </c>
      <c r="E11" s="140">
        <v>6011568</v>
      </c>
      <c r="F11" s="131" t="s">
        <v>128</v>
      </c>
      <c r="G11" s="140"/>
      <c r="H11" s="127">
        <v>65</v>
      </c>
      <c r="I11" s="181"/>
      <c r="J11" s="210"/>
      <c r="K11" s="211"/>
      <c r="L11" s="137">
        <v>1</v>
      </c>
      <c r="M11" s="138">
        <f t="shared" si="1"/>
        <v>7</v>
      </c>
      <c r="N11" s="233">
        <f t="shared" si="2"/>
        <v>7</v>
      </c>
    </row>
    <row r="12" spans="1:14" ht="14.25" x14ac:dyDescent="0.2">
      <c r="A12" s="126" t="str">
        <f t="shared" si="0"/>
        <v>PrelimEllie SteeleDusty</v>
      </c>
      <c r="B12" s="127" t="s">
        <v>50</v>
      </c>
      <c r="C12" s="128" t="s">
        <v>888</v>
      </c>
      <c r="D12" s="129" t="s">
        <v>889</v>
      </c>
      <c r="E12" s="140">
        <v>6011575</v>
      </c>
      <c r="F12" s="131" t="s">
        <v>128</v>
      </c>
      <c r="G12" s="140"/>
      <c r="H12" s="127">
        <v>54</v>
      </c>
      <c r="I12" s="181"/>
      <c r="J12" s="210"/>
      <c r="K12" s="211"/>
      <c r="L12" s="137">
        <v>2</v>
      </c>
      <c r="M12" s="138">
        <f t="shared" si="1"/>
        <v>6</v>
      </c>
      <c r="N12" s="233">
        <f t="shared" si="2"/>
        <v>6</v>
      </c>
    </row>
    <row r="13" spans="1:14" ht="14.25" x14ac:dyDescent="0.2">
      <c r="A13" s="126" t="str">
        <f t="shared" si="0"/>
        <v>PrelimCharlotte MillerLimehill Buzz Lightyear</v>
      </c>
      <c r="B13" s="127" t="s">
        <v>50</v>
      </c>
      <c r="C13" s="128" t="s">
        <v>890</v>
      </c>
      <c r="D13" s="129" t="s">
        <v>891</v>
      </c>
      <c r="E13" s="140">
        <v>6021289</v>
      </c>
      <c r="F13" s="131" t="s">
        <v>128</v>
      </c>
      <c r="G13" s="140"/>
      <c r="H13" s="127">
        <v>48</v>
      </c>
      <c r="I13" s="181"/>
      <c r="J13" s="210"/>
      <c r="K13" s="211"/>
      <c r="L13" s="137">
        <v>3</v>
      </c>
      <c r="M13" s="138">
        <f t="shared" si="1"/>
        <v>5</v>
      </c>
      <c r="N13" s="233">
        <f t="shared" si="2"/>
        <v>5</v>
      </c>
    </row>
    <row r="14" spans="1:14" ht="14.25" x14ac:dyDescent="0.2">
      <c r="A14" s="126" t="str">
        <f t="shared" si="0"/>
        <v>PrelimMeg FowlerKarma Park Festivity</v>
      </c>
      <c r="B14" s="127" t="s">
        <v>50</v>
      </c>
      <c r="C14" s="128" t="s">
        <v>121</v>
      </c>
      <c r="D14" s="129" t="s">
        <v>122</v>
      </c>
      <c r="E14" s="140">
        <v>6009928</v>
      </c>
      <c r="F14" s="131" t="s">
        <v>118</v>
      </c>
      <c r="G14" s="140"/>
      <c r="H14" s="127">
        <v>68</v>
      </c>
      <c r="I14" s="181"/>
      <c r="J14" s="210"/>
      <c r="K14" s="211"/>
      <c r="L14" s="137">
        <v>1</v>
      </c>
      <c r="M14" s="138">
        <f t="shared" si="1"/>
        <v>7</v>
      </c>
      <c r="N14" s="233">
        <f t="shared" si="2"/>
        <v>7</v>
      </c>
    </row>
    <row r="15" spans="1:14" ht="14.25" x14ac:dyDescent="0.2">
      <c r="A15" s="126" t="str">
        <f t="shared" si="0"/>
        <v>PrelimMeg FowlerWinterfall</v>
      </c>
      <c r="B15" s="127" t="s">
        <v>50</v>
      </c>
      <c r="C15" s="128" t="s">
        <v>121</v>
      </c>
      <c r="D15" s="129" t="s">
        <v>749</v>
      </c>
      <c r="E15" s="140">
        <v>6009928</v>
      </c>
      <c r="F15" s="131" t="s">
        <v>118</v>
      </c>
      <c r="G15" s="140"/>
      <c r="H15" s="127">
        <v>63</v>
      </c>
      <c r="I15" s="181"/>
      <c r="J15" s="210"/>
      <c r="K15" s="211"/>
      <c r="L15" s="137">
        <v>2</v>
      </c>
      <c r="M15" s="138">
        <f t="shared" si="1"/>
        <v>6</v>
      </c>
      <c r="N15" s="233">
        <f t="shared" si="2"/>
        <v>6</v>
      </c>
    </row>
    <row r="16" spans="1:14" ht="14.25" x14ac:dyDescent="0.2">
      <c r="A16" s="126" t="str">
        <f t="shared" si="0"/>
        <v>PrelimRylee DaweStella</v>
      </c>
      <c r="B16" s="127" t="s">
        <v>50</v>
      </c>
      <c r="C16" s="128" t="s">
        <v>892</v>
      </c>
      <c r="D16" s="129" t="s">
        <v>893</v>
      </c>
      <c r="E16" s="140">
        <v>6011566</v>
      </c>
      <c r="F16" s="131" t="s">
        <v>128</v>
      </c>
      <c r="G16" s="140"/>
      <c r="H16" s="127">
        <v>58</v>
      </c>
      <c r="I16" s="181"/>
      <c r="J16" s="210"/>
      <c r="K16" s="211"/>
      <c r="L16" s="137">
        <v>3</v>
      </c>
      <c r="M16" s="138">
        <f t="shared" si="1"/>
        <v>5</v>
      </c>
      <c r="N16" s="233">
        <f t="shared" si="2"/>
        <v>5</v>
      </c>
    </row>
    <row r="17" spans="1:14" ht="14.25" x14ac:dyDescent="0.2">
      <c r="A17" s="126" t="str">
        <f t="shared" si="0"/>
        <v>PrelimAbigail HillKalbrook Park Bolero</v>
      </c>
      <c r="B17" s="127" t="s">
        <v>50</v>
      </c>
      <c r="C17" s="128" t="s">
        <v>894</v>
      </c>
      <c r="D17" s="129" t="s">
        <v>895</v>
      </c>
      <c r="E17" s="140">
        <v>6025727</v>
      </c>
      <c r="F17" s="131" t="s">
        <v>879</v>
      </c>
      <c r="G17" s="140"/>
      <c r="H17" s="127">
        <v>57</v>
      </c>
      <c r="I17" s="181"/>
      <c r="J17" s="210"/>
      <c r="K17" s="211"/>
      <c r="L17" s="137">
        <v>4</v>
      </c>
      <c r="M17" s="138">
        <f t="shared" si="1"/>
        <v>4</v>
      </c>
      <c r="N17" s="233">
        <f t="shared" si="2"/>
        <v>4</v>
      </c>
    </row>
    <row r="18" spans="1:14" ht="14.25" x14ac:dyDescent="0.2">
      <c r="A18" s="126" t="str">
        <f t="shared" si="0"/>
        <v>PrelimMaddelyn HarneyBullzeye</v>
      </c>
      <c r="B18" s="127" t="s">
        <v>50</v>
      </c>
      <c r="C18" s="128" t="s">
        <v>896</v>
      </c>
      <c r="D18" s="129" t="s">
        <v>897</v>
      </c>
      <c r="E18" s="140">
        <v>6008663</v>
      </c>
      <c r="F18" s="131" t="s">
        <v>128</v>
      </c>
      <c r="G18" s="140"/>
      <c r="H18" s="127">
        <v>51</v>
      </c>
      <c r="I18" s="181"/>
      <c r="J18" s="210"/>
      <c r="K18" s="211"/>
      <c r="L18" s="137">
        <v>5</v>
      </c>
      <c r="M18" s="138">
        <f t="shared" si="1"/>
        <v>3</v>
      </c>
      <c r="N18" s="233">
        <f t="shared" si="2"/>
        <v>3</v>
      </c>
    </row>
    <row r="19" spans="1:14" ht="14.25" x14ac:dyDescent="0.2">
      <c r="A19" s="126" t="str">
        <f t="shared" si="0"/>
        <v>PrelimAllye HaydonTrouble</v>
      </c>
      <c r="B19" s="127" t="s">
        <v>50</v>
      </c>
      <c r="C19" s="128" t="s">
        <v>898</v>
      </c>
      <c r="D19" s="129" t="s">
        <v>899</v>
      </c>
      <c r="E19" s="140">
        <v>6008662</v>
      </c>
      <c r="F19" s="131" t="s">
        <v>128</v>
      </c>
      <c r="G19" s="140"/>
      <c r="H19" s="127">
        <v>68</v>
      </c>
      <c r="I19" s="181"/>
      <c r="J19" s="210"/>
      <c r="K19" s="211"/>
      <c r="L19" s="137">
        <v>1</v>
      </c>
      <c r="M19" s="138">
        <f t="shared" si="1"/>
        <v>7</v>
      </c>
      <c r="N19" s="233">
        <f t="shared" si="2"/>
        <v>7</v>
      </c>
    </row>
    <row r="20" spans="1:14" ht="14.25" x14ac:dyDescent="0.2">
      <c r="A20" s="126" t="str">
        <f t="shared" si="0"/>
        <v>PrelimMaddison FawcettWendamar Talkabout</v>
      </c>
      <c r="B20" s="127" t="s">
        <v>50</v>
      </c>
      <c r="C20" s="128" t="s">
        <v>900</v>
      </c>
      <c r="D20" s="129" t="s">
        <v>901</v>
      </c>
      <c r="E20" s="140">
        <v>6014496</v>
      </c>
      <c r="F20" s="131" t="s">
        <v>128</v>
      </c>
      <c r="G20" s="140"/>
      <c r="H20" s="127">
        <v>67</v>
      </c>
      <c r="I20" s="181"/>
      <c r="J20" s="210"/>
      <c r="K20" s="211"/>
      <c r="L20" s="137">
        <v>2</v>
      </c>
      <c r="M20" s="138">
        <f t="shared" si="1"/>
        <v>6</v>
      </c>
      <c r="N20" s="233">
        <f t="shared" si="2"/>
        <v>6</v>
      </c>
    </row>
    <row r="21" spans="1:14" ht="14.25" x14ac:dyDescent="0.2">
      <c r="A21" s="126" t="str">
        <f t="shared" si="0"/>
        <v>PrelimElla PhillipsReeba Blitz</v>
      </c>
      <c r="B21" s="127" t="s">
        <v>50</v>
      </c>
      <c r="C21" s="128" t="s">
        <v>902</v>
      </c>
      <c r="D21" s="129" t="s">
        <v>903</v>
      </c>
      <c r="E21" s="140">
        <v>6028226</v>
      </c>
      <c r="F21" s="131" t="s">
        <v>904</v>
      </c>
      <c r="G21" s="140"/>
      <c r="H21" s="127">
        <v>61.4</v>
      </c>
      <c r="I21" s="181"/>
      <c r="J21" s="210"/>
      <c r="K21" s="211"/>
      <c r="L21" s="137">
        <v>3</v>
      </c>
      <c r="M21" s="138">
        <f t="shared" si="1"/>
        <v>5</v>
      </c>
      <c r="N21" s="233">
        <f t="shared" si="2"/>
        <v>5</v>
      </c>
    </row>
    <row r="22" spans="1:14" ht="14.25" x14ac:dyDescent="0.2">
      <c r="A22" s="126" t="str">
        <f t="shared" si="0"/>
        <v>PrelimAllye HaydonTuscan</v>
      </c>
      <c r="B22" s="127" t="s">
        <v>50</v>
      </c>
      <c r="C22" s="128" t="s">
        <v>898</v>
      </c>
      <c r="D22" s="129" t="s">
        <v>905</v>
      </c>
      <c r="E22" s="140">
        <v>6008662</v>
      </c>
      <c r="F22" s="131" t="s">
        <v>128</v>
      </c>
      <c r="G22" s="140"/>
      <c r="H22" s="127">
        <v>61.1</v>
      </c>
      <c r="I22" s="181"/>
      <c r="J22" s="210"/>
      <c r="K22" s="211"/>
      <c r="L22" s="137">
        <v>4</v>
      </c>
      <c r="M22" s="138">
        <f t="shared" si="1"/>
        <v>4</v>
      </c>
      <c r="N22" s="233">
        <f t="shared" si="2"/>
        <v>4</v>
      </c>
    </row>
    <row r="23" spans="1:14" ht="14.25" x14ac:dyDescent="0.2">
      <c r="A23" s="126" t="str">
        <f t="shared" si="0"/>
        <v>PrelimKirby BrooksJejucha All That Jazz</v>
      </c>
      <c r="B23" s="127" t="s">
        <v>50</v>
      </c>
      <c r="C23" s="128" t="s">
        <v>309</v>
      </c>
      <c r="D23" s="129" t="s">
        <v>310</v>
      </c>
      <c r="E23" s="140">
        <v>6012242</v>
      </c>
      <c r="F23" s="131" t="s">
        <v>163</v>
      </c>
      <c r="G23" s="140"/>
      <c r="H23" s="127">
        <v>56</v>
      </c>
      <c r="I23" s="181"/>
      <c r="J23" s="210"/>
      <c r="K23" s="211"/>
      <c r="L23" s="137">
        <v>5</v>
      </c>
      <c r="M23" s="138">
        <f t="shared" si="1"/>
        <v>3</v>
      </c>
      <c r="N23" s="233">
        <f t="shared" si="2"/>
        <v>3</v>
      </c>
    </row>
    <row r="24" spans="1:14" ht="14.25" x14ac:dyDescent="0.2">
      <c r="A24" s="126" t="str">
        <f t="shared" si="0"/>
        <v>PrelimKirby Brooks Four Letter Werd</v>
      </c>
      <c r="B24" s="127" t="s">
        <v>50</v>
      </c>
      <c r="C24" s="157" t="s">
        <v>764</v>
      </c>
      <c r="D24" s="158" t="s">
        <v>765</v>
      </c>
      <c r="E24" s="140">
        <v>6012242</v>
      </c>
      <c r="F24" s="131" t="s">
        <v>163</v>
      </c>
      <c r="G24" s="140"/>
      <c r="H24" s="127">
        <v>55</v>
      </c>
      <c r="I24" s="181"/>
      <c r="J24" s="210"/>
      <c r="K24" s="211"/>
      <c r="L24" s="137">
        <v>6</v>
      </c>
      <c r="M24" s="138">
        <f t="shared" si="1"/>
        <v>2</v>
      </c>
      <c r="N24" s="233">
        <f t="shared" si="2"/>
        <v>2</v>
      </c>
    </row>
    <row r="25" spans="1:14" ht="14.25" x14ac:dyDescent="0.2">
      <c r="A25" s="126" t="str">
        <f t="shared" si="0"/>
        <v>PrelimDarcey BrooksRed Panorama</v>
      </c>
      <c r="B25" s="127" t="s">
        <v>50</v>
      </c>
      <c r="C25" s="128" t="s">
        <v>315</v>
      </c>
      <c r="D25" s="129" t="s">
        <v>316</v>
      </c>
      <c r="E25" s="140">
        <v>6012243</v>
      </c>
      <c r="F25" s="131" t="s">
        <v>163</v>
      </c>
      <c r="G25" s="140"/>
      <c r="H25" s="127">
        <v>70</v>
      </c>
      <c r="I25" s="181"/>
      <c r="J25" s="210"/>
      <c r="K25" s="211"/>
      <c r="L25" s="137">
        <v>1</v>
      </c>
      <c r="M25" s="138">
        <f t="shared" si="1"/>
        <v>7</v>
      </c>
      <c r="N25" s="233">
        <f t="shared" si="2"/>
        <v>7</v>
      </c>
    </row>
    <row r="26" spans="1:14" ht="14.25" x14ac:dyDescent="0.2">
      <c r="A26" s="126" t="str">
        <f t="shared" si="0"/>
        <v>PrelimSkye McMullenGus</v>
      </c>
      <c r="B26" s="127" t="s">
        <v>50</v>
      </c>
      <c r="C26" s="128" t="s">
        <v>906</v>
      </c>
      <c r="D26" s="129" t="s">
        <v>907</v>
      </c>
      <c r="E26" s="140">
        <v>6008667</v>
      </c>
      <c r="F26" s="131" t="s">
        <v>128</v>
      </c>
      <c r="G26" s="140"/>
      <c r="H26" s="127">
        <v>67</v>
      </c>
      <c r="I26" s="181"/>
      <c r="J26" s="210"/>
      <c r="K26" s="211"/>
      <c r="L26" s="137">
        <v>2</v>
      </c>
      <c r="M26" s="138">
        <f t="shared" si="1"/>
        <v>6</v>
      </c>
      <c r="N26" s="233">
        <f t="shared" si="2"/>
        <v>6</v>
      </c>
    </row>
    <row r="27" spans="1:14" ht="14.25" x14ac:dyDescent="0.2">
      <c r="A27" s="126" t="str">
        <f t="shared" si="0"/>
        <v>NovMeg FowlerKarma Park Festivity</v>
      </c>
      <c r="B27" s="156" t="s">
        <v>377</v>
      </c>
      <c r="C27" s="128" t="s">
        <v>121</v>
      </c>
      <c r="D27" s="129" t="s">
        <v>122</v>
      </c>
      <c r="E27" s="140">
        <v>6009928</v>
      </c>
      <c r="F27" s="131" t="s">
        <v>118</v>
      </c>
      <c r="G27" s="140"/>
      <c r="H27" s="127"/>
      <c r="I27" s="181">
        <v>65</v>
      </c>
      <c r="J27" s="210"/>
      <c r="K27" s="211"/>
      <c r="L27" s="137">
        <v>1</v>
      </c>
      <c r="M27" s="138">
        <f t="shared" si="1"/>
        <v>7</v>
      </c>
      <c r="N27" s="233">
        <f t="shared" si="2"/>
        <v>7</v>
      </c>
    </row>
    <row r="28" spans="1:14" ht="14.25" x14ac:dyDescent="0.2">
      <c r="A28" s="126" t="str">
        <f t="shared" si="0"/>
        <v>NovMeg FowlerWinterfall</v>
      </c>
      <c r="B28" s="156" t="s">
        <v>377</v>
      </c>
      <c r="C28" s="128" t="s">
        <v>121</v>
      </c>
      <c r="D28" s="129" t="s">
        <v>749</v>
      </c>
      <c r="E28" s="140">
        <v>6009928</v>
      </c>
      <c r="F28" s="131" t="s">
        <v>118</v>
      </c>
      <c r="G28" s="140"/>
      <c r="H28" s="127"/>
      <c r="I28" s="181">
        <v>62</v>
      </c>
      <c r="J28" s="210"/>
      <c r="K28" s="211"/>
      <c r="L28" s="137">
        <v>2</v>
      </c>
      <c r="M28" s="138">
        <f t="shared" si="1"/>
        <v>6</v>
      </c>
      <c r="N28" s="233">
        <f t="shared" si="2"/>
        <v>6</v>
      </c>
    </row>
    <row r="29" spans="1:14" ht="14.25" x14ac:dyDescent="0.2">
      <c r="A29" s="126" t="str">
        <f t="shared" si="0"/>
        <v>NovSophie TennantWandiera Special Addition</v>
      </c>
      <c r="B29" s="156" t="s">
        <v>377</v>
      </c>
      <c r="C29" s="128" t="s">
        <v>173</v>
      </c>
      <c r="D29" s="129" t="s">
        <v>180</v>
      </c>
      <c r="E29" s="140">
        <v>6011568</v>
      </c>
      <c r="F29" s="131" t="s">
        <v>128</v>
      </c>
      <c r="G29" s="140"/>
      <c r="H29" s="127"/>
      <c r="I29" s="181">
        <v>61</v>
      </c>
      <c r="J29" s="210"/>
      <c r="K29" s="211"/>
      <c r="L29" s="137">
        <v>3</v>
      </c>
      <c r="M29" s="138">
        <f t="shared" si="1"/>
        <v>5</v>
      </c>
      <c r="N29" s="233">
        <f t="shared" si="2"/>
        <v>5</v>
      </c>
    </row>
    <row r="30" spans="1:14" ht="14.25" x14ac:dyDescent="0.2">
      <c r="A30" s="126" t="str">
        <f t="shared" si="0"/>
        <v>NovEve LavenderMorefair Vallis</v>
      </c>
      <c r="B30" s="156" t="s">
        <v>377</v>
      </c>
      <c r="C30" s="128" t="s">
        <v>908</v>
      </c>
      <c r="D30" s="129" t="s">
        <v>909</v>
      </c>
      <c r="E30" s="140">
        <v>6021291</v>
      </c>
      <c r="F30" s="131" t="s">
        <v>128</v>
      </c>
      <c r="G30" s="140"/>
      <c r="H30" s="127"/>
      <c r="I30" s="181">
        <v>58</v>
      </c>
      <c r="J30" s="210"/>
      <c r="K30" s="211"/>
      <c r="L30" s="137">
        <v>4</v>
      </c>
      <c r="M30" s="138">
        <f t="shared" si="1"/>
        <v>4</v>
      </c>
      <c r="N30" s="233">
        <f t="shared" si="2"/>
        <v>4</v>
      </c>
    </row>
    <row r="31" spans="1:14" ht="14.25" x14ac:dyDescent="0.2">
      <c r="A31" s="126" t="str">
        <f t="shared" si="0"/>
        <v>NovEve LavenderMorefair Reflection</v>
      </c>
      <c r="B31" s="156" t="s">
        <v>377</v>
      </c>
      <c r="C31" s="128" t="s">
        <v>908</v>
      </c>
      <c r="D31" s="129" t="s">
        <v>910</v>
      </c>
      <c r="E31" s="140">
        <v>6021291</v>
      </c>
      <c r="F31" s="131" t="s">
        <v>128</v>
      </c>
      <c r="G31" s="140"/>
      <c r="H31" s="127"/>
      <c r="I31" s="181">
        <v>52</v>
      </c>
      <c r="J31" s="210"/>
      <c r="K31" s="211"/>
      <c r="L31" s="137">
        <v>5</v>
      </c>
      <c r="M31" s="138">
        <f t="shared" si="1"/>
        <v>3</v>
      </c>
      <c r="N31" s="233">
        <f t="shared" si="2"/>
        <v>3</v>
      </c>
    </row>
    <row r="32" spans="1:14" ht="14.25" x14ac:dyDescent="0.2">
      <c r="A32" s="126" t="str">
        <f t="shared" si="0"/>
        <v>NovLila NodenRustic Heartache</v>
      </c>
      <c r="B32" s="156" t="s">
        <v>377</v>
      </c>
      <c r="C32" s="128" t="s">
        <v>911</v>
      </c>
      <c r="D32" s="129" t="s">
        <v>912</v>
      </c>
      <c r="E32" s="140">
        <v>6008670</v>
      </c>
      <c r="F32" s="131" t="s">
        <v>128</v>
      </c>
      <c r="G32" s="140"/>
      <c r="H32" s="127"/>
      <c r="I32" s="181">
        <v>61</v>
      </c>
      <c r="J32" s="210"/>
      <c r="K32" s="211"/>
      <c r="L32" s="137">
        <v>1</v>
      </c>
      <c r="M32" s="138">
        <f t="shared" si="1"/>
        <v>7</v>
      </c>
      <c r="N32" s="233">
        <f t="shared" si="2"/>
        <v>7</v>
      </c>
    </row>
    <row r="33" spans="1:14" ht="14.25" x14ac:dyDescent="0.2">
      <c r="A33" s="126" t="str">
        <f t="shared" si="0"/>
        <v>NovDarcey BrooksRed Panorama</v>
      </c>
      <c r="B33" s="156" t="s">
        <v>377</v>
      </c>
      <c r="C33" s="128" t="s">
        <v>315</v>
      </c>
      <c r="D33" s="129" t="s">
        <v>316</v>
      </c>
      <c r="E33" s="140">
        <v>6012243</v>
      </c>
      <c r="F33" s="131" t="s">
        <v>163</v>
      </c>
      <c r="G33" s="140"/>
      <c r="H33" s="127"/>
      <c r="I33" s="181">
        <v>56</v>
      </c>
      <c r="J33" s="210"/>
      <c r="K33" s="211"/>
      <c r="L33" s="137">
        <v>1</v>
      </c>
      <c r="M33" s="138">
        <f t="shared" si="1"/>
        <v>7</v>
      </c>
      <c r="N33" s="233">
        <f t="shared" si="2"/>
        <v>7</v>
      </c>
    </row>
    <row r="34" spans="1:14" ht="14.25" x14ac:dyDescent="0.2">
      <c r="A34" s="126" t="str">
        <f t="shared" si="0"/>
        <v/>
      </c>
      <c r="B34" s="127"/>
      <c r="C34" s="128"/>
      <c r="D34" s="129"/>
      <c r="E34" s="140"/>
      <c r="F34" s="131"/>
      <c r="G34" s="140"/>
      <c r="H34" s="127"/>
      <c r="I34" s="181"/>
      <c r="J34" s="210"/>
      <c r="K34" s="211"/>
      <c r="L34" s="137"/>
      <c r="M34" s="138">
        <f t="shared" si="1"/>
        <v>0</v>
      </c>
      <c r="N34" s="233">
        <f t="shared" si="2"/>
        <v>0</v>
      </c>
    </row>
    <row r="35" spans="1:14" s="119" customFormat="1" ht="14.25" x14ac:dyDescent="0.2">
      <c r="A35" s="126" t="str">
        <f t="shared" si="0"/>
        <v>AffDawn ArdleyTayuna Thomas</v>
      </c>
      <c r="B35" s="156" t="s">
        <v>353</v>
      </c>
      <c r="C35" s="128" t="s">
        <v>913</v>
      </c>
      <c r="D35" s="129" t="s">
        <v>914</v>
      </c>
      <c r="E35" s="140">
        <v>6007141</v>
      </c>
      <c r="F35" s="131" t="s">
        <v>904</v>
      </c>
      <c r="G35" s="140"/>
      <c r="H35" s="127">
        <v>72</v>
      </c>
      <c r="I35" s="181"/>
      <c r="J35" s="210"/>
      <c r="K35" s="211"/>
      <c r="L35" s="137">
        <v>1</v>
      </c>
      <c r="M35" s="138">
        <f t="shared" si="1"/>
        <v>7</v>
      </c>
      <c r="N35" s="233">
        <f t="shared" si="2"/>
        <v>7</v>
      </c>
    </row>
    <row r="36" spans="1:14" s="119" customFormat="1" ht="14.25" x14ac:dyDescent="0.2">
      <c r="A36" s="126" t="str">
        <f t="shared" si="0"/>
        <v>AffDawn ArdleyTayuna Thomas</v>
      </c>
      <c r="B36" s="156" t="s">
        <v>353</v>
      </c>
      <c r="C36" s="128" t="s">
        <v>913</v>
      </c>
      <c r="D36" s="129" t="s">
        <v>914</v>
      </c>
      <c r="E36" s="140">
        <v>6007141</v>
      </c>
      <c r="F36" s="131" t="s">
        <v>904</v>
      </c>
      <c r="G36" s="140"/>
      <c r="H36" s="127">
        <v>59</v>
      </c>
      <c r="I36" s="181"/>
      <c r="J36" s="210"/>
      <c r="K36" s="211"/>
      <c r="L36" s="137">
        <v>1</v>
      </c>
      <c r="M36" s="138">
        <f t="shared" si="1"/>
        <v>7</v>
      </c>
      <c r="N36" s="233">
        <f t="shared" si="2"/>
        <v>7</v>
      </c>
    </row>
    <row r="37" spans="1:14" s="119" customFormat="1" ht="14.25" x14ac:dyDescent="0.2">
      <c r="A37" s="126" t="str">
        <f t="shared" si="0"/>
        <v/>
      </c>
      <c r="B37" s="127"/>
      <c r="C37" s="128"/>
      <c r="D37" s="129"/>
      <c r="E37" s="140"/>
      <c r="F37" s="131"/>
      <c r="G37" s="140"/>
      <c r="H37" s="127"/>
      <c r="I37" s="181"/>
      <c r="J37" s="210"/>
      <c r="K37" s="211"/>
      <c r="L37" s="137"/>
      <c r="M37" s="138">
        <f t="shared" si="1"/>
        <v>0</v>
      </c>
      <c r="N37" s="233">
        <f t="shared" si="2"/>
        <v>0</v>
      </c>
    </row>
    <row r="38" spans="1:14" ht="14.25" x14ac:dyDescent="0.2">
      <c r="A38" s="126" t="str">
        <f t="shared" si="0"/>
        <v/>
      </c>
      <c r="B38" s="127"/>
      <c r="C38" s="128"/>
      <c r="D38" s="129"/>
      <c r="E38" s="140"/>
      <c r="F38" s="131"/>
      <c r="G38" s="140"/>
      <c r="H38" s="127"/>
      <c r="I38" s="181"/>
      <c r="J38" s="210"/>
      <c r="K38" s="211"/>
      <c r="L38" s="137"/>
      <c r="M38" s="138">
        <f t="shared" si="1"/>
        <v>0</v>
      </c>
      <c r="N38" s="233">
        <f t="shared" si="2"/>
        <v>0</v>
      </c>
    </row>
    <row r="39" spans="1:14" ht="14.25" x14ac:dyDescent="0.2">
      <c r="A39" s="126" t="str">
        <f t="shared" si="0"/>
        <v/>
      </c>
      <c r="B39" s="127"/>
      <c r="C39" s="128"/>
      <c r="D39" s="129"/>
      <c r="E39" s="140"/>
      <c r="F39" s="131"/>
      <c r="G39" s="140"/>
      <c r="H39" s="127"/>
      <c r="I39" s="181"/>
      <c r="J39" s="210"/>
      <c r="K39" s="211"/>
      <c r="L39" s="137"/>
      <c r="M39" s="138">
        <f t="shared" si="1"/>
        <v>0</v>
      </c>
      <c r="N39" s="233">
        <f t="shared" si="2"/>
        <v>0</v>
      </c>
    </row>
    <row r="40" spans="1:14" ht="14.25" x14ac:dyDescent="0.2">
      <c r="A40" s="126" t="str">
        <f t="shared" si="0"/>
        <v/>
      </c>
      <c r="B40" s="127"/>
      <c r="C40" s="128"/>
      <c r="D40" s="129"/>
      <c r="E40" s="140"/>
      <c r="F40" s="131"/>
      <c r="G40" s="140"/>
      <c r="H40" s="127"/>
      <c r="I40" s="181"/>
      <c r="J40" s="210"/>
      <c r="K40" s="211"/>
      <c r="L40" s="137"/>
      <c r="M40" s="138">
        <f t="shared" si="1"/>
        <v>0</v>
      </c>
      <c r="N40" s="233">
        <f t="shared" si="2"/>
        <v>0</v>
      </c>
    </row>
    <row r="41" spans="1:14" ht="14.25" x14ac:dyDescent="0.2">
      <c r="A41" s="126" t="str">
        <f t="shared" si="0"/>
        <v/>
      </c>
      <c r="B41" s="127"/>
      <c r="C41" s="128"/>
      <c r="D41" s="129"/>
      <c r="E41" s="140"/>
      <c r="F41" s="131"/>
      <c r="G41" s="140"/>
      <c r="H41" s="127"/>
      <c r="I41" s="181"/>
      <c r="J41" s="210"/>
      <c r="K41" s="211"/>
      <c r="L41" s="137"/>
      <c r="M41" s="138">
        <f t="shared" si="1"/>
        <v>0</v>
      </c>
      <c r="N41" s="233">
        <f t="shared" si="2"/>
        <v>0</v>
      </c>
    </row>
    <row r="42" spans="1:14" ht="14.25" x14ac:dyDescent="0.2">
      <c r="A42" s="126" t="str">
        <f t="shared" si="0"/>
        <v/>
      </c>
      <c r="B42" s="127"/>
      <c r="C42" s="128"/>
      <c r="D42" s="129"/>
      <c r="E42" s="140"/>
      <c r="F42" s="131"/>
      <c r="G42" s="140"/>
      <c r="H42" s="127"/>
      <c r="I42" s="181"/>
      <c r="J42" s="210"/>
      <c r="K42" s="211"/>
      <c r="L42" s="137"/>
      <c r="M42" s="138">
        <f t="shared" si="1"/>
        <v>0</v>
      </c>
      <c r="N42" s="233">
        <f t="shared" si="2"/>
        <v>0</v>
      </c>
    </row>
    <row r="43" spans="1:14" ht="14.25" x14ac:dyDescent="0.2">
      <c r="A43" s="126" t="str">
        <f t="shared" si="0"/>
        <v/>
      </c>
      <c r="B43" s="127"/>
      <c r="C43" s="128"/>
      <c r="D43" s="129"/>
      <c r="E43" s="140"/>
      <c r="F43" s="131"/>
      <c r="G43" s="140"/>
      <c r="H43" s="127"/>
      <c r="I43" s="181"/>
      <c r="J43" s="210"/>
      <c r="K43" s="211"/>
      <c r="L43" s="137"/>
      <c r="M43" s="138">
        <f t="shared" si="1"/>
        <v>0</v>
      </c>
      <c r="N43" s="233">
        <f t="shared" si="2"/>
        <v>0</v>
      </c>
    </row>
    <row r="44" spans="1:14" ht="14.25" x14ac:dyDescent="0.2">
      <c r="A44" s="126" t="str">
        <f t="shared" si="0"/>
        <v/>
      </c>
      <c r="B44" s="127"/>
      <c r="C44" s="128"/>
      <c r="D44" s="129"/>
      <c r="E44" s="140"/>
      <c r="F44" s="131"/>
      <c r="G44" s="140"/>
      <c r="H44" s="127"/>
      <c r="I44" s="181"/>
      <c r="J44" s="210"/>
      <c r="K44" s="211"/>
      <c r="L44" s="137"/>
      <c r="M44" s="138">
        <f t="shared" si="1"/>
        <v>0</v>
      </c>
      <c r="N44" s="233">
        <f t="shared" si="2"/>
        <v>0</v>
      </c>
    </row>
    <row r="45" spans="1:14" ht="14.25" x14ac:dyDescent="0.2">
      <c r="A45" s="126" t="str">
        <f t="shared" si="0"/>
        <v/>
      </c>
      <c r="B45" s="127"/>
      <c r="C45" s="128"/>
      <c r="D45" s="129"/>
      <c r="E45" s="140"/>
      <c r="F45" s="131"/>
      <c r="G45" s="140"/>
      <c r="H45" s="127"/>
      <c r="I45" s="181"/>
      <c r="J45" s="210"/>
      <c r="K45" s="211"/>
      <c r="L45" s="137"/>
      <c r="M45" s="138">
        <f t="shared" si="1"/>
        <v>0</v>
      </c>
      <c r="N45" s="233">
        <f t="shared" si="2"/>
        <v>0</v>
      </c>
    </row>
    <row r="46" spans="1:14" ht="14.25" x14ac:dyDescent="0.2">
      <c r="A46" s="126" t="str">
        <f t="shared" si="0"/>
        <v/>
      </c>
      <c r="B46" s="127"/>
      <c r="C46" s="128"/>
      <c r="D46" s="129"/>
      <c r="E46" s="140"/>
      <c r="F46" s="131"/>
      <c r="G46" s="140"/>
      <c r="H46" s="127"/>
      <c r="I46" s="181"/>
      <c r="J46" s="210"/>
      <c r="K46" s="211"/>
      <c r="L46" s="137"/>
      <c r="M46" s="138">
        <f t="shared" si="1"/>
        <v>0</v>
      </c>
      <c r="N46" s="233">
        <f t="shared" si="2"/>
        <v>0</v>
      </c>
    </row>
    <row r="47" spans="1:14" ht="14.25" x14ac:dyDescent="0.2">
      <c r="A47" s="126" t="str">
        <f t="shared" si="0"/>
        <v/>
      </c>
      <c r="B47" s="127"/>
      <c r="C47" s="128"/>
      <c r="D47" s="129"/>
      <c r="E47" s="140"/>
      <c r="F47" s="131"/>
      <c r="G47" s="140"/>
      <c r="H47" s="127"/>
      <c r="I47" s="181"/>
      <c r="J47" s="210"/>
      <c r="K47" s="211"/>
      <c r="L47" s="137"/>
      <c r="M47" s="138">
        <f t="shared" si="1"/>
        <v>0</v>
      </c>
      <c r="N47" s="233">
        <f t="shared" si="2"/>
        <v>0</v>
      </c>
    </row>
    <row r="48" spans="1:14" ht="14.25" x14ac:dyDescent="0.2">
      <c r="A48" s="126" t="str">
        <f t="shared" si="0"/>
        <v/>
      </c>
      <c r="B48" s="127"/>
      <c r="C48" s="128"/>
      <c r="D48" s="129"/>
      <c r="E48" s="140"/>
      <c r="F48" s="131"/>
      <c r="G48" s="140"/>
      <c r="H48" s="127"/>
      <c r="I48" s="181"/>
      <c r="J48" s="210"/>
      <c r="K48" s="211"/>
      <c r="L48" s="137"/>
      <c r="M48" s="138">
        <f t="shared" si="1"/>
        <v>0</v>
      </c>
      <c r="N48" s="233">
        <f t="shared" si="2"/>
        <v>0</v>
      </c>
    </row>
    <row r="49" spans="1:14" ht="14.25" x14ac:dyDescent="0.2">
      <c r="A49" s="126" t="str">
        <f t="shared" si="0"/>
        <v/>
      </c>
      <c r="B49" s="127"/>
      <c r="C49" s="128"/>
      <c r="D49" s="129"/>
      <c r="E49" s="140"/>
      <c r="F49" s="131"/>
      <c r="G49" s="140"/>
      <c r="H49" s="127"/>
      <c r="I49" s="181"/>
      <c r="J49" s="210"/>
      <c r="K49" s="211"/>
      <c r="L49" s="137"/>
      <c r="M49" s="138">
        <f t="shared" si="1"/>
        <v>0</v>
      </c>
      <c r="N49" s="233">
        <f t="shared" si="2"/>
        <v>0</v>
      </c>
    </row>
    <row r="50" spans="1:14" ht="14.25" x14ac:dyDescent="0.2">
      <c r="A50" s="126" t="str">
        <f t="shared" si="0"/>
        <v/>
      </c>
      <c r="B50" s="127"/>
      <c r="C50" s="128"/>
      <c r="D50" s="129"/>
      <c r="E50" s="140"/>
      <c r="F50" s="131"/>
      <c r="G50" s="140"/>
      <c r="H50" s="127"/>
      <c r="I50" s="181"/>
      <c r="J50" s="210"/>
      <c r="K50" s="211"/>
      <c r="L50" s="137"/>
      <c r="M50" s="138">
        <f t="shared" si="1"/>
        <v>0</v>
      </c>
      <c r="N50" s="233">
        <f t="shared" si="2"/>
        <v>0</v>
      </c>
    </row>
    <row r="51" spans="1:14" ht="14.25" x14ac:dyDescent="0.2">
      <c r="A51" s="126" t="str">
        <f t="shared" si="0"/>
        <v/>
      </c>
      <c r="B51" s="127"/>
      <c r="C51" s="128"/>
      <c r="D51" s="129"/>
      <c r="E51" s="140"/>
      <c r="F51" s="131"/>
      <c r="G51" s="140"/>
      <c r="H51" s="127"/>
      <c r="I51" s="181"/>
      <c r="J51" s="210"/>
      <c r="K51" s="211"/>
      <c r="L51" s="137"/>
      <c r="M51" s="138">
        <f t="shared" si="1"/>
        <v>0</v>
      </c>
      <c r="N51" s="233">
        <f t="shared" si="2"/>
        <v>0</v>
      </c>
    </row>
    <row r="52" spans="1:14" ht="14.25" x14ac:dyDescent="0.2">
      <c r="A52" s="126" t="str">
        <f t="shared" si="0"/>
        <v/>
      </c>
      <c r="B52" s="127"/>
      <c r="C52" s="128"/>
      <c r="D52" s="129"/>
      <c r="E52" s="140"/>
      <c r="F52" s="131"/>
      <c r="G52" s="140"/>
      <c r="H52" s="127"/>
      <c r="I52" s="181"/>
      <c r="J52" s="210"/>
      <c r="K52" s="211"/>
      <c r="L52" s="137"/>
      <c r="M52" s="138">
        <f t="shared" si="1"/>
        <v>0</v>
      </c>
      <c r="N52" s="233">
        <f t="shared" si="2"/>
        <v>0</v>
      </c>
    </row>
    <row r="53" spans="1:14" ht="14.25" x14ac:dyDescent="0.2">
      <c r="A53" s="126" t="str">
        <f t="shared" si="0"/>
        <v/>
      </c>
      <c r="B53" s="127"/>
      <c r="C53" s="128"/>
      <c r="D53" s="129"/>
      <c r="E53" s="140"/>
      <c r="F53" s="131"/>
      <c r="G53" s="140"/>
      <c r="H53" s="127"/>
      <c r="I53" s="181"/>
      <c r="J53" s="210"/>
      <c r="K53" s="211"/>
      <c r="L53" s="137"/>
      <c r="M53" s="138">
        <f t="shared" si="1"/>
        <v>0</v>
      </c>
      <c r="N53" s="233">
        <f t="shared" si="2"/>
        <v>0</v>
      </c>
    </row>
    <row r="54" spans="1:14" ht="14.25" x14ac:dyDescent="0.2">
      <c r="A54" s="126" t="str">
        <f t="shared" si="0"/>
        <v/>
      </c>
      <c r="B54" s="127"/>
      <c r="C54" s="128"/>
      <c r="D54" s="129"/>
      <c r="E54" s="140"/>
      <c r="F54" s="131"/>
      <c r="G54" s="140"/>
      <c r="H54" s="127"/>
      <c r="I54" s="181"/>
      <c r="J54" s="210"/>
      <c r="K54" s="211"/>
      <c r="L54" s="137"/>
      <c r="M54" s="138">
        <f t="shared" si="1"/>
        <v>0</v>
      </c>
      <c r="N54" s="233">
        <f t="shared" si="2"/>
        <v>0</v>
      </c>
    </row>
    <row r="55" spans="1:14" ht="14.25" x14ac:dyDescent="0.2">
      <c r="A55" s="126" t="str">
        <f t="shared" si="0"/>
        <v/>
      </c>
      <c r="B55" s="127"/>
      <c r="C55" s="128"/>
      <c r="D55" s="129"/>
      <c r="E55" s="140"/>
      <c r="F55" s="131"/>
      <c r="G55" s="140"/>
      <c r="H55" s="127"/>
      <c r="I55" s="181"/>
      <c r="J55" s="210"/>
      <c r="K55" s="211"/>
      <c r="L55" s="137"/>
      <c r="M55" s="138">
        <f t="shared" si="1"/>
        <v>0</v>
      </c>
      <c r="N55" s="233">
        <f t="shared" si="2"/>
        <v>0</v>
      </c>
    </row>
    <row r="56" spans="1:14" ht="14.25" x14ac:dyDescent="0.2">
      <c r="A56" s="126" t="str">
        <f t="shared" si="0"/>
        <v/>
      </c>
      <c r="B56" s="127"/>
      <c r="C56" s="128"/>
      <c r="D56" s="129"/>
      <c r="E56" s="140"/>
      <c r="F56" s="131"/>
      <c r="G56" s="140"/>
      <c r="H56" s="127"/>
      <c r="I56" s="181"/>
      <c r="J56" s="210"/>
      <c r="K56" s="211"/>
      <c r="L56" s="137"/>
      <c r="M56" s="138">
        <f t="shared" si="1"/>
        <v>0</v>
      </c>
      <c r="N56" s="233">
        <f t="shared" si="2"/>
        <v>0</v>
      </c>
    </row>
    <row r="57" spans="1:14" ht="14.25" x14ac:dyDescent="0.2">
      <c r="A57" s="126" t="str">
        <f t="shared" si="0"/>
        <v/>
      </c>
      <c r="B57" s="127"/>
      <c r="C57" s="128"/>
      <c r="D57" s="129"/>
      <c r="E57" s="140"/>
      <c r="F57" s="131"/>
      <c r="G57" s="140"/>
      <c r="H57" s="127"/>
      <c r="I57" s="181"/>
      <c r="J57" s="210"/>
      <c r="K57" s="211"/>
      <c r="L57" s="137"/>
      <c r="M57" s="138">
        <f t="shared" si="1"/>
        <v>0</v>
      </c>
      <c r="N57" s="233">
        <f t="shared" si="2"/>
        <v>0</v>
      </c>
    </row>
    <row r="58" spans="1:14" ht="14.25" x14ac:dyDescent="0.2">
      <c r="A58" s="126" t="str">
        <f t="shared" si="0"/>
        <v/>
      </c>
      <c r="B58" s="127"/>
      <c r="C58" s="128"/>
      <c r="D58" s="129"/>
      <c r="E58" s="140"/>
      <c r="F58" s="131"/>
      <c r="G58" s="140"/>
      <c r="H58" s="127"/>
      <c r="I58" s="181"/>
      <c r="J58" s="210"/>
      <c r="K58" s="211"/>
      <c r="L58" s="137"/>
      <c r="M58" s="138">
        <f t="shared" si="1"/>
        <v>0</v>
      </c>
      <c r="N58" s="233">
        <f t="shared" si="2"/>
        <v>0</v>
      </c>
    </row>
    <row r="59" spans="1:14" ht="14.25" x14ac:dyDescent="0.2">
      <c r="A59" s="126" t="str">
        <f t="shared" si="0"/>
        <v/>
      </c>
      <c r="B59" s="127"/>
      <c r="C59" s="128"/>
      <c r="D59" s="129"/>
      <c r="E59" s="140"/>
      <c r="F59" s="131"/>
      <c r="G59" s="140"/>
      <c r="H59" s="127"/>
      <c r="I59" s="181"/>
      <c r="J59" s="210"/>
      <c r="K59" s="211"/>
      <c r="L59" s="137"/>
      <c r="M59" s="138">
        <f t="shared" si="1"/>
        <v>0</v>
      </c>
      <c r="N59" s="233">
        <f t="shared" si="2"/>
        <v>0</v>
      </c>
    </row>
    <row r="60" spans="1:14" ht="14.25" x14ac:dyDescent="0.2">
      <c r="A60" s="126" t="str">
        <f t="shared" si="0"/>
        <v/>
      </c>
      <c r="B60" s="127"/>
      <c r="C60" s="128"/>
      <c r="D60" s="129"/>
      <c r="E60" s="140"/>
      <c r="F60" s="131"/>
      <c r="G60" s="140"/>
      <c r="H60" s="127"/>
      <c r="I60" s="181"/>
      <c r="J60" s="210"/>
      <c r="K60" s="211"/>
      <c r="L60" s="137"/>
      <c r="M60" s="138">
        <f t="shared" si="1"/>
        <v>0</v>
      </c>
      <c r="N60" s="233">
        <f t="shared" si="2"/>
        <v>0</v>
      </c>
    </row>
    <row r="61" spans="1:14" ht="14.25" x14ac:dyDescent="0.2">
      <c r="A61" s="126" t="str">
        <f t="shared" si="0"/>
        <v/>
      </c>
      <c r="B61" s="127"/>
      <c r="C61" s="128"/>
      <c r="D61" s="129"/>
      <c r="E61" s="140"/>
      <c r="F61" s="131"/>
      <c r="G61" s="140"/>
      <c r="H61" s="127"/>
      <c r="I61" s="181"/>
      <c r="J61" s="210"/>
      <c r="K61" s="211"/>
      <c r="L61" s="137"/>
      <c r="M61" s="138">
        <f t="shared" si="1"/>
        <v>0</v>
      </c>
      <c r="N61" s="233">
        <f t="shared" si="2"/>
        <v>0</v>
      </c>
    </row>
    <row r="62" spans="1:14" ht="14.25" x14ac:dyDescent="0.2">
      <c r="A62" s="126" t="str">
        <f t="shared" si="0"/>
        <v/>
      </c>
      <c r="B62" s="127"/>
      <c r="C62" s="128"/>
      <c r="D62" s="129"/>
      <c r="E62" s="140"/>
      <c r="F62" s="131"/>
      <c r="G62" s="140"/>
      <c r="H62" s="127"/>
      <c r="I62" s="181"/>
      <c r="J62" s="210"/>
      <c r="K62" s="211"/>
      <c r="L62" s="137"/>
      <c r="M62" s="138">
        <f t="shared" si="1"/>
        <v>0</v>
      </c>
      <c r="N62" s="233">
        <f t="shared" si="2"/>
        <v>0</v>
      </c>
    </row>
    <row r="63" spans="1:14" ht="14.25" x14ac:dyDescent="0.2">
      <c r="A63" s="126" t="str">
        <f t="shared" si="0"/>
        <v/>
      </c>
      <c r="B63" s="127"/>
      <c r="C63" s="128"/>
      <c r="D63" s="129"/>
      <c r="E63" s="140"/>
      <c r="F63" s="131"/>
      <c r="G63" s="140"/>
      <c r="H63" s="127"/>
      <c r="I63" s="181"/>
      <c r="J63" s="210"/>
      <c r="K63" s="211"/>
      <c r="L63" s="137"/>
      <c r="M63" s="138">
        <f t="shared" si="1"/>
        <v>0</v>
      </c>
      <c r="N63" s="233">
        <f t="shared" si="2"/>
        <v>0</v>
      </c>
    </row>
    <row r="64" spans="1:14" ht="14.25" x14ac:dyDescent="0.2">
      <c r="A64" s="126" t="str">
        <f t="shared" si="0"/>
        <v/>
      </c>
      <c r="B64" s="127"/>
      <c r="C64" s="128"/>
      <c r="D64" s="129"/>
      <c r="E64" s="140"/>
      <c r="F64" s="131"/>
      <c r="G64" s="140"/>
      <c r="H64" s="127"/>
      <c r="I64" s="181"/>
      <c r="J64" s="210"/>
      <c r="K64" s="211"/>
      <c r="L64" s="137"/>
      <c r="M64" s="138">
        <f t="shared" si="1"/>
        <v>0</v>
      </c>
      <c r="N64" s="233">
        <f t="shared" si="2"/>
        <v>0</v>
      </c>
    </row>
    <row r="65" spans="1:14" ht="14.25" x14ac:dyDescent="0.2">
      <c r="A65" s="126" t="str">
        <f t="shared" si="0"/>
        <v/>
      </c>
      <c r="B65" s="127"/>
      <c r="C65" s="128"/>
      <c r="D65" s="129"/>
      <c r="E65" s="140"/>
      <c r="F65" s="131"/>
      <c r="G65" s="140"/>
      <c r="H65" s="127"/>
      <c r="I65" s="181"/>
      <c r="J65" s="210"/>
      <c r="K65" s="211"/>
      <c r="L65" s="137"/>
      <c r="M65" s="138">
        <f t="shared" si="1"/>
        <v>0</v>
      </c>
      <c r="N65" s="233">
        <f t="shared" si="2"/>
        <v>0</v>
      </c>
    </row>
    <row r="66" spans="1:14" ht="14.25" x14ac:dyDescent="0.2">
      <c r="A66" s="126" t="str">
        <f t="shared" si="0"/>
        <v/>
      </c>
      <c r="B66" s="127"/>
      <c r="C66" s="128"/>
      <c r="D66" s="129"/>
      <c r="E66" s="140"/>
      <c r="F66" s="131"/>
      <c r="G66" s="140"/>
      <c r="H66" s="127"/>
      <c r="I66" s="181"/>
      <c r="J66" s="210"/>
      <c r="K66" s="211"/>
      <c r="L66" s="137"/>
      <c r="M66" s="138">
        <f t="shared" si="1"/>
        <v>0</v>
      </c>
      <c r="N66" s="233">
        <f t="shared" si="2"/>
        <v>0</v>
      </c>
    </row>
    <row r="67" spans="1:14" ht="14.25" x14ac:dyDescent="0.2">
      <c r="A67" s="126" t="str">
        <f t="shared" si="0"/>
        <v/>
      </c>
      <c r="B67" s="127"/>
      <c r="C67" s="128"/>
      <c r="D67" s="129"/>
      <c r="E67" s="140"/>
      <c r="F67" s="131"/>
      <c r="G67" s="140"/>
      <c r="H67" s="127"/>
      <c r="I67" s="181"/>
      <c r="J67" s="210"/>
      <c r="K67" s="211"/>
      <c r="L67" s="137"/>
      <c r="M67" s="138">
        <f t="shared" si="1"/>
        <v>0</v>
      </c>
      <c r="N67" s="233">
        <f t="shared" si="2"/>
        <v>0</v>
      </c>
    </row>
    <row r="68" spans="1:14" ht="14.25" x14ac:dyDescent="0.2">
      <c r="A68" s="126" t="str">
        <f t="shared" si="0"/>
        <v/>
      </c>
      <c r="B68" s="127"/>
      <c r="C68" s="128"/>
      <c r="D68" s="129"/>
      <c r="E68" s="140"/>
      <c r="F68" s="131"/>
      <c r="G68" s="140"/>
      <c r="H68" s="127"/>
      <c r="I68" s="181"/>
      <c r="J68" s="210"/>
      <c r="K68" s="211"/>
      <c r="L68" s="137"/>
      <c r="M68" s="138">
        <f t="shared" si="1"/>
        <v>0</v>
      </c>
      <c r="N68" s="233">
        <f t="shared" si="2"/>
        <v>0</v>
      </c>
    </row>
    <row r="69" spans="1:14" ht="14.25" x14ac:dyDescent="0.2">
      <c r="A69" s="126" t="str">
        <f t="shared" si="0"/>
        <v/>
      </c>
      <c r="B69" s="127"/>
      <c r="C69" s="128"/>
      <c r="D69" s="129"/>
      <c r="E69" s="140"/>
      <c r="F69" s="131"/>
      <c r="G69" s="140"/>
      <c r="H69" s="127"/>
      <c r="I69" s="181"/>
      <c r="J69" s="210"/>
      <c r="K69" s="211"/>
      <c r="L69" s="137"/>
      <c r="M69" s="138">
        <f t="shared" si="1"/>
        <v>0</v>
      </c>
      <c r="N69" s="233">
        <f t="shared" si="2"/>
        <v>0</v>
      </c>
    </row>
    <row r="70" spans="1:14" ht="14.25" x14ac:dyDescent="0.2">
      <c r="A70" s="126" t="str">
        <f t="shared" ref="A70:A98" si="3">CONCATENATE(B70,C70,D70)</f>
        <v/>
      </c>
      <c r="B70" s="127"/>
      <c r="C70" s="128"/>
      <c r="D70" s="129"/>
      <c r="E70" s="140"/>
      <c r="F70" s="131"/>
      <c r="G70" s="140"/>
      <c r="H70" s="127"/>
      <c r="I70" s="181"/>
      <c r="J70" s="210"/>
      <c r="K70" s="211"/>
      <c r="L70" s="137"/>
      <c r="M70" s="138">
        <f t="shared" ref="M70:M98" si="4">IF(L70=1,7,IF(L70=2,6,IF(L70=3,5,IF(L70=4,4,IF(L70=5,3,IF(L70=6,2,IF(L70&gt;=6,1,0)))))))</f>
        <v>0</v>
      </c>
      <c r="N70" s="233">
        <f t="shared" si="2"/>
        <v>0</v>
      </c>
    </row>
    <row r="71" spans="1:14" ht="14.25" x14ac:dyDescent="0.2">
      <c r="A71" s="126" t="str">
        <f t="shared" si="3"/>
        <v/>
      </c>
      <c r="B71" s="127"/>
      <c r="C71" s="128"/>
      <c r="D71" s="129"/>
      <c r="E71" s="140"/>
      <c r="F71" s="131"/>
      <c r="G71" s="140"/>
      <c r="H71" s="127"/>
      <c r="I71" s="181"/>
      <c r="J71" s="210"/>
      <c r="K71" s="211"/>
      <c r="L71" s="137"/>
      <c r="M71" s="138">
        <f t="shared" si="4"/>
        <v>0</v>
      </c>
      <c r="N71" s="233">
        <f t="shared" ref="N71:N98" si="5">SUM(M71+$N$5)</f>
        <v>0</v>
      </c>
    </row>
    <row r="72" spans="1:14" ht="14.25" x14ac:dyDescent="0.2">
      <c r="A72" s="126" t="str">
        <f t="shared" si="3"/>
        <v/>
      </c>
      <c r="B72" s="127"/>
      <c r="C72" s="128"/>
      <c r="D72" s="129"/>
      <c r="E72" s="140"/>
      <c r="F72" s="131"/>
      <c r="G72" s="140"/>
      <c r="H72" s="127"/>
      <c r="I72" s="181"/>
      <c r="J72" s="210"/>
      <c r="K72" s="211"/>
      <c r="L72" s="137"/>
      <c r="M72" s="138">
        <f t="shared" si="4"/>
        <v>0</v>
      </c>
      <c r="N72" s="233">
        <f t="shared" si="5"/>
        <v>0</v>
      </c>
    </row>
    <row r="73" spans="1:14" ht="14.25" x14ac:dyDescent="0.2">
      <c r="A73" s="126" t="str">
        <f t="shared" si="3"/>
        <v/>
      </c>
      <c r="B73" s="127"/>
      <c r="C73" s="128"/>
      <c r="D73" s="129"/>
      <c r="E73" s="140"/>
      <c r="F73" s="131"/>
      <c r="G73" s="140"/>
      <c r="H73" s="127"/>
      <c r="I73" s="181"/>
      <c r="J73" s="210"/>
      <c r="K73" s="211"/>
      <c r="L73" s="137"/>
      <c r="M73" s="138">
        <f t="shared" si="4"/>
        <v>0</v>
      </c>
      <c r="N73" s="233">
        <f t="shared" si="5"/>
        <v>0</v>
      </c>
    </row>
    <row r="74" spans="1:14" ht="14.25" x14ac:dyDescent="0.2">
      <c r="A74" s="126" t="str">
        <f t="shared" si="3"/>
        <v/>
      </c>
      <c r="B74" s="127"/>
      <c r="C74" s="128"/>
      <c r="D74" s="129"/>
      <c r="E74" s="140"/>
      <c r="F74" s="131"/>
      <c r="G74" s="140"/>
      <c r="H74" s="127"/>
      <c r="I74" s="181"/>
      <c r="J74" s="210"/>
      <c r="K74" s="211"/>
      <c r="L74" s="137"/>
      <c r="M74" s="138">
        <f t="shared" si="4"/>
        <v>0</v>
      </c>
      <c r="N74" s="233">
        <f t="shared" si="5"/>
        <v>0</v>
      </c>
    </row>
    <row r="75" spans="1:14" ht="14.25" x14ac:dyDescent="0.2">
      <c r="A75" s="126" t="str">
        <f t="shared" si="3"/>
        <v/>
      </c>
      <c r="B75" s="127"/>
      <c r="C75" s="128"/>
      <c r="D75" s="129"/>
      <c r="E75" s="140"/>
      <c r="F75" s="131"/>
      <c r="G75" s="140"/>
      <c r="H75" s="127"/>
      <c r="I75" s="181"/>
      <c r="J75" s="210"/>
      <c r="K75" s="211"/>
      <c r="L75" s="137"/>
      <c r="M75" s="138">
        <f t="shared" si="4"/>
        <v>0</v>
      </c>
      <c r="N75" s="233">
        <f t="shared" si="5"/>
        <v>0</v>
      </c>
    </row>
    <row r="76" spans="1:14" ht="14.25" x14ac:dyDescent="0.2">
      <c r="A76" s="126" t="str">
        <f t="shared" si="3"/>
        <v/>
      </c>
      <c r="B76" s="127"/>
      <c r="C76" s="128"/>
      <c r="D76" s="129"/>
      <c r="E76" s="140"/>
      <c r="F76" s="131"/>
      <c r="G76" s="140"/>
      <c r="H76" s="127"/>
      <c r="I76" s="181"/>
      <c r="J76" s="210"/>
      <c r="K76" s="211"/>
      <c r="L76" s="137"/>
      <c r="M76" s="138">
        <f t="shared" si="4"/>
        <v>0</v>
      </c>
      <c r="N76" s="233">
        <f t="shared" si="5"/>
        <v>0</v>
      </c>
    </row>
    <row r="77" spans="1:14" ht="14.25" x14ac:dyDescent="0.2">
      <c r="A77" s="126" t="str">
        <f t="shared" si="3"/>
        <v/>
      </c>
      <c r="B77" s="127"/>
      <c r="C77" s="128"/>
      <c r="D77" s="129"/>
      <c r="E77" s="140"/>
      <c r="F77" s="131"/>
      <c r="G77" s="140"/>
      <c r="H77" s="127"/>
      <c r="I77" s="181"/>
      <c r="J77" s="210"/>
      <c r="K77" s="211"/>
      <c r="L77" s="137"/>
      <c r="M77" s="138">
        <f t="shared" si="4"/>
        <v>0</v>
      </c>
      <c r="N77" s="233">
        <f t="shared" si="5"/>
        <v>0</v>
      </c>
    </row>
    <row r="78" spans="1:14" ht="14.25" x14ac:dyDescent="0.2">
      <c r="A78" s="126" t="str">
        <f t="shared" si="3"/>
        <v/>
      </c>
      <c r="B78" s="127"/>
      <c r="C78" s="128"/>
      <c r="D78" s="129"/>
      <c r="E78" s="140"/>
      <c r="F78" s="131"/>
      <c r="G78" s="140"/>
      <c r="H78" s="127"/>
      <c r="I78" s="181"/>
      <c r="J78" s="210"/>
      <c r="K78" s="211"/>
      <c r="L78" s="137"/>
      <c r="M78" s="138">
        <f t="shared" si="4"/>
        <v>0</v>
      </c>
      <c r="N78" s="233">
        <f t="shared" si="5"/>
        <v>0</v>
      </c>
    </row>
    <row r="79" spans="1:14" ht="14.25" x14ac:dyDescent="0.2">
      <c r="A79" s="126" t="str">
        <f t="shared" si="3"/>
        <v/>
      </c>
      <c r="B79" s="127"/>
      <c r="C79" s="128"/>
      <c r="D79" s="129"/>
      <c r="E79" s="140"/>
      <c r="F79" s="131"/>
      <c r="G79" s="140"/>
      <c r="H79" s="127"/>
      <c r="I79" s="181"/>
      <c r="J79" s="210"/>
      <c r="K79" s="211"/>
      <c r="L79" s="137"/>
      <c r="M79" s="138">
        <f t="shared" si="4"/>
        <v>0</v>
      </c>
      <c r="N79" s="233">
        <f t="shared" si="5"/>
        <v>0</v>
      </c>
    </row>
    <row r="80" spans="1:14" ht="14.25" x14ac:dyDescent="0.2">
      <c r="A80" s="126" t="str">
        <f t="shared" si="3"/>
        <v/>
      </c>
      <c r="B80" s="127"/>
      <c r="C80" s="128"/>
      <c r="D80" s="129"/>
      <c r="E80" s="140"/>
      <c r="F80" s="131"/>
      <c r="G80" s="140"/>
      <c r="H80" s="127"/>
      <c r="I80" s="181"/>
      <c r="J80" s="210"/>
      <c r="K80" s="211"/>
      <c r="L80" s="137"/>
      <c r="M80" s="138">
        <f t="shared" si="4"/>
        <v>0</v>
      </c>
      <c r="N80" s="233">
        <f t="shared" si="5"/>
        <v>0</v>
      </c>
    </row>
    <row r="81" spans="1:14" ht="14.25" x14ac:dyDescent="0.2">
      <c r="A81" s="126" t="str">
        <f t="shared" si="3"/>
        <v/>
      </c>
      <c r="B81" s="127"/>
      <c r="C81" s="128"/>
      <c r="D81" s="129"/>
      <c r="E81" s="140"/>
      <c r="F81" s="131"/>
      <c r="G81" s="140"/>
      <c r="H81" s="127"/>
      <c r="I81" s="181"/>
      <c r="J81" s="210"/>
      <c r="K81" s="211"/>
      <c r="L81" s="137"/>
      <c r="M81" s="138">
        <f t="shared" si="4"/>
        <v>0</v>
      </c>
      <c r="N81" s="233">
        <f t="shared" si="5"/>
        <v>0</v>
      </c>
    </row>
    <row r="82" spans="1:14" ht="14.25" x14ac:dyDescent="0.2">
      <c r="A82" s="126" t="str">
        <f t="shared" si="3"/>
        <v/>
      </c>
      <c r="B82" s="127"/>
      <c r="C82" s="128"/>
      <c r="D82" s="129"/>
      <c r="E82" s="140"/>
      <c r="F82" s="131"/>
      <c r="G82" s="140"/>
      <c r="H82" s="127"/>
      <c r="I82" s="181"/>
      <c r="J82" s="210"/>
      <c r="K82" s="211"/>
      <c r="L82" s="137"/>
      <c r="M82" s="138">
        <f t="shared" si="4"/>
        <v>0</v>
      </c>
      <c r="N82" s="233">
        <f t="shared" si="5"/>
        <v>0</v>
      </c>
    </row>
    <row r="83" spans="1:14" ht="14.25" x14ac:dyDescent="0.2">
      <c r="A83" s="126" t="str">
        <f t="shared" si="3"/>
        <v/>
      </c>
      <c r="B83" s="127"/>
      <c r="C83" s="128"/>
      <c r="D83" s="129"/>
      <c r="E83" s="140"/>
      <c r="F83" s="131"/>
      <c r="G83" s="140"/>
      <c r="H83" s="127"/>
      <c r="I83" s="181"/>
      <c r="J83" s="210"/>
      <c r="K83" s="211"/>
      <c r="L83" s="137"/>
      <c r="M83" s="138">
        <f t="shared" si="4"/>
        <v>0</v>
      </c>
      <c r="N83" s="233">
        <f t="shared" si="5"/>
        <v>0</v>
      </c>
    </row>
    <row r="84" spans="1:14" ht="14.25" x14ac:dyDescent="0.2">
      <c r="A84" s="126" t="str">
        <f t="shared" si="3"/>
        <v/>
      </c>
      <c r="B84" s="127"/>
      <c r="C84" s="128"/>
      <c r="D84" s="129"/>
      <c r="E84" s="140"/>
      <c r="F84" s="131"/>
      <c r="G84" s="140"/>
      <c r="H84" s="127"/>
      <c r="I84" s="181"/>
      <c r="J84" s="210"/>
      <c r="K84" s="211"/>
      <c r="L84" s="137"/>
      <c r="M84" s="138">
        <f t="shared" si="4"/>
        <v>0</v>
      </c>
      <c r="N84" s="233">
        <f t="shared" si="5"/>
        <v>0</v>
      </c>
    </row>
    <row r="85" spans="1:14" ht="14.25" x14ac:dyDescent="0.2">
      <c r="A85" s="126" t="str">
        <f t="shared" si="3"/>
        <v/>
      </c>
      <c r="B85" s="127"/>
      <c r="C85" s="128"/>
      <c r="D85" s="129"/>
      <c r="E85" s="140"/>
      <c r="F85" s="131"/>
      <c r="G85" s="140"/>
      <c r="H85" s="127"/>
      <c r="I85" s="181"/>
      <c r="J85" s="210"/>
      <c r="K85" s="211"/>
      <c r="L85" s="137"/>
      <c r="M85" s="138">
        <f t="shared" si="4"/>
        <v>0</v>
      </c>
      <c r="N85" s="233">
        <f t="shared" si="5"/>
        <v>0</v>
      </c>
    </row>
    <row r="86" spans="1:14" ht="14.25" x14ac:dyDescent="0.2">
      <c r="A86" s="126" t="str">
        <f t="shared" si="3"/>
        <v/>
      </c>
      <c r="B86" s="127"/>
      <c r="C86" s="128"/>
      <c r="D86" s="129"/>
      <c r="E86" s="140"/>
      <c r="F86" s="131"/>
      <c r="G86" s="140"/>
      <c r="H86" s="127"/>
      <c r="I86" s="181"/>
      <c r="J86" s="210"/>
      <c r="K86" s="211"/>
      <c r="L86" s="137"/>
      <c r="M86" s="138">
        <f t="shared" si="4"/>
        <v>0</v>
      </c>
      <c r="N86" s="233">
        <f t="shared" si="5"/>
        <v>0</v>
      </c>
    </row>
    <row r="87" spans="1:14" ht="14.25" x14ac:dyDescent="0.2">
      <c r="A87" s="126" t="str">
        <f t="shared" si="3"/>
        <v/>
      </c>
      <c r="B87" s="127"/>
      <c r="C87" s="128"/>
      <c r="D87" s="129"/>
      <c r="E87" s="140"/>
      <c r="F87" s="131"/>
      <c r="G87" s="140"/>
      <c r="H87" s="127"/>
      <c r="I87" s="181"/>
      <c r="J87" s="210"/>
      <c r="K87" s="211"/>
      <c r="L87" s="137"/>
      <c r="M87" s="138">
        <f t="shared" si="4"/>
        <v>0</v>
      </c>
      <c r="N87" s="233">
        <f t="shared" si="5"/>
        <v>0</v>
      </c>
    </row>
    <row r="88" spans="1:14" ht="14.25" x14ac:dyDescent="0.2">
      <c r="A88" s="126" t="str">
        <f t="shared" si="3"/>
        <v/>
      </c>
      <c r="B88" s="127"/>
      <c r="C88" s="128"/>
      <c r="D88" s="129"/>
      <c r="E88" s="140"/>
      <c r="F88" s="131"/>
      <c r="G88" s="140"/>
      <c r="H88" s="127"/>
      <c r="I88" s="181"/>
      <c r="J88" s="210"/>
      <c r="K88" s="211"/>
      <c r="L88" s="137"/>
      <c r="M88" s="138">
        <f t="shared" si="4"/>
        <v>0</v>
      </c>
      <c r="N88" s="233">
        <f t="shared" si="5"/>
        <v>0</v>
      </c>
    </row>
    <row r="89" spans="1:14" ht="14.25" x14ac:dyDescent="0.2">
      <c r="A89" s="126" t="str">
        <f t="shared" si="3"/>
        <v/>
      </c>
      <c r="B89" s="127"/>
      <c r="C89" s="128"/>
      <c r="D89" s="129"/>
      <c r="E89" s="140"/>
      <c r="F89" s="131"/>
      <c r="G89" s="140"/>
      <c r="H89" s="127"/>
      <c r="I89" s="181"/>
      <c r="J89" s="210"/>
      <c r="K89" s="211"/>
      <c r="L89" s="137"/>
      <c r="M89" s="138">
        <f t="shared" si="4"/>
        <v>0</v>
      </c>
      <c r="N89" s="233">
        <f t="shared" si="5"/>
        <v>0</v>
      </c>
    </row>
    <row r="90" spans="1:14" ht="14.25" x14ac:dyDescent="0.2">
      <c r="A90" s="126" t="str">
        <f t="shared" si="3"/>
        <v/>
      </c>
      <c r="B90" s="127"/>
      <c r="C90" s="128"/>
      <c r="D90" s="129"/>
      <c r="E90" s="140"/>
      <c r="F90" s="131"/>
      <c r="G90" s="140"/>
      <c r="H90" s="127"/>
      <c r="I90" s="181"/>
      <c r="J90" s="210"/>
      <c r="K90" s="211"/>
      <c r="L90" s="137"/>
      <c r="M90" s="138">
        <f t="shared" si="4"/>
        <v>0</v>
      </c>
      <c r="N90" s="233">
        <f t="shared" si="5"/>
        <v>0</v>
      </c>
    </row>
    <row r="91" spans="1:14" ht="14.25" x14ac:dyDescent="0.2">
      <c r="A91" s="126" t="str">
        <f t="shared" si="3"/>
        <v/>
      </c>
      <c r="B91" s="127"/>
      <c r="C91" s="128"/>
      <c r="D91" s="129"/>
      <c r="E91" s="140"/>
      <c r="F91" s="131"/>
      <c r="G91" s="140"/>
      <c r="H91" s="127"/>
      <c r="I91" s="181"/>
      <c r="J91" s="210"/>
      <c r="K91" s="211"/>
      <c r="L91" s="137"/>
      <c r="M91" s="138">
        <f t="shared" si="4"/>
        <v>0</v>
      </c>
      <c r="N91" s="233">
        <f t="shared" si="5"/>
        <v>0</v>
      </c>
    </row>
    <row r="92" spans="1:14" ht="14.25" x14ac:dyDescent="0.2">
      <c r="A92" s="126" t="str">
        <f t="shared" si="3"/>
        <v/>
      </c>
      <c r="B92" s="127"/>
      <c r="C92" s="128"/>
      <c r="D92" s="129"/>
      <c r="E92" s="140"/>
      <c r="F92" s="131"/>
      <c r="G92" s="140"/>
      <c r="H92" s="127"/>
      <c r="I92" s="181"/>
      <c r="J92" s="210"/>
      <c r="K92" s="211"/>
      <c r="L92" s="137"/>
      <c r="M92" s="138">
        <f t="shared" si="4"/>
        <v>0</v>
      </c>
      <c r="N92" s="233">
        <f t="shared" si="5"/>
        <v>0</v>
      </c>
    </row>
    <row r="93" spans="1:14" ht="14.25" x14ac:dyDescent="0.2">
      <c r="A93" s="126" t="str">
        <f t="shared" si="3"/>
        <v/>
      </c>
      <c r="B93" s="127"/>
      <c r="C93" s="128"/>
      <c r="D93" s="129"/>
      <c r="E93" s="140"/>
      <c r="F93" s="131"/>
      <c r="G93" s="140"/>
      <c r="H93" s="127"/>
      <c r="I93" s="181"/>
      <c r="J93" s="210"/>
      <c r="K93" s="211"/>
      <c r="L93" s="137"/>
      <c r="M93" s="138">
        <f t="shared" si="4"/>
        <v>0</v>
      </c>
      <c r="N93" s="233">
        <f t="shared" si="5"/>
        <v>0</v>
      </c>
    </row>
    <row r="94" spans="1:14" ht="14.25" x14ac:dyDescent="0.2">
      <c r="A94" s="126" t="str">
        <f t="shared" si="3"/>
        <v/>
      </c>
      <c r="B94" s="127"/>
      <c r="C94" s="128"/>
      <c r="D94" s="129"/>
      <c r="E94" s="140"/>
      <c r="F94" s="131"/>
      <c r="G94" s="140"/>
      <c r="H94" s="127"/>
      <c r="I94" s="181"/>
      <c r="J94" s="210"/>
      <c r="K94" s="211"/>
      <c r="L94" s="137"/>
      <c r="M94" s="138">
        <f t="shared" si="4"/>
        <v>0</v>
      </c>
      <c r="N94" s="233">
        <f t="shared" si="5"/>
        <v>0</v>
      </c>
    </row>
    <row r="95" spans="1:14" ht="14.25" x14ac:dyDescent="0.2">
      <c r="A95" s="126" t="str">
        <f t="shared" si="3"/>
        <v/>
      </c>
      <c r="B95" s="127"/>
      <c r="C95" s="128"/>
      <c r="D95" s="129"/>
      <c r="E95" s="140"/>
      <c r="F95" s="131"/>
      <c r="G95" s="140"/>
      <c r="H95" s="127"/>
      <c r="I95" s="181"/>
      <c r="J95" s="210"/>
      <c r="K95" s="211"/>
      <c r="L95" s="137"/>
      <c r="M95" s="138">
        <f t="shared" si="4"/>
        <v>0</v>
      </c>
      <c r="N95" s="233">
        <f t="shared" si="5"/>
        <v>0</v>
      </c>
    </row>
    <row r="96" spans="1:14" ht="14.25" x14ac:dyDescent="0.2">
      <c r="A96" s="126" t="str">
        <f t="shared" si="3"/>
        <v/>
      </c>
      <c r="B96" s="127"/>
      <c r="C96" s="128"/>
      <c r="D96" s="129"/>
      <c r="E96" s="140"/>
      <c r="F96" s="131"/>
      <c r="G96" s="140"/>
      <c r="H96" s="127"/>
      <c r="I96" s="181"/>
      <c r="J96" s="210"/>
      <c r="K96" s="211"/>
      <c r="L96" s="137"/>
      <c r="M96" s="138">
        <f t="shared" si="4"/>
        <v>0</v>
      </c>
      <c r="N96" s="233">
        <f t="shared" si="5"/>
        <v>0</v>
      </c>
    </row>
    <row r="97" spans="1:14" ht="14.25" x14ac:dyDescent="0.2">
      <c r="A97" s="126" t="str">
        <f t="shared" si="3"/>
        <v/>
      </c>
      <c r="B97" s="127"/>
      <c r="C97" s="128"/>
      <c r="D97" s="129"/>
      <c r="E97" s="140"/>
      <c r="F97" s="131"/>
      <c r="G97" s="140"/>
      <c r="H97" s="127"/>
      <c r="I97" s="181"/>
      <c r="J97" s="210"/>
      <c r="K97" s="211"/>
      <c r="L97" s="137"/>
      <c r="M97" s="138">
        <f t="shared" si="4"/>
        <v>0</v>
      </c>
      <c r="N97" s="233">
        <f t="shared" si="5"/>
        <v>0</v>
      </c>
    </row>
    <row r="98" spans="1:14" ht="15" thickBot="1" x14ac:dyDescent="0.25">
      <c r="A98" s="126" t="str">
        <f t="shared" si="3"/>
        <v/>
      </c>
      <c r="B98" s="141"/>
      <c r="C98" s="142"/>
      <c r="D98" s="143"/>
      <c r="E98" s="144"/>
      <c r="F98" s="145"/>
      <c r="G98" s="144"/>
      <c r="H98" s="141"/>
      <c r="I98" s="196"/>
      <c r="J98" s="371"/>
      <c r="K98" s="265"/>
      <c r="L98" s="151"/>
      <c r="M98" s="152">
        <f t="shared" si="4"/>
        <v>0</v>
      </c>
      <c r="N98" s="233">
        <f t="shared" si="5"/>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1:D5">
    <cfRule type="duplicateValues" dxfId="61" priority="2"/>
  </conditionalFormatting>
  <conditionalFormatting sqref="C1:D5">
    <cfRule type="duplicateValues" dxfId="60" priority="1"/>
  </conditionalFormatting>
  <conditionalFormatting sqref="C6:D30">
    <cfRule type="duplicateValues" dxfId="59" priority="440"/>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65917-275C-4831-B671-51CF4E716EAF}">
  <sheetPr>
    <tabColor rgb="FFFF3399"/>
  </sheetPr>
  <dimension ref="A1:N69"/>
  <sheetViews>
    <sheetView topLeftCell="D1" workbookViewId="0">
      <selection activeCell="D18" sqref="D18"/>
    </sheetView>
  </sheetViews>
  <sheetFormatPr defaultColWidth="10" defaultRowHeight="12.75" x14ac:dyDescent="0.2"/>
  <cols>
    <col min="1" max="1" width="37" style="119" customWidth="1"/>
    <col min="2" max="2" width="9.140625" style="14" bestFit="1" customWidth="1"/>
    <col min="3" max="3" width="18.7109375" style="119" bestFit="1" customWidth="1"/>
    <col min="4" max="4" width="25.85546875" style="154" bestFit="1" customWidth="1"/>
    <col min="5" max="5" width="11.85546875" style="14" bestFit="1" customWidth="1"/>
    <col min="6" max="6" width="16" style="119" bestFit="1" customWidth="1"/>
    <col min="7" max="8" width="9.140625" style="424" bestFit="1" customWidth="1"/>
    <col min="9" max="9" width="9.5703125" style="424" bestFit="1" customWidth="1"/>
    <col min="10" max="10" width="14.140625" style="424" bestFit="1" customWidth="1"/>
    <col min="11" max="11" width="14.85546875" style="424" bestFit="1" customWidth="1"/>
    <col min="12" max="12" width="8.28515625" style="14" bestFit="1" customWidth="1"/>
    <col min="13" max="13" width="14.85546875" style="14" bestFit="1" customWidth="1"/>
    <col min="14" max="14" width="33.140625" style="14" bestFit="1" customWidth="1"/>
    <col min="15" max="16384" width="10" style="119"/>
  </cols>
  <sheetData>
    <row r="1" spans="1:14" ht="22.5" customHeight="1" thickBot="1" x14ac:dyDescent="0.25">
      <c r="A1" s="115">
        <f>SUM(A2-1)</f>
        <v>15</v>
      </c>
      <c r="B1" s="981" t="s">
        <v>234</v>
      </c>
      <c r="C1" s="982"/>
      <c r="D1" s="116" t="s">
        <v>69</v>
      </c>
      <c r="E1" s="983" t="s">
        <v>794</v>
      </c>
      <c r="F1" s="984"/>
      <c r="G1" s="984"/>
      <c r="H1" s="984"/>
      <c r="I1" s="984"/>
      <c r="J1" s="984"/>
      <c r="K1" s="413" t="s">
        <v>70</v>
      </c>
      <c r="L1" s="985">
        <v>44318</v>
      </c>
      <c r="M1" s="986"/>
      <c r="N1" s="118" t="s">
        <v>235</v>
      </c>
    </row>
    <row r="2" spans="1:14" ht="22.5" customHeight="1" thickBot="1" x14ac:dyDescent="0.25">
      <c r="A2" s="120">
        <f>COUNTA(_xlfn.UNIQUE(D6:D169))</f>
        <v>16</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1054" t="s">
        <v>240</v>
      </c>
      <c r="H3" s="1055"/>
      <c r="I3" s="1055"/>
      <c r="J3" s="1055"/>
      <c r="K3" s="1056"/>
      <c r="L3" s="992" t="s">
        <v>57</v>
      </c>
      <c r="M3" s="994" t="s">
        <v>76</v>
      </c>
      <c r="N3" s="399" t="s">
        <v>241</v>
      </c>
    </row>
    <row r="4" spans="1:14" ht="15.75" thickBot="1" x14ac:dyDescent="0.25">
      <c r="A4" s="966"/>
      <c r="B4" s="968"/>
      <c r="C4" s="971"/>
      <c r="D4" s="974"/>
      <c r="E4" s="976"/>
      <c r="F4" s="988"/>
      <c r="G4" s="1057" t="s">
        <v>66</v>
      </c>
      <c r="H4" s="1059" t="s">
        <v>50</v>
      </c>
      <c r="I4" s="1059" t="s">
        <v>84</v>
      </c>
      <c r="J4" s="1059" t="s">
        <v>74</v>
      </c>
      <c r="K4" s="1052" t="s">
        <v>75</v>
      </c>
      <c r="L4" s="993"/>
      <c r="M4" s="995"/>
      <c r="N4" s="124">
        <v>3</v>
      </c>
    </row>
    <row r="5" spans="1:14" ht="15.75" thickBot="1" x14ac:dyDescent="0.25">
      <c r="A5" s="1000"/>
      <c r="B5" s="1001"/>
      <c r="C5" s="1002"/>
      <c r="D5" s="1003"/>
      <c r="E5" s="1004" t="s">
        <v>77</v>
      </c>
      <c r="F5" s="1005"/>
      <c r="G5" s="1058"/>
      <c r="H5" s="1060"/>
      <c r="I5" s="1060"/>
      <c r="J5" s="1060"/>
      <c r="K5" s="1053"/>
      <c r="L5" s="1008"/>
      <c r="M5" s="1009"/>
      <c r="N5" s="400">
        <f>IF(N4=1,0,IF(N4=2,1,IF(N4=3,2,0)))</f>
        <v>2</v>
      </c>
    </row>
    <row r="6" spans="1:14" ht="14.25" x14ac:dyDescent="0.2">
      <c r="A6" s="126" t="str">
        <f t="shared" ref="A6:A29" si="0">CONCATENATE(B6,C6,D6)</f>
        <v>PrepKenzie MansonGlomax Royal Roulette</v>
      </c>
      <c r="B6" s="156" t="s">
        <v>66</v>
      </c>
      <c r="C6" s="158" t="s">
        <v>795</v>
      </c>
      <c r="D6" s="129" t="s">
        <v>796</v>
      </c>
      <c r="E6" s="140"/>
      <c r="F6" s="131" t="s">
        <v>43</v>
      </c>
      <c r="G6" s="414">
        <v>77.105000000000004</v>
      </c>
      <c r="H6" s="415"/>
      <c r="I6" s="416"/>
      <c r="J6" s="417"/>
      <c r="K6" s="418"/>
      <c r="L6" s="137">
        <v>1</v>
      </c>
      <c r="M6" s="138">
        <f t="shared" ref="M6:M60" si="1">IF(L6=1,7,IF(L6=2,6,IF(L6=3,5,IF(L6=4,4,IF(L6=5,3,IF(L6=6,2,IF(L6&gt;=6,1,0)))))))</f>
        <v>7</v>
      </c>
      <c r="N6" s="233">
        <f>SUM(M6+$N$5)</f>
        <v>9</v>
      </c>
    </row>
    <row r="7" spans="1:14" ht="14.25" x14ac:dyDescent="0.2">
      <c r="A7" s="126" t="str">
        <f t="shared" si="0"/>
        <v>PrepHoney Towers-HammondCarona Pk Fairy Footsteps</v>
      </c>
      <c r="B7" s="156" t="s">
        <v>66</v>
      </c>
      <c r="C7" s="129" t="s">
        <v>797</v>
      </c>
      <c r="D7" s="129" t="s">
        <v>798</v>
      </c>
      <c r="E7" s="140"/>
      <c r="F7" s="131" t="s">
        <v>43</v>
      </c>
      <c r="G7" s="414">
        <v>74.736999999999995</v>
      </c>
      <c r="H7" s="415"/>
      <c r="I7" s="416"/>
      <c r="J7" s="417"/>
      <c r="K7" s="418"/>
      <c r="L7" s="137">
        <v>2</v>
      </c>
      <c r="M7" s="138">
        <v>6</v>
      </c>
      <c r="N7" s="233">
        <f t="shared" ref="N7:N23" si="2">SUM(M7+$N$5)</f>
        <v>8</v>
      </c>
    </row>
    <row r="8" spans="1:14" ht="14.25" x14ac:dyDescent="0.2">
      <c r="A8" s="126" t="str">
        <f t="shared" si="0"/>
        <v>PrelimKenzie MansonGlomax Royal Roulette</v>
      </c>
      <c r="B8" s="156" t="s">
        <v>50</v>
      </c>
      <c r="C8" s="129" t="s">
        <v>795</v>
      </c>
      <c r="D8" s="129" t="s">
        <v>796</v>
      </c>
      <c r="E8" s="140"/>
      <c r="F8" s="131" t="s">
        <v>43</v>
      </c>
      <c r="G8" s="414"/>
      <c r="H8" s="415">
        <v>69.2</v>
      </c>
      <c r="I8" s="416"/>
      <c r="J8" s="417"/>
      <c r="K8" s="418"/>
      <c r="L8" s="137">
        <v>1</v>
      </c>
      <c r="M8" s="138">
        <f t="shared" si="1"/>
        <v>7</v>
      </c>
      <c r="N8" s="233">
        <f t="shared" si="2"/>
        <v>9</v>
      </c>
    </row>
    <row r="9" spans="1:14" ht="14.25" x14ac:dyDescent="0.2">
      <c r="A9" s="126" t="str">
        <f t="shared" si="0"/>
        <v>PrelimZali RyanKatelle Casino</v>
      </c>
      <c r="B9" s="156" t="s">
        <v>50</v>
      </c>
      <c r="C9" s="157" t="s">
        <v>360</v>
      </c>
      <c r="D9" s="129" t="s">
        <v>799</v>
      </c>
      <c r="E9" s="140">
        <v>6026247</v>
      </c>
      <c r="F9" s="131" t="s">
        <v>123</v>
      </c>
      <c r="G9" s="414"/>
      <c r="H9" s="415">
        <v>69.2</v>
      </c>
      <c r="I9" s="416"/>
      <c r="J9" s="417"/>
      <c r="K9" s="418"/>
      <c r="L9" s="137">
        <v>1</v>
      </c>
      <c r="M9" s="138">
        <f t="shared" si="1"/>
        <v>7</v>
      </c>
      <c r="N9" s="233">
        <f t="shared" si="2"/>
        <v>9</v>
      </c>
    </row>
    <row r="10" spans="1:14" ht="14.25" x14ac:dyDescent="0.2">
      <c r="A10" s="126" t="str">
        <f t="shared" si="0"/>
        <v>PrelimChaise FowlerAlvin</v>
      </c>
      <c r="B10" s="156" t="s">
        <v>50</v>
      </c>
      <c r="C10" s="128" t="s">
        <v>800</v>
      </c>
      <c r="D10" s="129" t="s">
        <v>801</v>
      </c>
      <c r="E10" s="140">
        <v>6024856</v>
      </c>
      <c r="F10" s="131" t="s">
        <v>123</v>
      </c>
      <c r="G10" s="414"/>
      <c r="H10" s="415">
        <v>65.400000000000006</v>
      </c>
      <c r="I10" s="416"/>
      <c r="J10" s="417"/>
      <c r="K10" s="418"/>
      <c r="L10" s="137">
        <v>2</v>
      </c>
      <c r="M10" s="138">
        <f t="shared" si="1"/>
        <v>6</v>
      </c>
      <c r="N10" s="233">
        <f t="shared" si="2"/>
        <v>8</v>
      </c>
    </row>
    <row r="11" spans="1:14" ht="14.25" x14ac:dyDescent="0.2">
      <c r="A11" s="126" t="str">
        <f t="shared" si="0"/>
        <v>PrelimChaise FowlerZak</v>
      </c>
      <c r="B11" s="156" t="s">
        <v>50</v>
      </c>
      <c r="C11" s="157" t="s">
        <v>800</v>
      </c>
      <c r="D11" s="129" t="s">
        <v>802</v>
      </c>
      <c r="E11" s="140">
        <v>6024856</v>
      </c>
      <c r="F11" s="131" t="s">
        <v>123</v>
      </c>
      <c r="G11" s="414"/>
      <c r="H11" s="415">
        <v>62.4</v>
      </c>
      <c r="I11" s="416"/>
      <c r="J11" s="417"/>
      <c r="K11" s="418"/>
      <c r="L11" s="137">
        <v>3</v>
      </c>
      <c r="M11" s="138">
        <f t="shared" si="1"/>
        <v>5</v>
      </c>
      <c r="N11" s="233">
        <f t="shared" si="2"/>
        <v>7</v>
      </c>
    </row>
    <row r="12" spans="1:14" ht="14.25" x14ac:dyDescent="0.2">
      <c r="A12" s="126" t="str">
        <f t="shared" si="0"/>
        <v>PrelimEbony GillanJoshua Brook Special Effects</v>
      </c>
      <c r="B12" s="156" t="s">
        <v>50</v>
      </c>
      <c r="C12" s="128" t="s">
        <v>803</v>
      </c>
      <c r="D12" s="129" t="s">
        <v>804</v>
      </c>
      <c r="E12" s="140">
        <v>6023079</v>
      </c>
      <c r="F12" s="131" t="s">
        <v>43</v>
      </c>
      <c r="G12" s="414"/>
      <c r="H12" s="415">
        <v>70.599999999999994</v>
      </c>
      <c r="I12" s="416"/>
      <c r="J12" s="417"/>
      <c r="K12" s="418"/>
      <c r="L12" s="137">
        <v>1</v>
      </c>
      <c r="M12" s="138">
        <f t="shared" si="1"/>
        <v>7</v>
      </c>
      <c r="N12" s="233">
        <f t="shared" si="2"/>
        <v>9</v>
      </c>
    </row>
    <row r="13" spans="1:14" ht="14.25" x14ac:dyDescent="0.2">
      <c r="A13" s="126" t="str">
        <f t="shared" si="0"/>
        <v>PrelimAshlyn O'BrienDizzy</v>
      </c>
      <c r="B13" s="156" t="s">
        <v>50</v>
      </c>
      <c r="C13" s="128" t="s">
        <v>805</v>
      </c>
      <c r="D13" s="129" t="s">
        <v>806</v>
      </c>
      <c r="E13" s="140">
        <v>6021338</v>
      </c>
      <c r="F13" s="131" t="s">
        <v>43</v>
      </c>
      <c r="G13" s="414"/>
      <c r="H13" s="415">
        <v>62.2</v>
      </c>
      <c r="I13" s="416"/>
      <c r="J13" s="417"/>
      <c r="K13" s="418"/>
      <c r="L13" s="137">
        <v>1</v>
      </c>
      <c r="M13" s="138">
        <f t="shared" si="1"/>
        <v>7</v>
      </c>
      <c r="N13" s="233">
        <f t="shared" si="2"/>
        <v>9</v>
      </c>
    </row>
    <row r="14" spans="1:14" ht="14.25" x14ac:dyDescent="0.2">
      <c r="A14" s="126" t="str">
        <f t="shared" si="0"/>
        <v>NovHarriet ForrestOakover Too Much Chatter</v>
      </c>
      <c r="B14" s="156" t="s">
        <v>377</v>
      </c>
      <c r="C14" s="157" t="s">
        <v>113</v>
      </c>
      <c r="D14" s="129" t="s">
        <v>22</v>
      </c>
      <c r="E14" s="140">
        <v>6005412</v>
      </c>
      <c r="F14" s="131" t="s">
        <v>123</v>
      </c>
      <c r="G14" s="414"/>
      <c r="H14" s="415"/>
      <c r="I14" s="416">
        <v>70.713999999999999</v>
      </c>
      <c r="J14" s="417"/>
      <c r="K14" s="418"/>
      <c r="L14" s="137">
        <v>1</v>
      </c>
      <c r="M14" s="138">
        <f t="shared" si="1"/>
        <v>7</v>
      </c>
      <c r="N14" s="233">
        <f t="shared" si="2"/>
        <v>9</v>
      </c>
    </row>
    <row r="15" spans="1:14" ht="14.25" x14ac:dyDescent="0.2">
      <c r="A15" s="126" t="str">
        <f t="shared" si="0"/>
        <v>NovImogen FreemanBramley Cleopatra</v>
      </c>
      <c r="B15" s="156" t="s">
        <v>377</v>
      </c>
      <c r="C15" s="128" t="s">
        <v>807</v>
      </c>
      <c r="D15" s="129" t="s">
        <v>808</v>
      </c>
      <c r="E15" s="140">
        <v>6023010</v>
      </c>
      <c r="F15" s="131" t="s">
        <v>43</v>
      </c>
      <c r="G15" s="414"/>
      <c r="H15" s="415"/>
      <c r="I15" s="416">
        <v>64.463999999999999</v>
      </c>
      <c r="J15" s="417"/>
      <c r="K15" s="418"/>
      <c r="L15" s="137">
        <v>2</v>
      </c>
      <c r="M15" s="138">
        <v>6</v>
      </c>
      <c r="N15" s="233">
        <f t="shared" si="2"/>
        <v>8</v>
      </c>
    </row>
    <row r="16" spans="1:14" ht="14.25" x14ac:dyDescent="0.2">
      <c r="A16" s="126" t="str">
        <f t="shared" si="0"/>
        <v>NovPippa ReillyJudaroo Tassel</v>
      </c>
      <c r="B16" s="156" t="s">
        <v>377</v>
      </c>
      <c r="C16" s="128" t="s">
        <v>809</v>
      </c>
      <c r="D16" s="129" t="s">
        <v>810</v>
      </c>
      <c r="E16" s="140">
        <v>6022491</v>
      </c>
      <c r="F16" s="131" t="s">
        <v>43</v>
      </c>
      <c r="G16" s="414"/>
      <c r="H16" s="415"/>
      <c r="I16" s="416">
        <v>63.75</v>
      </c>
      <c r="J16" s="417"/>
      <c r="K16" s="418"/>
      <c r="L16" s="137">
        <v>3</v>
      </c>
      <c r="M16" s="138">
        <f t="shared" si="1"/>
        <v>5</v>
      </c>
      <c r="N16" s="233">
        <f t="shared" si="2"/>
        <v>7</v>
      </c>
    </row>
    <row r="17" spans="1:14" ht="14.25" x14ac:dyDescent="0.2">
      <c r="A17" s="126" t="str">
        <f t="shared" si="0"/>
        <v>NovChenin HislopPenley Polly Pocket</v>
      </c>
      <c r="B17" s="156" t="s">
        <v>377</v>
      </c>
      <c r="C17" s="128" t="s">
        <v>124</v>
      </c>
      <c r="D17" s="129" t="s">
        <v>125</v>
      </c>
      <c r="E17" s="140">
        <v>6025279</v>
      </c>
      <c r="F17" s="131" t="s">
        <v>811</v>
      </c>
      <c r="G17" s="414"/>
      <c r="H17" s="415"/>
      <c r="I17" s="416">
        <v>59.643000000000001</v>
      </c>
      <c r="J17" s="417"/>
      <c r="K17" s="418"/>
      <c r="L17" s="137">
        <v>4</v>
      </c>
      <c r="M17" s="138">
        <f t="shared" si="1"/>
        <v>4</v>
      </c>
      <c r="N17" s="233">
        <f t="shared" si="2"/>
        <v>6</v>
      </c>
    </row>
    <row r="18" spans="1:14" ht="14.25" x14ac:dyDescent="0.2">
      <c r="A18" s="126" t="str">
        <f t="shared" si="0"/>
        <v>NovJessica RidleyHoffmans Molly</v>
      </c>
      <c r="B18" s="156" t="s">
        <v>377</v>
      </c>
      <c r="C18" s="128" t="s">
        <v>21</v>
      </c>
      <c r="D18" s="129" t="s">
        <v>255</v>
      </c>
      <c r="E18" s="140">
        <v>6005429</v>
      </c>
      <c r="F18" s="131" t="s">
        <v>123</v>
      </c>
      <c r="G18" s="414"/>
      <c r="H18" s="415"/>
      <c r="I18" s="416">
        <v>64.463999999999999</v>
      </c>
      <c r="J18" s="417"/>
      <c r="K18" s="418"/>
      <c r="L18" s="137">
        <v>1</v>
      </c>
      <c r="M18" s="138">
        <f t="shared" si="1"/>
        <v>7</v>
      </c>
      <c r="N18" s="233">
        <f t="shared" si="2"/>
        <v>9</v>
      </c>
    </row>
    <row r="19" spans="1:14" ht="14.25" x14ac:dyDescent="0.2">
      <c r="A19" s="126" t="str">
        <f t="shared" si="0"/>
        <v>NovGrace MartinGunnadorah Talisman</v>
      </c>
      <c r="B19" s="156" t="s">
        <v>377</v>
      </c>
      <c r="C19" s="128" t="s">
        <v>104</v>
      </c>
      <c r="D19" s="129" t="s">
        <v>812</v>
      </c>
      <c r="E19" s="140">
        <v>6009612</v>
      </c>
      <c r="F19" s="131" t="s">
        <v>43</v>
      </c>
      <c r="G19" s="414"/>
      <c r="H19" s="415"/>
      <c r="I19" s="416">
        <v>63.036000000000001</v>
      </c>
      <c r="J19" s="417"/>
      <c r="K19" s="418"/>
      <c r="L19" s="137">
        <v>2</v>
      </c>
      <c r="M19" s="138">
        <f t="shared" si="1"/>
        <v>6</v>
      </c>
      <c r="N19" s="233">
        <f t="shared" si="2"/>
        <v>8</v>
      </c>
    </row>
    <row r="20" spans="1:14" ht="14.25" x14ac:dyDescent="0.2">
      <c r="A20" s="126" t="str">
        <f t="shared" si="0"/>
        <v>NovChloe WhiteCaballo Jax</v>
      </c>
      <c r="B20" s="156" t="s">
        <v>377</v>
      </c>
      <c r="C20" s="128" t="s">
        <v>105</v>
      </c>
      <c r="D20" s="129" t="s">
        <v>112</v>
      </c>
      <c r="E20" s="140">
        <v>6027321</v>
      </c>
      <c r="F20" s="131" t="s">
        <v>101</v>
      </c>
      <c r="G20" s="414"/>
      <c r="H20" s="415"/>
      <c r="I20" s="416">
        <v>66.786000000000001</v>
      </c>
      <c r="J20" s="417"/>
      <c r="K20" s="418"/>
      <c r="L20" s="137">
        <v>1</v>
      </c>
      <c r="M20" s="138">
        <f t="shared" si="1"/>
        <v>7</v>
      </c>
      <c r="N20" s="233">
        <f t="shared" si="2"/>
        <v>9</v>
      </c>
    </row>
    <row r="21" spans="1:14" ht="14.25" x14ac:dyDescent="0.2">
      <c r="A21" s="126" t="str">
        <f t="shared" si="0"/>
        <v>ElemLauren RoweCheval D'Lore</v>
      </c>
      <c r="B21" s="156" t="s">
        <v>17</v>
      </c>
      <c r="C21" s="128" t="s">
        <v>116</v>
      </c>
      <c r="D21" s="129" t="s">
        <v>813</v>
      </c>
      <c r="E21" s="140"/>
      <c r="F21" s="131" t="s">
        <v>146</v>
      </c>
      <c r="G21" s="414"/>
      <c r="H21" s="415"/>
      <c r="I21" s="416">
        <v>68.332999999999998</v>
      </c>
      <c r="J21" s="417"/>
      <c r="K21" s="418"/>
      <c r="L21" s="137">
        <v>1</v>
      </c>
      <c r="M21" s="138">
        <f t="shared" si="1"/>
        <v>7</v>
      </c>
      <c r="N21" s="233">
        <f t="shared" si="2"/>
        <v>9</v>
      </c>
    </row>
    <row r="22" spans="1:14" ht="14.25" x14ac:dyDescent="0.2">
      <c r="A22" s="126" t="str">
        <f t="shared" si="0"/>
        <v>ElemHarriet ForrestOakover Too Much Chatter</v>
      </c>
      <c r="B22" s="156" t="s">
        <v>17</v>
      </c>
      <c r="C22" s="128" t="s">
        <v>113</v>
      </c>
      <c r="D22" s="129" t="s">
        <v>22</v>
      </c>
      <c r="E22" s="140">
        <v>6005412</v>
      </c>
      <c r="F22" s="131" t="s">
        <v>123</v>
      </c>
      <c r="G22" s="414"/>
      <c r="H22" s="415"/>
      <c r="I22" s="416">
        <v>60.832999999999998</v>
      </c>
      <c r="J22" s="417"/>
      <c r="K22" s="418"/>
      <c r="L22" s="137">
        <v>2</v>
      </c>
      <c r="M22" s="138">
        <f t="shared" si="1"/>
        <v>6</v>
      </c>
      <c r="N22" s="233">
        <f t="shared" si="2"/>
        <v>8</v>
      </c>
    </row>
    <row r="23" spans="1:14" ht="14.25" x14ac:dyDescent="0.2">
      <c r="A23" s="126" t="str">
        <f t="shared" si="0"/>
        <v>ElemChloe WhiteCaballo Jax</v>
      </c>
      <c r="B23" s="156" t="s">
        <v>17</v>
      </c>
      <c r="C23" s="128" t="s">
        <v>105</v>
      </c>
      <c r="D23" s="129" t="s">
        <v>112</v>
      </c>
      <c r="E23" s="140">
        <v>6027321</v>
      </c>
      <c r="F23" s="131" t="s">
        <v>101</v>
      </c>
      <c r="G23" s="414"/>
      <c r="H23" s="415"/>
      <c r="I23" s="416">
        <v>55.417000000000002</v>
      </c>
      <c r="J23" s="417"/>
      <c r="K23" s="418"/>
      <c r="L23" s="137">
        <v>1</v>
      </c>
      <c r="M23" s="138">
        <v>7</v>
      </c>
      <c r="N23" s="233">
        <f t="shared" si="2"/>
        <v>9</v>
      </c>
    </row>
    <row r="24" spans="1:14" ht="14.25" x14ac:dyDescent="0.2">
      <c r="A24" s="126" t="str">
        <f t="shared" si="0"/>
        <v/>
      </c>
      <c r="B24" s="127"/>
      <c r="C24" s="128"/>
      <c r="D24" s="129"/>
      <c r="E24" s="140"/>
      <c r="F24" s="131"/>
      <c r="G24" s="414"/>
      <c r="H24" s="415"/>
      <c r="I24" s="416"/>
      <c r="J24" s="417"/>
      <c r="K24" s="418"/>
      <c r="L24" s="137"/>
      <c r="M24" s="138">
        <f t="shared" si="1"/>
        <v>0</v>
      </c>
      <c r="N24" s="139"/>
    </row>
    <row r="25" spans="1:14" ht="14.25" x14ac:dyDescent="0.2">
      <c r="A25" s="126" t="str">
        <f t="shared" si="0"/>
        <v/>
      </c>
      <c r="B25" s="127"/>
      <c r="C25" s="128"/>
      <c r="D25" s="129"/>
      <c r="E25" s="140"/>
      <c r="F25" s="131"/>
      <c r="G25" s="414"/>
      <c r="H25" s="415"/>
      <c r="I25" s="416"/>
      <c r="J25" s="417"/>
      <c r="K25" s="418"/>
      <c r="L25" s="137"/>
      <c r="M25" s="138">
        <f t="shared" si="1"/>
        <v>0</v>
      </c>
      <c r="N25" s="139"/>
    </row>
    <row r="26" spans="1:14" ht="14.25" x14ac:dyDescent="0.2">
      <c r="A26" s="126" t="str">
        <f t="shared" si="0"/>
        <v/>
      </c>
      <c r="B26" s="127"/>
      <c r="C26" s="128"/>
      <c r="D26" s="129"/>
      <c r="E26" s="140"/>
      <c r="F26" s="131"/>
      <c r="G26" s="414"/>
      <c r="H26" s="415"/>
      <c r="I26" s="416"/>
      <c r="J26" s="417"/>
      <c r="K26" s="418"/>
      <c r="L26" s="137"/>
      <c r="M26" s="138">
        <f t="shared" si="1"/>
        <v>0</v>
      </c>
      <c r="N26" s="139"/>
    </row>
    <row r="27" spans="1:14" ht="14.25" x14ac:dyDescent="0.2">
      <c r="A27" s="126" t="str">
        <f t="shared" si="0"/>
        <v/>
      </c>
      <c r="B27" s="127"/>
      <c r="C27" s="128"/>
      <c r="D27" s="129"/>
      <c r="E27" s="140"/>
      <c r="F27" s="131"/>
      <c r="G27" s="414"/>
      <c r="H27" s="415"/>
      <c r="I27" s="416"/>
      <c r="J27" s="417"/>
      <c r="K27" s="418"/>
      <c r="L27" s="137"/>
      <c r="M27" s="138">
        <f t="shared" si="1"/>
        <v>0</v>
      </c>
      <c r="N27" s="139"/>
    </row>
    <row r="28" spans="1:14" ht="14.25" x14ac:dyDescent="0.2">
      <c r="A28" s="126" t="str">
        <f t="shared" si="0"/>
        <v/>
      </c>
      <c r="B28" s="127"/>
      <c r="C28" s="128"/>
      <c r="D28" s="129"/>
      <c r="E28" s="140"/>
      <c r="F28" s="131"/>
      <c r="G28" s="414"/>
      <c r="H28" s="415"/>
      <c r="I28" s="416"/>
      <c r="J28" s="417"/>
      <c r="K28" s="418"/>
      <c r="L28" s="137"/>
      <c r="M28" s="138">
        <f t="shared" si="1"/>
        <v>0</v>
      </c>
      <c r="N28" s="139"/>
    </row>
    <row r="29" spans="1:14" ht="14.25" x14ac:dyDescent="0.2">
      <c r="A29" s="126" t="str">
        <f t="shared" si="0"/>
        <v/>
      </c>
      <c r="B29" s="127"/>
      <c r="C29" s="128"/>
      <c r="D29" s="129"/>
      <c r="E29" s="140"/>
      <c r="F29" s="131"/>
      <c r="G29" s="414"/>
      <c r="H29" s="415"/>
      <c r="I29" s="416"/>
      <c r="J29" s="417"/>
      <c r="K29" s="418"/>
      <c r="L29" s="137"/>
      <c r="M29" s="138">
        <f t="shared" si="1"/>
        <v>0</v>
      </c>
      <c r="N29" s="139"/>
    </row>
    <row r="30" spans="1:14" ht="14.25" x14ac:dyDescent="0.2">
      <c r="A30" s="126" t="str">
        <f t="shared" ref="A30:A60" si="3">CONCATENATE(B30,C30,D30)</f>
        <v/>
      </c>
      <c r="B30" s="127"/>
      <c r="C30" s="128"/>
      <c r="D30" s="129"/>
      <c r="E30" s="140"/>
      <c r="F30" s="131"/>
      <c r="G30" s="414"/>
      <c r="H30" s="415"/>
      <c r="I30" s="416"/>
      <c r="J30" s="417"/>
      <c r="K30" s="418"/>
      <c r="L30" s="137"/>
      <c r="M30" s="138">
        <f t="shared" si="1"/>
        <v>0</v>
      </c>
      <c r="N30" s="139"/>
    </row>
    <row r="31" spans="1:14" ht="14.25" x14ac:dyDescent="0.2">
      <c r="A31" s="126" t="str">
        <f t="shared" si="3"/>
        <v/>
      </c>
      <c r="B31" s="127"/>
      <c r="C31" s="128"/>
      <c r="D31" s="129"/>
      <c r="E31" s="140"/>
      <c r="F31" s="131"/>
      <c r="G31" s="414"/>
      <c r="H31" s="415"/>
      <c r="I31" s="416"/>
      <c r="J31" s="417"/>
      <c r="K31" s="418"/>
      <c r="L31" s="137"/>
      <c r="M31" s="138">
        <f t="shared" si="1"/>
        <v>0</v>
      </c>
      <c r="N31" s="139"/>
    </row>
    <row r="32" spans="1:14" ht="14.25" x14ac:dyDescent="0.2">
      <c r="A32" s="126" t="str">
        <f t="shared" si="3"/>
        <v/>
      </c>
      <c r="B32" s="127"/>
      <c r="C32" s="128"/>
      <c r="D32" s="129"/>
      <c r="E32" s="140"/>
      <c r="F32" s="131"/>
      <c r="G32" s="414"/>
      <c r="H32" s="415"/>
      <c r="I32" s="416"/>
      <c r="J32" s="417"/>
      <c r="K32" s="418"/>
      <c r="L32" s="137"/>
      <c r="M32" s="138">
        <f t="shared" si="1"/>
        <v>0</v>
      </c>
      <c r="N32" s="139"/>
    </row>
    <row r="33" spans="1:14" ht="14.25" x14ac:dyDescent="0.2">
      <c r="A33" s="126" t="str">
        <f t="shared" si="3"/>
        <v/>
      </c>
      <c r="B33" s="127"/>
      <c r="C33" s="128"/>
      <c r="D33" s="129"/>
      <c r="E33" s="140"/>
      <c r="F33" s="131"/>
      <c r="G33" s="414"/>
      <c r="H33" s="415"/>
      <c r="I33" s="416"/>
      <c r="J33" s="417"/>
      <c r="K33" s="418"/>
      <c r="L33" s="137"/>
      <c r="M33" s="138">
        <f t="shared" si="1"/>
        <v>0</v>
      </c>
      <c r="N33" s="139"/>
    </row>
    <row r="34" spans="1:14" ht="14.25" x14ac:dyDescent="0.2">
      <c r="A34" s="126" t="str">
        <f t="shared" si="3"/>
        <v/>
      </c>
      <c r="B34" s="127"/>
      <c r="C34" s="128"/>
      <c r="D34" s="129"/>
      <c r="E34" s="140"/>
      <c r="F34" s="131"/>
      <c r="G34" s="414"/>
      <c r="H34" s="415"/>
      <c r="I34" s="416"/>
      <c r="J34" s="417"/>
      <c r="K34" s="418"/>
      <c r="L34" s="137"/>
      <c r="M34" s="138">
        <f t="shared" si="1"/>
        <v>0</v>
      </c>
      <c r="N34" s="139"/>
    </row>
    <row r="35" spans="1:14" ht="14.25" x14ac:dyDescent="0.2">
      <c r="A35" s="126" t="str">
        <f t="shared" si="3"/>
        <v/>
      </c>
      <c r="B35" s="127"/>
      <c r="C35" s="128"/>
      <c r="D35" s="129"/>
      <c r="E35" s="140"/>
      <c r="F35" s="131"/>
      <c r="G35" s="414"/>
      <c r="H35" s="415"/>
      <c r="I35" s="416"/>
      <c r="J35" s="417"/>
      <c r="K35" s="418"/>
      <c r="L35" s="137"/>
      <c r="M35" s="138">
        <f t="shared" si="1"/>
        <v>0</v>
      </c>
      <c r="N35" s="139"/>
    </row>
    <row r="36" spans="1:14" ht="14.25" x14ac:dyDescent="0.2">
      <c r="A36" s="126" t="str">
        <f t="shared" si="3"/>
        <v/>
      </c>
      <c r="B36" s="127"/>
      <c r="C36" s="128"/>
      <c r="D36" s="129"/>
      <c r="E36" s="140"/>
      <c r="F36" s="131"/>
      <c r="G36" s="414"/>
      <c r="H36" s="415"/>
      <c r="I36" s="416"/>
      <c r="J36" s="417"/>
      <c r="K36" s="418"/>
      <c r="L36" s="137"/>
      <c r="M36" s="138">
        <f t="shared" si="1"/>
        <v>0</v>
      </c>
      <c r="N36" s="139"/>
    </row>
    <row r="37" spans="1:14" ht="14.25" x14ac:dyDescent="0.2">
      <c r="A37" s="126" t="str">
        <f t="shared" si="3"/>
        <v/>
      </c>
      <c r="B37" s="127"/>
      <c r="C37" s="128"/>
      <c r="D37" s="129"/>
      <c r="E37" s="140"/>
      <c r="F37" s="131"/>
      <c r="G37" s="414"/>
      <c r="H37" s="415"/>
      <c r="I37" s="416"/>
      <c r="J37" s="417"/>
      <c r="K37" s="418"/>
      <c r="L37" s="137"/>
      <c r="M37" s="138">
        <f t="shared" si="1"/>
        <v>0</v>
      </c>
      <c r="N37" s="139"/>
    </row>
    <row r="38" spans="1:14" ht="14.25" x14ac:dyDescent="0.2">
      <c r="A38" s="126" t="str">
        <f t="shared" si="3"/>
        <v/>
      </c>
      <c r="B38" s="127"/>
      <c r="C38" s="128"/>
      <c r="D38" s="129"/>
      <c r="E38" s="140"/>
      <c r="F38" s="131"/>
      <c r="G38" s="414"/>
      <c r="H38" s="415"/>
      <c r="I38" s="416"/>
      <c r="J38" s="417"/>
      <c r="K38" s="418"/>
      <c r="L38" s="137"/>
      <c r="M38" s="138">
        <f t="shared" si="1"/>
        <v>0</v>
      </c>
      <c r="N38" s="139"/>
    </row>
    <row r="39" spans="1:14" ht="14.25" x14ac:dyDescent="0.2">
      <c r="A39" s="126" t="str">
        <f t="shared" si="3"/>
        <v/>
      </c>
      <c r="B39" s="127"/>
      <c r="C39" s="128"/>
      <c r="D39" s="129"/>
      <c r="E39" s="140"/>
      <c r="F39" s="131"/>
      <c r="G39" s="414"/>
      <c r="H39" s="415"/>
      <c r="I39" s="416"/>
      <c r="J39" s="417"/>
      <c r="K39" s="418"/>
      <c r="L39" s="137"/>
      <c r="M39" s="138">
        <f t="shared" si="1"/>
        <v>0</v>
      </c>
      <c r="N39" s="139"/>
    </row>
    <row r="40" spans="1:14" ht="14.25" x14ac:dyDescent="0.2">
      <c r="A40" s="126" t="str">
        <f t="shared" si="3"/>
        <v/>
      </c>
      <c r="B40" s="127"/>
      <c r="C40" s="128"/>
      <c r="D40" s="129"/>
      <c r="E40" s="140"/>
      <c r="F40" s="131"/>
      <c r="G40" s="414"/>
      <c r="H40" s="415"/>
      <c r="I40" s="416"/>
      <c r="J40" s="417"/>
      <c r="K40" s="418"/>
      <c r="L40" s="137"/>
      <c r="M40" s="138">
        <f t="shared" si="1"/>
        <v>0</v>
      </c>
      <c r="N40" s="139"/>
    </row>
    <row r="41" spans="1:14" ht="14.25" x14ac:dyDescent="0.2">
      <c r="A41" s="126" t="str">
        <f t="shared" si="3"/>
        <v/>
      </c>
      <c r="B41" s="127"/>
      <c r="C41" s="128"/>
      <c r="D41" s="129"/>
      <c r="E41" s="140"/>
      <c r="F41" s="131"/>
      <c r="G41" s="414"/>
      <c r="H41" s="415"/>
      <c r="I41" s="416"/>
      <c r="J41" s="417"/>
      <c r="K41" s="418"/>
      <c r="L41" s="137"/>
      <c r="M41" s="138">
        <f t="shared" si="1"/>
        <v>0</v>
      </c>
      <c r="N41" s="139"/>
    </row>
    <row r="42" spans="1:14" ht="14.25" x14ac:dyDescent="0.2">
      <c r="A42" s="126" t="str">
        <f t="shared" si="3"/>
        <v/>
      </c>
      <c r="B42" s="127"/>
      <c r="C42" s="128"/>
      <c r="D42" s="129"/>
      <c r="E42" s="140"/>
      <c r="F42" s="131"/>
      <c r="G42" s="414"/>
      <c r="H42" s="415"/>
      <c r="I42" s="416"/>
      <c r="J42" s="417"/>
      <c r="K42" s="418"/>
      <c r="L42" s="137"/>
      <c r="M42" s="138">
        <f t="shared" si="1"/>
        <v>0</v>
      </c>
      <c r="N42" s="139"/>
    </row>
    <row r="43" spans="1:14" ht="14.25" x14ac:dyDescent="0.2">
      <c r="A43" s="126" t="str">
        <f t="shared" si="3"/>
        <v/>
      </c>
      <c r="B43" s="127"/>
      <c r="C43" s="128"/>
      <c r="D43" s="129"/>
      <c r="E43" s="140"/>
      <c r="F43" s="131"/>
      <c r="G43" s="414"/>
      <c r="H43" s="415"/>
      <c r="I43" s="416"/>
      <c r="J43" s="417"/>
      <c r="K43" s="418"/>
      <c r="L43" s="137"/>
      <c r="M43" s="138">
        <f t="shared" si="1"/>
        <v>0</v>
      </c>
      <c r="N43" s="139"/>
    </row>
    <row r="44" spans="1:14" ht="14.25" x14ac:dyDescent="0.2">
      <c r="A44" s="126" t="str">
        <f t="shared" si="3"/>
        <v/>
      </c>
      <c r="B44" s="127"/>
      <c r="C44" s="128"/>
      <c r="D44" s="129"/>
      <c r="E44" s="140"/>
      <c r="F44" s="131"/>
      <c r="G44" s="414"/>
      <c r="H44" s="415"/>
      <c r="I44" s="416"/>
      <c r="J44" s="417"/>
      <c r="K44" s="418"/>
      <c r="L44" s="137"/>
      <c r="M44" s="138">
        <f t="shared" si="1"/>
        <v>0</v>
      </c>
      <c r="N44" s="139"/>
    </row>
    <row r="45" spans="1:14" ht="14.25" x14ac:dyDescent="0.2">
      <c r="A45" s="126" t="str">
        <f t="shared" si="3"/>
        <v/>
      </c>
      <c r="B45" s="127"/>
      <c r="C45" s="128"/>
      <c r="D45" s="129"/>
      <c r="E45" s="140"/>
      <c r="F45" s="131"/>
      <c r="G45" s="414"/>
      <c r="H45" s="415"/>
      <c r="I45" s="416"/>
      <c r="J45" s="417"/>
      <c r="K45" s="418"/>
      <c r="L45" s="137"/>
      <c r="M45" s="138">
        <f t="shared" si="1"/>
        <v>0</v>
      </c>
      <c r="N45" s="139"/>
    </row>
    <row r="46" spans="1:14" ht="14.25" x14ac:dyDescent="0.2">
      <c r="A46" s="126" t="str">
        <f t="shared" si="3"/>
        <v/>
      </c>
      <c r="B46" s="127"/>
      <c r="C46" s="128"/>
      <c r="D46" s="129"/>
      <c r="E46" s="140"/>
      <c r="F46" s="131"/>
      <c r="G46" s="414"/>
      <c r="H46" s="415"/>
      <c r="I46" s="416"/>
      <c r="J46" s="417"/>
      <c r="K46" s="418"/>
      <c r="L46" s="137"/>
      <c r="M46" s="138">
        <f t="shared" si="1"/>
        <v>0</v>
      </c>
      <c r="N46" s="139"/>
    </row>
    <row r="47" spans="1:14" ht="14.25" x14ac:dyDescent="0.2">
      <c r="A47" s="126" t="str">
        <f t="shared" si="3"/>
        <v/>
      </c>
      <c r="B47" s="127"/>
      <c r="C47" s="128"/>
      <c r="D47" s="129"/>
      <c r="E47" s="140"/>
      <c r="F47" s="131"/>
      <c r="G47" s="414"/>
      <c r="H47" s="415"/>
      <c r="I47" s="416"/>
      <c r="J47" s="417"/>
      <c r="K47" s="418"/>
      <c r="L47" s="137"/>
      <c r="M47" s="138">
        <f t="shared" si="1"/>
        <v>0</v>
      </c>
      <c r="N47" s="139"/>
    </row>
    <row r="48" spans="1:14" ht="14.25" x14ac:dyDescent="0.2">
      <c r="A48" s="126" t="str">
        <f t="shared" si="3"/>
        <v/>
      </c>
      <c r="B48" s="127"/>
      <c r="C48" s="128"/>
      <c r="D48" s="129"/>
      <c r="E48" s="140"/>
      <c r="F48" s="131"/>
      <c r="G48" s="414"/>
      <c r="H48" s="415"/>
      <c r="I48" s="416"/>
      <c r="J48" s="417"/>
      <c r="K48" s="418"/>
      <c r="L48" s="137"/>
      <c r="M48" s="138">
        <f t="shared" si="1"/>
        <v>0</v>
      </c>
      <c r="N48" s="139"/>
    </row>
    <row r="49" spans="1:14" ht="14.25" x14ac:dyDescent="0.2">
      <c r="A49" s="126" t="str">
        <f t="shared" si="3"/>
        <v/>
      </c>
      <c r="B49" s="127"/>
      <c r="C49" s="128"/>
      <c r="D49" s="129"/>
      <c r="E49" s="140"/>
      <c r="F49" s="131"/>
      <c r="G49" s="414"/>
      <c r="H49" s="415"/>
      <c r="I49" s="416"/>
      <c r="J49" s="417"/>
      <c r="K49" s="418"/>
      <c r="L49" s="137"/>
      <c r="M49" s="138">
        <f t="shared" si="1"/>
        <v>0</v>
      </c>
      <c r="N49" s="139"/>
    </row>
    <row r="50" spans="1:14" ht="14.25" x14ac:dyDescent="0.2">
      <c r="A50" s="126" t="str">
        <f t="shared" si="3"/>
        <v/>
      </c>
      <c r="B50" s="127"/>
      <c r="C50" s="128"/>
      <c r="D50" s="129"/>
      <c r="E50" s="140"/>
      <c r="F50" s="131"/>
      <c r="G50" s="414"/>
      <c r="H50" s="415"/>
      <c r="I50" s="416"/>
      <c r="J50" s="417"/>
      <c r="K50" s="418"/>
      <c r="L50" s="137"/>
      <c r="M50" s="138">
        <f t="shared" si="1"/>
        <v>0</v>
      </c>
      <c r="N50" s="139"/>
    </row>
    <row r="51" spans="1:14" ht="14.25" x14ac:dyDescent="0.2">
      <c r="A51" s="126" t="str">
        <f t="shared" si="3"/>
        <v/>
      </c>
      <c r="B51" s="127"/>
      <c r="C51" s="128"/>
      <c r="D51" s="129"/>
      <c r="E51" s="140"/>
      <c r="F51" s="131"/>
      <c r="G51" s="414"/>
      <c r="H51" s="415"/>
      <c r="I51" s="416"/>
      <c r="J51" s="417"/>
      <c r="K51" s="418"/>
      <c r="L51" s="137"/>
      <c r="M51" s="138">
        <f t="shared" si="1"/>
        <v>0</v>
      </c>
      <c r="N51" s="139"/>
    </row>
    <row r="52" spans="1:14" ht="14.25" x14ac:dyDescent="0.2">
      <c r="A52" s="126" t="str">
        <f t="shared" si="3"/>
        <v/>
      </c>
      <c r="B52" s="127"/>
      <c r="C52" s="128"/>
      <c r="D52" s="129"/>
      <c r="E52" s="140"/>
      <c r="F52" s="131"/>
      <c r="G52" s="414"/>
      <c r="H52" s="415"/>
      <c r="I52" s="416"/>
      <c r="J52" s="417"/>
      <c r="K52" s="418"/>
      <c r="L52" s="137"/>
      <c r="M52" s="138">
        <f t="shared" si="1"/>
        <v>0</v>
      </c>
      <c r="N52" s="139"/>
    </row>
    <row r="53" spans="1:14" ht="14.25" x14ac:dyDescent="0.2">
      <c r="A53" s="126" t="str">
        <f t="shared" si="3"/>
        <v/>
      </c>
      <c r="B53" s="127"/>
      <c r="C53" s="128"/>
      <c r="D53" s="129"/>
      <c r="E53" s="140"/>
      <c r="F53" s="131"/>
      <c r="G53" s="414"/>
      <c r="H53" s="415"/>
      <c r="I53" s="416"/>
      <c r="J53" s="417"/>
      <c r="K53" s="418"/>
      <c r="L53" s="137"/>
      <c r="M53" s="138">
        <f t="shared" si="1"/>
        <v>0</v>
      </c>
      <c r="N53" s="139"/>
    </row>
    <row r="54" spans="1:14" ht="14.25" x14ac:dyDescent="0.2">
      <c r="A54" s="126" t="str">
        <f t="shared" si="3"/>
        <v/>
      </c>
      <c r="B54" s="127"/>
      <c r="C54" s="128"/>
      <c r="D54" s="129"/>
      <c r="E54" s="140"/>
      <c r="F54" s="131"/>
      <c r="G54" s="414"/>
      <c r="H54" s="415"/>
      <c r="I54" s="416"/>
      <c r="J54" s="417"/>
      <c r="K54" s="418"/>
      <c r="L54" s="137"/>
      <c r="M54" s="138">
        <f t="shared" si="1"/>
        <v>0</v>
      </c>
      <c r="N54" s="139"/>
    </row>
    <row r="55" spans="1:14" ht="14.25" x14ac:dyDescent="0.2">
      <c r="A55" s="126" t="str">
        <f t="shared" si="3"/>
        <v/>
      </c>
      <c r="B55" s="127"/>
      <c r="C55" s="128"/>
      <c r="D55" s="129"/>
      <c r="E55" s="140"/>
      <c r="F55" s="131"/>
      <c r="G55" s="414"/>
      <c r="H55" s="415"/>
      <c r="I55" s="416"/>
      <c r="J55" s="417"/>
      <c r="K55" s="418"/>
      <c r="L55" s="137"/>
      <c r="M55" s="138">
        <f t="shared" si="1"/>
        <v>0</v>
      </c>
      <c r="N55" s="139"/>
    </row>
    <row r="56" spans="1:14" ht="14.25" x14ac:dyDescent="0.2">
      <c r="A56" s="126" t="str">
        <f t="shared" si="3"/>
        <v/>
      </c>
      <c r="B56" s="127"/>
      <c r="C56" s="128"/>
      <c r="D56" s="129"/>
      <c r="E56" s="140"/>
      <c r="F56" s="131"/>
      <c r="G56" s="414"/>
      <c r="H56" s="415"/>
      <c r="I56" s="416"/>
      <c r="J56" s="417"/>
      <c r="K56" s="418"/>
      <c r="L56" s="137"/>
      <c r="M56" s="138">
        <f t="shared" si="1"/>
        <v>0</v>
      </c>
      <c r="N56" s="139"/>
    </row>
    <row r="57" spans="1:14" ht="14.25" x14ac:dyDescent="0.2">
      <c r="A57" s="126" t="str">
        <f t="shared" si="3"/>
        <v/>
      </c>
      <c r="B57" s="127"/>
      <c r="C57" s="128"/>
      <c r="D57" s="129"/>
      <c r="E57" s="140"/>
      <c r="F57" s="131"/>
      <c r="G57" s="414"/>
      <c r="H57" s="415"/>
      <c r="I57" s="416"/>
      <c r="J57" s="417"/>
      <c r="K57" s="418"/>
      <c r="L57" s="137"/>
      <c r="M57" s="138">
        <f t="shared" si="1"/>
        <v>0</v>
      </c>
      <c r="N57" s="139"/>
    </row>
    <row r="58" spans="1:14" ht="14.25" x14ac:dyDescent="0.2">
      <c r="A58" s="126" t="str">
        <f t="shared" si="3"/>
        <v/>
      </c>
      <c r="B58" s="127"/>
      <c r="C58" s="128"/>
      <c r="D58" s="129"/>
      <c r="E58" s="140"/>
      <c r="F58" s="131"/>
      <c r="G58" s="414"/>
      <c r="H58" s="415"/>
      <c r="I58" s="416"/>
      <c r="J58" s="417"/>
      <c r="K58" s="418"/>
      <c r="L58" s="137"/>
      <c r="M58" s="138">
        <f t="shared" si="1"/>
        <v>0</v>
      </c>
      <c r="N58" s="139"/>
    </row>
    <row r="59" spans="1:14" ht="14.25" x14ac:dyDescent="0.2">
      <c r="A59" s="126" t="str">
        <f t="shared" si="3"/>
        <v/>
      </c>
      <c r="B59" s="127"/>
      <c r="C59" s="128"/>
      <c r="D59" s="129"/>
      <c r="E59" s="140"/>
      <c r="F59" s="131"/>
      <c r="G59" s="414"/>
      <c r="H59" s="415"/>
      <c r="I59" s="416"/>
      <c r="J59" s="417"/>
      <c r="K59" s="418"/>
      <c r="L59" s="137"/>
      <c r="M59" s="138">
        <f t="shared" si="1"/>
        <v>0</v>
      </c>
      <c r="N59" s="139"/>
    </row>
    <row r="60" spans="1:14" ht="14.25" x14ac:dyDescent="0.2">
      <c r="A60" s="126" t="str">
        <f t="shared" si="3"/>
        <v/>
      </c>
      <c r="B60" s="127"/>
      <c r="C60" s="128"/>
      <c r="D60" s="129"/>
      <c r="E60" s="140"/>
      <c r="F60" s="131"/>
      <c r="G60" s="414"/>
      <c r="H60" s="415"/>
      <c r="I60" s="416"/>
      <c r="J60" s="417"/>
      <c r="K60" s="418"/>
      <c r="L60" s="137"/>
      <c r="M60" s="138">
        <f t="shared" si="1"/>
        <v>0</v>
      </c>
      <c r="N60" s="139"/>
    </row>
    <row r="61" spans="1:14" ht="14.25" x14ac:dyDescent="0.2">
      <c r="A61" s="126" t="str">
        <f t="shared" ref="A61:A69" si="4">CONCATENATE(B61,C61,D61)</f>
        <v/>
      </c>
      <c r="B61" s="127"/>
      <c r="C61" s="128"/>
      <c r="D61" s="129"/>
      <c r="E61" s="140"/>
      <c r="F61" s="131"/>
      <c r="G61" s="414"/>
      <c r="H61" s="415"/>
      <c r="I61" s="416"/>
      <c r="J61" s="417"/>
      <c r="K61" s="418"/>
      <c r="L61" s="137"/>
      <c r="M61" s="138">
        <f t="shared" ref="M61:M69" si="5">IF(L61=1,7,IF(L61=2,6,IF(L61=3,5,IF(L61=4,4,IF(L61=5,3,IF(L61=6,2,IF(L61&gt;=6,1,0)))))))</f>
        <v>0</v>
      </c>
      <c r="N61" s="139"/>
    </row>
    <row r="62" spans="1:14" ht="14.25" x14ac:dyDescent="0.2">
      <c r="A62" s="126" t="str">
        <f t="shared" si="4"/>
        <v/>
      </c>
      <c r="B62" s="127"/>
      <c r="C62" s="128"/>
      <c r="D62" s="129"/>
      <c r="E62" s="140"/>
      <c r="F62" s="131"/>
      <c r="G62" s="414"/>
      <c r="H62" s="415"/>
      <c r="I62" s="416"/>
      <c r="J62" s="417"/>
      <c r="K62" s="418"/>
      <c r="L62" s="137"/>
      <c r="M62" s="138">
        <f t="shared" si="5"/>
        <v>0</v>
      </c>
      <c r="N62" s="139"/>
    </row>
    <row r="63" spans="1:14" ht="14.25" x14ac:dyDescent="0.2">
      <c r="A63" s="126" t="str">
        <f t="shared" si="4"/>
        <v/>
      </c>
      <c r="B63" s="127"/>
      <c r="C63" s="128"/>
      <c r="D63" s="129"/>
      <c r="E63" s="140"/>
      <c r="F63" s="131"/>
      <c r="G63" s="414"/>
      <c r="H63" s="415"/>
      <c r="I63" s="416"/>
      <c r="J63" s="417"/>
      <c r="K63" s="418"/>
      <c r="L63" s="137"/>
      <c r="M63" s="138">
        <f t="shared" si="5"/>
        <v>0</v>
      </c>
      <c r="N63" s="139"/>
    </row>
    <row r="64" spans="1:14" ht="14.25" x14ac:dyDescent="0.2">
      <c r="A64" s="126" t="str">
        <f t="shared" si="4"/>
        <v/>
      </c>
      <c r="B64" s="127"/>
      <c r="C64" s="128"/>
      <c r="D64" s="129"/>
      <c r="E64" s="140"/>
      <c r="F64" s="131"/>
      <c r="G64" s="414"/>
      <c r="H64" s="415"/>
      <c r="I64" s="416"/>
      <c r="J64" s="417"/>
      <c r="K64" s="418"/>
      <c r="L64" s="137"/>
      <c r="M64" s="138">
        <f t="shared" si="5"/>
        <v>0</v>
      </c>
      <c r="N64" s="139"/>
    </row>
    <row r="65" spans="1:14" ht="14.25" x14ac:dyDescent="0.2">
      <c r="A65" s="126" t="str">
        <f t="shared" si="4"/>
        <v/>
      </c>
      <c r="B65" s="127"/>
      <c r="C65" s="128"/>
      <c r="D65" s="129"/>
      <c r="E65" s="140"/>
      <c r="F65" s="131"/>
      <c r="G65" s="414"/>
      <c r="H65" s="415"/>
      <c r="I65" s="416"/>
      <c r="J65" s="417"/>
      <c r="K65" s="418"/>
      <c r="L65" s="137"/>
      <c r="M65" s="138">
        <f t="shared" si="5"/>
        <v>0</v>
      </c>
      <c r="N65" s="139"/>
    </row>
    <row r="66" spans="1:14" ht="14.25" x14ac:dyDescent="0.2">
      <c r="A66" s="126" t="str">
        <f t="shared" si="4"/>
        <v/>
      </c>
      <c r="B66" s="127"/>
      <c r="C66" s="128"/>
      <c r="D66" s="129"/>
      <c r="E66" s="140"/>
      <c r="F66" s="131"/>
      <c r="G66" s="414"/>
      <c r="H66" s="415"/>
      <c r="I66" s="416"/>
      <c r="J66" s="417"/>
      <c r="K66" s="418"/>
      <c r="L66" s="137"/>
      <c r="M66" s="138">
        <f t="shared" si="5"/>
        <v>0</v>
      </c>
      <c r="N66" s="139"/>
    </row>
    <row r="67" spans="1:14" ht="14.25" x14ac:dyDescent="0.2">
      <c r="A67" s="126" t="str">
        <f t="shared" si="4"/>
        <v/>
      </c>
      <c r="B67" s="127"/>
      <c r="C67" s="128"/>
      <c r="D67" s="129"/>
      <c r="E67" s="140"/>
      <c r="F67" s="131"/>
      <c r="G67" s="414"/>
      <c r="H67" s="415"/>
      <c r="I67" s="416"/>
      <c r="J67" s="417"/>
      <c r="K67" s="418"/>
      <c r="L67" s="137"/>
      <c r="M67" s="138">
        <f t="shared" si="5"/>
        <v>0</v>
      </c>
      <c r="N67" s="139"/>
    </row>
    <row r="68" spans="1:14" ht="14.25" x14ac:dyDescent="0.2">
      <c r="A68" s="126" t="str">
        <f t="shared" si="4"/>
        <v/>
      </c>
      <c r="B68" s="127"/>
      <c r="C68" s="128"/>
      <c r="D68" s="129"/>
      <c r="E68" s="140"/>
      <c r="F68" s="131"/>
      <c r="G68" s="414"/>
      <c r="H68" s="415"/>
      <c r="I68" s="416"/>
      <c r="J68" s="417"/>
      <c r="K68" s="418"/>
      <c r="L68" s="137"/>
      <c r="M68" s="138">
        <f t="shared" si="5"/>
        <v>0</v>
      </c>
      <c r="N68" s="139"/>
    </row>
    <row r="69" spans="1:14" ht="15" thickBot="1" x14ac:dyDescent="0.25">
      <c r="A69" s="126" t="str">
        <f t="shared" si="4"/>
        <v/>
      </c>
      <c r="B69" s="141"/>
      <c r="C69" s="142"/>
      <c r="D69" s="143"/>
      <c r="E69" s="144"/>
      <c r="F69" s="145"/>
      <c r="G69" s="419"/>
      <c r="H69" s="420"/>
      <c r="I69" s="421"/>
      <c r="J69" s="422"/>
      <c r="K69" s="423"/>
      <c r="L69" s="151"/>
      <c r="M69" s="152">
        <f t="shared" si="5"/>
        <v>0</v>
      </c>
      <c r="N69" s="153"/>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58" priority="2"/>
  </conditionalFormatting>
  <conditionalFormatting sqref="C1:D5">
    <cfRule type="duplicateValues" dxfId="57" priority="1"/>
  </conditionalFormatting>
  <conditionalFormatting sqref="C6:D22">
    <cfRule type="duplicateValues" dxfId="56" priority="429"/>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23D4A-26BE-4670-A643-88EF33C5000D}">
  <sheetPr codeName="Sheet29">
    <tabColor rgb="FFFF3399"/>
  </sheetPr>
  <dimension ref="A1:N98"/>
  <sheetViews>
    <sheetView zoomScale="80" zoomScaleNormal="80" workbookViewId="0">
      <selection activeCell="D12" sqref="D12"/>
    </sheetView>
  </sheetViews>
  <sheetFormatPr defaultRowHeight="12.75" x14ac:dyDescent="0.2"/>
  <cols>
    <col min="1" max="1" width="37" style="119" customWidth="1"/>
    <col min="2" max="2" width="9.140625" style="14" bestFit="1"/>
    <col min="3" max="3" width="18.7109375" style="119" bestFit="1" customWidth="1"/>
    <col min="4" max="4" width="17.85546875" style="154" bestFit="1" customWidth="1"/>
    <col min="5" max="5" width="12" style="14" bestFit="1" customWidth="1"/>
    <col min="6" max="6" width="16" style="119" bestFit="1" customWidth="1"/>
    <col min="7" max="7" width="7.140625" style="14" bestFit="1" customWidth="1"/>
    <col min="8" max="8" width="8.7109375" style="14" bestFit="1"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22.5" customHeight="1" thickBot="1" x14ac:dyDescent="0.25">
      <c r="A1" s="115">
        <f>SUM(A2-1)</f>
        <v>16</v>
      </c>
      <c r="B1" s="981" t="s">
        <v>234</v>
      </c>
      <c r="C1" s="982"/>
      <c r="D1" s="116" t="s">
        <v>69</v>
      </c>
      <c r="E1" s="983" t="s">
        <v>952</v>
      </c>
      <c r="F1" s="984"/>
      <c r="G1" s="984"/>
      <c r="H1" s="984"/>
      <c r="I1" s="984"/>
      <c r="J1" s="984"/>
      <c r="K1" s="118" t="s">
        <v>70</v>
      </c>
      <c r="L1" s="1017">
        <v>44325</v>
      </c>
      <c r="M1" s="986"/>
      <c r="N1" s="118" t="s">
        <v>235</v>
      </c>
    </row>
    <row r="2" spans="1:14" ht="22.5" customHeight="1" thickBot="1" x14ac:dyDescent="0.25">
      <c r="A2" s="120">
        <f>COUNTA(_xlfn.UNIQUE(D6:D198))</f>
        <v>17</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463"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1003"/>
      <c r="E5" s="1004" t="s">
        <v>77</v>
      </c>
      <c r="F5" s="1005"/>
      <c r="G5" s="1011"/>
      <c r="H5" s="1013"/>
      <c r="I5" s="1013"/>
      <c r="J5" s="1013"/>
      <c r="K5" s="1003"/>
      <c r="L5" s="1008"/>
      <c r="M5" s="1009"/>
      <c r="N5" s="464">
        <f>IF(N4=1,0,IF(N4=2,1,IF(N4=3,2,0)))</f>
        <v>0</v>
      </c>
    </row>
    <row r="6" spans="1:14" ht="14.25" x14ac:dyDescent="0.2">
      <c r="A6" s="126" t="str">
        <f t="shared" ref="A6:A69" si="0">CONCATENATE(B6,C6,D6)</f>
        <v>PrelimAlyssa ScottMorefair Rhyder</v>
      </c>
      <c r="B6" s="127" t="s">
        <v>50</v>
      </c>
      <c r="C6" s="128" t="s">
        <v>126</v>
      </c>
      <c r="D6" s="129" t="s">
        <v>127</v>
      </c>
      <c r="E6" s="140"/>
      <c r="F6" s="131"/>
      <c r="G6" s="140"/>
      <c r="H6" s="127">
        <v>65.180000000000007</v>
      </c>
      <c r="I6" s="181"/>
      <c r="J6" s="210"/>
      <c r="K6" s="211"/>
      <c r="L6" s="137">
        <v>1</v>
      </c>
      <c r="M6" s="138">
        <f t="shared" ref="M6:M69" si="1">IF(L6=1,7,IF(L6=2,6,IF(L6=3,5,IF(L6=4,4,IF(L6=5,3,IF(L6=6,2,IF(L6&gt;=6,1,0)))))))</f>
        <v>7</v>
      </c>
      <c r="N6" s="139">
        <f>SUM(M6+$N$5)</f>
        <v>7</v>
      </c>
    </row>
    <row r="7" spans="1:14" ht="14.25" x14ac:dyDescent="0.2">
      <c r="A7" s="126" t="str">
        <f t="shared" si="0"/>
        <v>PrelimAmelia GordonAryline Bobby Sox</v>
      </c>
      <c r="B7" s="127" t="s">
        <v>50</v>
      </c>
      <c r="C7" s="128" t="s">
        <v>59</v>
      </c>
      <c r="D7" s="129" t="s">
        <v>60</v>
      </c>
      <c r="E7" s="140"/>
      <c r="F7" s="131"/>
      <c r="G7" s="140"/>
      <c r="H7" s="127">
        <v>62.68</v>
      </c>
      <c r="I7" s="181"/>
      <c r="J7" s="210"/>
      <c r="K7" s="211"/>
      <c r="L7" s="137">
        <v>2</v>
      </c>
      <c r="M7" s="138">
        <f t="shared" si="1"/>
        <v>6</v>
      </c>
      <c r="N7" s="139">
        <f t="shared" ref="N7:N70" si="2">SUM(M7+$N$5)</f>
        <v>6</v>
      </c>
    </row>
    <row r="8" spans="1:14" ht="14.25" x14ac:dyDescent="0.2">
      <c r="A8" s="126" t="str">
        <f t="shared" si="0"/>
        <v>PrelimSarah JamesTrinket</v>
      </c>
      <c r="B8" s="127" t="s">
        <v>50</v>
      </c>
      <c r="C8" s="128" t="s">
        <v>953</v>
      </c>
      <c r="D8" s="129" t="s">
        <v>784</v>
      </c>
      <c r="E8" s="140"/>
      <c r="F8" s="131"/>
      <c r="G8" s="140"/>
      <c r="H8" s="127">
        <v>55</v>
      </c>
      <c r="I8" s="181"/>
      <c r="J8" s="210"/>
      <c r="K8" s="211"/>
      <c r="L8" s="137">
        <v>3</v>
      </c>
      <c r="M8" s="138">
        <f t="shared" si="1"/>
        <v>5</v>
      </c>
      <c r="N8" s="139">
        <f t="shared" si="2"/>
        <v>5</v>
      </c>
    </row>
    <row r="9" spans="1:14" ht="14.25" x14ac:dyDescent="0.2">
      <c r="A9" s="126" t="str">
        <f t="shared" si="0"/>
        <v>PrelimTaliah QuinnDevereaux Speedy Gonzalas</v>
      </c>
      <c r="B9" s="127" t="s">
        <v>50</v>
      </c>
      <c r="C9" s="128" t="s">
        <v>608</v>
      </c>
      <c r="D9" s="129" t="s">
        <v>633</v>
      </c>
      <c r="E9" s="140"/>
      <c r="F9" s="131"/>
      <c r="G9" s="140"/>
      <c r="H9" s="127">
        <v>65.89</v>
      </c>
      <c r="I9" s="181"/>
      <c r="J9" s="210"/>
      <c r="K9" s="211"/>
      <c r="L9" s="137">
        <v>1</v>
      </c>
      <c r="M9" s="138">
        <f t="shared" si="1"/>
        <v>7</v>
      </c>
      <c r="N9" s="139">
        <f t="shared" si="2"/>
        <v>7</v>
      </c>
    </row>
    <row r="10" spans="1:14" ht="14.25" x14ac:dyDescent="0.2">
      <c r="A10" s="126" t="str">
        <f t="shared" si="0"/>
        <v>PrelimZenniah AlbonettiIndis Mr Zroba Jones</v>
      </c>
      <c r="B10" s="127" t="s">
        <v>50</v>
      </c>
      <c r="C10" s="128" t="s">
        <v>298</v>
      </c>
      <c r="D10" s="129" t="s">
        <v>954</v>
      </c>
      <c r="E10" s="140"/>
      <c r="F10" s="131"/>
      <c r="G10" s="140"/>
      <c r="H10" s="127">
        <v>60.58</v>
      </c>
      <c r="I10" s="181"/>
      <c r="J10" s="210"/>
      <c r="K10" s="211"/>
      <c r="L10" s="137">
        <v>2</v>
      </c>
      <c r="M10" s="138">
        <f t="shared" si="1"/>
        <v>6</v>
      </c>
      <c r="N10" s="139">
        <f t="shared" si="2"/>
        <v>6</v>
      </c>
    </row>
    <row r="11" spans="1:14" ht="14.25" x14ac:dyDescent="0.2">
      <c r="A11" s="126" t="str">
        <f t="shared" si="0"/>
        <v>PrelimClaire JamesMickey</v>
      </c>
      <c r="B11" s="127" t="s">
        <v>50</v>
      </c>
      <c r="C11" s="128" t="s">
        <v>774</v>
      </c>
      <c r="D11" s="129" t="s">
        <v>775</v>
      </c>
      <c r="E11" s="140"/>
      <c r="F11" s="131"/>
      <c r="G11" s="140"/>
      <c r="H11" s="127">
        <v>59.29</v>
      </c>
      <c r="I11" s="181"/>
      <c r="J11" s="210"/>
      <c r="K11" s="211"/>
      <c r="L11" s="137">
        <v>3</v>
      </c>
      <c r="M11" s="138">
        <f t="shared" si="1"/>
        <v>5</v>
      </c>
      <c r="N11" s="139">
        <f t="shared" si="2"/>
        <v>5</v>
      </c>
    </row>
    <row r="12" spans="1:14" ht="14.25" x14ac:dyDescent="0.2">
      <c r="A12" s="126" t="str">
        <f t="shared" si="0"/>
        <v>PrelimEmmi KnealeCharisma James Bond</v>
      </c>
      <c r="B12" s="127" t="s">
        <v>50</v>
      </c>
      <c r="C12" s="128" t="s">
        <v>58</v>
      </c>
      <c r="D12" s="129" t="s">
        <v>129</v>
      </c>
      <c r="E12" s="140"/>
      <c r="F12" s="131"/>
      <c r="G12" s="140"/>
      <c r="H12" s="127">
        <v>58.21</v>
      </c>
      <c r="I12" s="181"/>
      <c r="J12" s="210"/>
      <c r="K12" s="211"/>
      <c r="L12" s="137">
        <v>4</v>
      </c>
      <c r="M12" s="138">
        <f t="shared" si="1"/>
        <v>4</v>
      </c>
      <c r="N12" s="139">
        <f t="shared" si="2"/>
        <v>4</v>
      </c>
    </row>
    <row r="13" spans="1:14" ht="14.25" x14ac:dyDescent="0.2">
      <c r="A13" s="126" t="str">
        <f t="shared" si="0"/>
        <v>PrelimClesete WhittakerNatutal Luck</v>
      </c>
      <c r="B13" s="127" t="s">
        <v>50</v>
      </c>
      <c r="C13" s="128" t="s">
        <v>955</v>
      </c>
      <c r="D13" s="158" t="s">
        <v>1119</v>
      </c>
      <c r="E13" s="140"/>
      <c r="F13" s="131"/>
      <c r="G13" s="140"/>
      <c r="H13" s="127">
        <v>54.29</v>
      </c>
      <c r="I13" s="181"/>
      <c r="J13" s="210"/>
      <c r="K13" s="211"/>
      <c r="L13" s="137">
        <v>1</v>
      </c>
      <c r="M13" s="138">
        <f t="shared" si="1"/>
        <v>7</v>
      </c>
      <c r="N13" s="139">
        <f t="shared" si="2"/>
        <v>7</v>
      </c>
    </row>
    <row r="14" spans="1:14" ht="14.25" x14ac:dyDescent="0.2">
      <c r="A14" s="126" t="str">
        <f t="shared" si="0"/>
        <v>PrelimZoe PattersonKismet Park Serenity</v>
      </c>
      <c r="B14" s="127" t="s">
        <v>50</v>
      </c>
      <c r="C14" s="128" t="s">
        <v>956</v>
      </c>
      <c r="D14" s="129" t="s">
        <v>641</v>
      </c>
      <c r="E14" s="140"/>
      <c r="F14" s="131"/>
      <c r="G14" s="140"/>
      <c r="H14" s="127">
        <v>62.68</v>
      </c>
      <c r="I14" s="181"/>
      <c r="J14" s="210"/>
      <c r="K14" s="211"/>
      <c r="L14" s="137">
        <v>1</v>
      </c>
      <c r="M14" s="138">
        <f t="shared" si="1"/>
        <v>7</v>
      </c>
      <c r="N14" s="139">
        <f t="shared" si="2"/>
        <v>7</v>
      </c>
    </row>
    <row r="15" spans="1:14" ht="14.25" x14ac:dyDescent="0.2">
      <c r="A15" s="126" t="str">
        <f t="shared" si="0"/>
        <v>PrelimOlivia Butler-BlaxellKanderry Shake Your Bon Bon</v>
      </c>
      <c r="B15" s="127" t="s">
        <v>50</v>
      </c>
      <c r="C15" s="128" t="s">
        <v>647</v>
      </c>
      <c r="D15" s="129" t="s">
        <v>648</v>
      </c>
      <c r="E15" s="140"/>
      <c r="F15" s="131"/>
      <c r="G15" s="140"/>
      <c r="H15" s="127">
        <v>60.35</v>
      </c>
      <c r="I15" s="181"/>
      <c r="J15" s="210"/>
      <c r="K15" s="211"/>
      <c r="L15" s="137">
        <v>2</v>
      </c>
      <c r="M15" s="138">
        <f t="shared" si="1"/>
        <v>6</v>
      </c>
      <c r="N15" s="139">
        <f t="shared" si="2"/>
        <v>6</v>
      </c>
    </row>
    <row r="16" spans="1:14" ht="14.25" x14ac:dyDescent="0.2">
      <c r="A16" s="126" t="str">
        <f t="shared" si="0"/>
        <v>NovAlyssa ScottMorefair Rhyder</v>
      </c>
      <c r="B16" s="156" t="s">
        <v>377</v>
      </c>
      <c r="C16" s="128" t="s">
        <v>126</v>
      </c>
      <c r="D16" s="129" t="s">
        <v>127</v>
      </c>
      <c r="E16" s="140"/>
      <c r="F16" s="131"/>
      <c r="G16" s="140"/>
      <c r="H16" s="127"/>
      <c r="I16" s="181">
        <v>66.91</v>
      </c>
      <c r="J16" s="210"/>
      <c r="K16" s="211"/>
      <c r="L16" s="137">
        <v>1</v>
      </c>
      <c r="M16" s="138">
        <f t="shared" si="1"/>
        <v>7</v>
      </c>
      <c r="N16" s="139">
        <f t="shared" si="2"/>
        <v>7</v>
      </c>
    </row>
    <row r="17" spans="1:14" ht="14.25" x14ac:dyDescent="0.2">
      <c r="A17" s="126" t="str">
        <f t="shared" si="0"/>
        <v>NovAmelia GordonAryline Bobby Sox</v>
      </c>
      <c r="B17" s="156" t="s">
        <v>377</v>
      </c>
      <c r="C17" s="128" t="s">
        <v>59</v>
      </c>
      <c r="D17" s="129" t="s">
        <v>60</v>
      </c>
      <c r="E17" s="140"/>
      <c r="F17" s="131"/>
      <c r="G17" s="140"/>
      <c r="H17" s="127"/>
      <c r="I17" s="181">
        <v>61.76</v>
      </c>
      <c r="J17" s="210"/>
      <c r="K17" s="211"/>
      <c r="L17" s="137">
        <v>3</v>
      </c>
      <c r="M17" s="138">
        <f t="shared" si="1"/>
        <v>5</v>
      </c>
      <c r="N17" s="139">
        <f t="shared" si="2"/>
        <v>5</v>
      </c>
    </row>
    <row r="18" spans="1:14" ht="14.25" x14ac:dyDescent="0.2">
      <c r="A18" s="126" t="str">
        <f t="shared" si="0"/>
        <v>NovTiana WollamsDalakee Over The Top</v>
      </c>
      <c r="B18" s="156" t="s">
        <v>377</v>
      </c>
      <c r="C18" s="128" t="s">
        <v>957</v>
      </c>
      <c r="D18" s="129" t="s">
        <v>786</v>
      </c>
      <c r="E18" s="140"/>
      <c r="F18" s="131"/>
      <c r="G18" s="140"/>
      <c r="H18" s="127"/>
      <c r="I18" s="181">
        <v>61.91</v>
      </c>
      <c r="J18" s="210"/>
      <c r="K18" s="211"/>
      <c r="L18" s="137">
        <v>2</v>
      </c>
      <c r="M18" s="138">
        <f t="shared" si="1"/>
        <v>6</v>
      </c>
      <c r="N18" s="139">
        <f t="shared" si="2"/>
        <v>6</v>
      </c>
    </row>
    <row r="19" spans="1:14" ht="14.25" x14ac:dyDescent="0.2">
      <c r="A19" s="126" t="str">
        <f t="shared" si="0"/>
        <v>NovJewel PivacBounty Hunter</v>
      </c>
      <c r="B19" s="156" t="s">
        <v>377</v>
      </c>
      <c r="C19" s="128" t="s">
        <v>958</v>
      </c>
      <c r="D19" s="129" t="s">
        <v>959</v>
      </c>
      <c r="E19" s="140"/>
      <c r="F19" s="131"/>
      <c r="G19" s="140"/>
      <c r="H19" s="127"/>
      <c r="I19" s="181">
        <v>70</v>
      </c>
      <c r="J19" s="210"/>
      <c r="K19" s="211"/>
      <c r="L19" s="137">
        <v>1</v>
      </c>
      <c r="M19" s="138">
        <f t="shared" si="1"/>
        <v>7</v>
      </c>
      <c r="N19" s="139">
        <f t="shared" si="2"/>
        <v>7</v>
      </c>
    </row>
    <row r="20" spans="1:14" ht="14.25" x14ac:dyDescent="0.2">
      <c r="A20" s="126" t="str">
        <f t="shared" si="0"/>
        <v>NovAmy-Louise RossHalcyon</v>
      </c>
      <c r="B20" s="156" t="s">
        <v>377</v>
      </c>
      <c r="C20" s="157" t="s">
        <v>488</v>
      </c>
      <c r="D20" s="158" t="s">
        <v>489</v>
      </c>
      <c r="E20" s="140"/>
      <c r="F20" s="131"/>
      <c r="G20" s="140"/>
      <c r="H20" s="127"/>
      <c r="I20" s="181">
        <v>67.209999999999994</v>
      </c>
      <c r="J20" s="210"/>
      <c r="K20" s="211"/>
      <c r="L20" s="137">
        <v>1</v>
      </c>
      <c r="M20" s="138">
        <f t="shared" si="1"/>
        <v>7</v>
      </c>
      <c r="N20" s="139">
        <f t="shared" si="2"/>
        <v>7</v>
      </c>
    </row>
    <row r="21" spans="1:14" ht="14.25" x14ac:dyDescent="0.2">
      <c r="A21" s="126" t="str">
        <f t="shared" si="0"/>
        <v>NovKatelyn MehanikovVee</v>
      </c>
      <c r="B21" s="156" t="s">
        <v>377</v>
      </c>
      <c r="C21" s="128" t="s">
        <v>378</v>
      </c>
      <c r="D21" s="129" t="s">
        <v>434</v>
      </c>
      <c r="E21" s="140"/>
      <c r="F21" s="131"/>
      <c r="G21" s="140"/>
      <c r="H21" s="127"/>
      <c r="I21" s="181">
        <v>66.760000000000005</v>
      </c>
      <c r="J21" s="210"/>
      <c r="K21" s="211"/>
      <c r="L21" s="137">
        <v>2</v>
      </c>
      <c r="M21" s="138">
        <f t="shared" si="1"/>
        <v>6</v>
      </c>
      <c r="N21" s="139">
        <f t="shared" si="2"/>
        <v>6</v>
      </c>
    </row>
    <row r="22" spans="1:14" ht="14.25" x14ac:dyDescent="0.2">
      <c r="A22" s="126" t="str">
        <f t="shared" si="0"/>
        <v>NovMia WhittakerBloodbuzz Ohio</v>
      </c>
      <c r="B22" s="156" t="s">
        <v>377</v>
      </c>
      <c r="C22" s="128" t="s">
        <v>777</v>
      </c>
      <c r="D22" s="129" t="s">
        <v>785</v>
      </c>
      <c r="E22" s="140"/>
      <c r="F22" s="131"/>
      <c r="G22" s="140"/>
      <c r="H22" s="127"/>
      <c r="I22" s="181">
        <v>58.82</v>
      </c>
      <c r="J22" s="210"/>
      <c r="K22" s="211"/>
      <c r="L22" s="137">
        <v>3</v>
      </c>
      <c r="M22" s="138">
        <f t="shared" si="1"/>
        <v>5</v>
      </c>
      <c r="N22" s="139">
        <f t="shared" si="2"/>
        <v>5</v>
      </c>
    </row>
    <row r="23" spans="1:14" ht="14.25" x14ac:dyDescent="0.2">
      <c r="A23" s="126" t="str">
        <f t="shared" si="0"/>
        <v>ElemAnthea SargisonKardarra Kaldarra</v>
      </c>
      <c r="B23" s="127" t="s">
        <v>17</v>
      </c>
      <c r="C23" s="128" t="s">
        <v>501</v>
      </c>
      <c r="D23" s="129" t="s">
        <v>502</v>
      </c>
      <c r="E23" s="140"/>
      <c r="F23" s="131"/>
      <c r="G23" s="140"/>
      <c r="H23" s="127"/>
      <c r="I23" s="181"/>
      <c r="J23" s="210">
        <v>79.88</v>
      </c>
      <c r="K23" s="211"/>
      <c r="L23" s="137">
        <v>1</v>
      </c>
      <c r="M23" s="138">
        <f t="shared" si="1"/>
        <v>7</v>
      </c>
      <c r="N23" s="139">
        <f t="shared" si="2"/>
        <v>7</v>
      </c>
    </row>
    <row r="24" spans="1:14" ht="14.25" x14ac:dyDescent="0.2">
      <c r="A24" s="126" t="str">
        <f t="shared" si="0"/>
        <v>ElemAmy-Louise RossHalcyon</v>
      </c>
      <c r="B24" s="127" t="s">
        <v>17</v>
      </c>
      <c r="C24" s="128" t="s">
        <v>488</v>
      </c>
      <c r="D24" s="129" t="s">
        <v>489</v>
      </c>
      <c r="E24" s="140"/>
      <c r="F24" s="131"/>
      <c r="G24" s="140"/>
      <c r="H24" s="127"/>
      <c r="I24" s="181"/>
      <c r="J24" s="210">
        <v>65.8</v>
      </c>
      <c r="K24" s="211"/>
      <c r="L24" s="137">
        <v>2</v>
      </c>
      <c r="M24" s="138">
        <f t="shared" si="1"/>
        <v>6</v>
      </c>
      <c r="N24" s="139">
        <f t="shared" si="2"/>
        <v>6</v>
      </c>
    </row>
    <row r="25" spans="1:14" ht="14.25" x14ac:dyDescent="0.2">
      <c r="A25" s="126" t="str">
        <f t="shared" si="0"/>
        <v>ElemKatelyn MehanikovVee</v>
      </c>
      <c r="B25" s="127" t="s">
        <v>17</v>
      </c>
      <c r="C25" s="128" t="s">
        <v>378</v>
      </c>
      <c r="D25" s="129" t="s">
        <v>434</v>
      </c>
      <c r="E25" s="140"/>
      <c r="F25" s="131"/>
      <c r="G25" s="140"/>
      <c r="H25" s="127"/>
      <c r="I25" s="181"/>
      <c r="J25" s="210">
        <v>64.75</v>
      </c>
      <c r="K25" s="211"/>
      <c r="L25" s="137">
        <v>3</v>
      </c>
      <c r="M25" s="138">
        <f t="shared" si="1"/>
        <v>5</v>
      </c>
      <c r="N25" s="139">
        <f t="shared" si="2"/>
        <v>5</v>
      </c>
    </row>
    <row r="26" spans="1:14" ht="14.25" x14ac:dyDescent="0.2">
      <c r="A26" s="126" t="str">
        <f t="shared" si="0"/>
        <v>MedAnthea SargisonKardarra Kaldarra</v>
      </c>
      <c r="B26" s="156" t="s">
        <v>15</v>
      </c>
      <c r="C26" s="128" t="s">
        <v>501</v>
      </c>
      <c r="D26" s="129" t="s">
        <v>502</v>
      </c>
      <c r="E26" s="140"/>
      <c r="F26" s="131"/>
      <c r="G26" s="140"/>
      <c r="H26" s="127"/>
      <c r="I26" s="181"/>
      <c r="J26" s="210"/>
      <c r="K26" s="211">
        <v>73</v>
      </c>
      <c r="L26" s="137">
        <v>1</v>
      </c>
      <c r="M26" s="138">
        <f t="shared" si="1"/>
        <v>7</v>
      </c>
      <c r="N26" s="139">
        <f t="shared" si="2"/>
        <v>7</v>
      </c>
    </row>
    <row r="27" spans="1:14" ht="14.25" x14ac:dyDescent="0.2">
      <c r="A27" s="126" t="str">
        <f t="shared" si="0"/>
        <v/>
      </c>
      <c r="B27" s="127"/>
      <c r="C27" s="128"/>
      <c r="D27" s="129"/>
      <c r="E27" s="140"/>
      <c r="F27" s="131"/>
      <c r="G27" s="140"/>
      <c r="H27" s="127"/>
      <c r="I27" s="181"/>
      <c r="J27" s="210"/>
      <c r="K27" s="211"/>
      <c r="L27" s="137"/>
      <c r="M27" s="138">
        <f t="shared" si="1"/>
        <v>0</v>
      </c>
      <c r="N27" s="139">
        <f t="shared" si="2"/>
        <v>0</v>
      </c>
    </row>
    <row r="28" spans="1:14" ht="14.25" x14ac:dyDescent="0.2">
      <c r="A28" s="126" t="str">
        <f t="shared" si="0"/>
        <v/>
      </c>
      <c r="B28" s="127"/>
      <c r="C28" s="128"/>
      <c r="D28" s="129"/>
      <c r="E28" s="140"/>
      <c r="F28" s="131"/>
      <c r="G28" s="140"/>
      <c r="H28" s="127"/>
      <c r="I28" s="181"/>
      <c r="J28" s="210"/>
      <c r="K28" s="211"/>
      <c r="L28" s="137"/>
      <c r="M28" s="138">
        <f t="shared" si="1"/>
        <v>0</v>
      </c>
      <c r="N28" s="139">
        <f t="shared" si="2"/>
        <v>0</v>
      </c>
    </row>
    <row r="29" spans="1:14" ht="14.25" x14ac:dyDescent="0.2">
      <c r="A29" s="126" t="str">
        <f t="shared" si="0"/>
        <v/>
      </c>
      <c r="B29" s="127"/>
      <c r="C29" s="128"/>
      <c r="D29" s="129"/>
      <c r="E29" s="140"/>
      <c r="F29" s="131"/>
      <c r="G29" s="140"/>
      <c r="H29" s="127"/>
      <c r="I29" s="181"/>
      <c r="J29" s="210"/>
      <c r="K29" s="211"/>
      <c r="L29" s="137"/>
      <c r="M29" s="138">
        <f t="shared" si="1"/>
        <v>0</v>
      </c>
      <c r="N29" s="139">
        <f t="shared" si="2"/>
        <v>0</v>
      </c>
    </row>
    <row r="30" spans="1:14" ht="14.25" x14ac:dyDescent="0.2">
      <c r="A30" s="126" t="str">
        <f t="shared" si="0"/>
        <v/>
      </c>
      <c r="B30" s="127"/>
      <c r="C30" s="128"/>
      <c r="D30" s="129"/>
      <c r="E30" s="140"/>
      <c r="F30" s="131"/>
      <c r="G30" s="140"/>
      <c r="H30" s="127"/>
      <c r="I30" s="181"/>
      <c r="J30" s="210"/>
      <c r="K30" s="211"/>
      <c r="L30" s="137"/>
      <c r="M30" s="138">
        <f t="shared" si="1"/>
        <v>0</v>
      </c>
      <c r="N30" s="139">
        <f t="shared" si="2"/>
        <v>0</v>
      </c>
    </row>
    <row r="31" spans="1:14" ht="14.25" x14ac:dyDescent="0.2">
      <c r="A31" s="126" t="str">
        <f t="shared" si="0"/>
        <v/>
      </c>
      <c r="B31" s="127"/>
      <c r="C31" s="128"/>
      <c r="D31" s="129"/>
      <c r="E31" s="140"/>
      <c r="F31" s="131"/>
      <c r="G31" s="140"/>
      <c r="H31" s="127"/>
      <c r="I31" s="181"/>
      <c r="J31" s="210"/>
      <c r="K31" s="211"/>
      <c r="L31" s="137"/>
      <c r="M31" s="138">
        <f t="shared" si="1"/>
        <v>0</v>
      </c>
      <c r="N31" s="139">
        <f t="shared" si="2"/>
        <v>0</v>
      </c>
    </row>
    <row r="32" spans="1:14" ht="14.25" x14ac:dyDescent="0.2">
      <c r="A32" s="126" t="str">
        <f t="shared" si="0"/>
        <v/>
      </c>
      <c r="B32" s="127"/>
      <c r="C32" s="128"/>
      <c r="D32" s="129"/>
      <c r="E32" s="140"/>
      <c r="F32" s="131"/>
      <c r="G32" s="140"/>
      <c r="H32" s="127"/>
      <c r="I32" s="181"/>
      <c r="J32" s="210"/>
      <c r="K32" s="211"/>
      <c r="L32" s="137"/>
      <c r="M32" s="138">
        <f t="shared" si="1"/>
        <v>0</v>
      </c>
      <c r="N32" s="139">
        <f t="shared" si="2"/>
        <v>0</v>
      </c>
    </row>
    <row r="33" spans="1:14" ht="14.25" x14ac:dyDescent="0.2">
      <c r="A33" s="126" t="str">
        <f t="shared" si="0"/>
        <v/>
      </c>
      <c r="B33" s="127"/>
      <c r="C33" s="128"/>
      <c r="D33" s="129"/>
      <c r="E33" s="140"/>
      <c r="F33" s="131"/>
      <c r="G33" s="140"/>
      <c r="H33" s="127"/>
      <c r="I33" s="181"/>
      <c r="J33" s="210"/>
      <c r="K33" s="211"/>
      <c r="L33" s="137"/>
      <c r="M33" s="138">
        <f t="shared" si="1"/>
        <v>0</v>
      </c>
      <c r="N33" s="139">
        <f t="shared" si="2"/>
        <v>0</v>
      </c>
    </row>
    <row r="34" spans="1:14" ht="14.25" x14ac:dyDescent="0.2">
      <c r="A34" s="126" t="str">
        <f t="shared" si="0"/>
        <v/>
      </c>
      <c r="B34" s="127"/>
      <c r="C34" s="128"/>
      <c r="D34" s="129"/>
      <c r="E34" s="140"/>
      <c r="F34" s="131"/>
      <c r="G34" s="140"/>
      <c r="H34" s="127"/>
      <c r="I34" s="181"/>
      <c r="J34" s="210"/>
      <c r="K34" s="211"/>
      <c r="L34" s="137"/>
      <c r="M34" s="138">
        <f t="shared" si="1"/>
        <v>0</v>
      </c>
      <c r="N34" s="139">
        <f t="shared" si="2"/>
        <v>0</v>
      </c>
    </row>
    <row r="35" spans="1:14" ht="14.25" x14ac:dyDescent="0.2">
      <c r="A35" s="126" t="str">
        <f t="shared" si="0"/>
        <v/>
      </c>
      <c r="B35" s="127"/>
      <c r="C35" s="128"/>
      <c r="D35" s="129"/>
      <c r="E35" s="140"/>
      <c r="F35" s="131"/>
      <c r="G35" s="140"/>
      <c r="H35" s="127"/>
      <c r="I35" s="181"/>
      <c r="J35" s="210"/>
      <c r="K35" s="211"/>
      <c r="L35" s="137"/>
      <c r="M35" s="138">
        <f t="shared" si="1"/>
        <v>0</v>
      </c>
      <c r="N35" s="139">
        <f t="shared" si="2"/>
        <v>0</v>
      </c>
    </row>
    <row r="36" spans="1:14" ht="14.25" x14ac:dyDescent="0.2">
      <c r="A36" s="126" t="str">
        <f t="shared" si="0"/>
        <v/>
      </c>
      <c r="B36" s="127"/>
      <c r="C36" s="128"/>
      <c r="D36" s="129"/>
      <c r="E36" s="140"/>
      <c r="F36" s="131"/>
      <c r="G36" s="140"/>
      <c r="H36" s="127"/>
      <c r="I36" s="181"/>
      <c r="J36" s="210"/>
      <c r="K36" s="211"/>
      <c r="L36" s="137"/>
      <c r="M36" s="138">
        <f t="shared" si="1"/>
        <v>0</v>
      </c>
      <c r="N36" s="139">
        <f t="shared" si="2"/>
        <v>0</v>
      </c>
    </row>
    <row r="37" spans="1:14" ht="14.25" x14ac:dyDescent="0.2">
      <c r="A37" s="126" t="str">
        <f t="shared" si="0"/>
        <v/>
      </c>
      <c r="B37" s="127"/>
      <c r="C37" s="128"/>
      <c r="D37" s="129"/>
      <c r="E37" s="140"/>
      <c r="F37" s="131"/>
      <c r="G37" s="140"/>
      <c r="H37" s="127"/>
      <c r="I37" s="181"/>
      <c r="J37" s="210"/>
      <c r="K37" s="211"/>
      <c r="L37" s="137"/>
      <c r="M37" s="138">
        <f t="shared" si="1"/>
        <v>0</v>
      </c>
      <c r="N37" s="139">
        <f t="shared" si="2"/>
        <v>0</v>
      </c>
    </row>
    <row r="38" spans="1:14" ht="14.25" x14ac:dyDescent="0.2">
      <c r="A38" s="126" t="str">
        <f t="shared" si="0"/>
        <v/>
      </c>
      <c r="B38" s="127"/>
      <c r="C38" s="128"/>
      <c r="D38" s="129"/>
      <c r="E38" s="140"/>
      <c r="F38" s="131"/>
      <c r="G38" s="140"/>
      <c r="H38" s="127"/>
      <c r="I38" s="181"/>
      <c r="J38" s="210"/>
      <c r="K38" s="211"/>
      <c r="L38" s="137"/>
      <c r="M38" s="138">
        <f t="shared" si="1"/>
        <v>0</v>
      </c>
      <c r="N38" s="139">
        <f t="shared" si="2"/>
        <v>0</v>
      </c>
    </row>
    <row r="39" spans="1:14" ht="14.25" x14ac:dyDescent="0.2">
      <c r="A39" s="126" t="str">
        <f t="shared" si="0"/>
        <v/>
      </c>
      <c r="B39" s="127"/>
      <c r="C39" s="128"/>
      <c r="D39" s="129"/>
      <c r="E39" s="140"/>
      <c r="F39" s="131"/>
      <c r="G39" s="140"/>
      <c r="H39" s="127"/>
      <c r="I39" s="181"/>
      <c r="J39" s="210"/>
      <c r="K39" s="211"/>
      <c r="L39" s="137"/>
      <c r="M39" s="138">
        <f t="shared" si="1"/>
        <v>0</v>
      </c>
      <c r="N39" s="139">
        <f t="shared" si="2"/>
        <v>0</v>
      </c>
    </row>
    <row r="40" spans="1:14" ht="14.25" x14ac:dyDescent="0.2">
      <c r="A40" s="126" t="str">
        <f t="shared" si="0"/>
        <v/>
      </c>
      <c r="B40" s="127"/>
      <c r="C40" s="128"/>
      <c r="D40" s="129"/>
      <c r="E40" s="140"/>
      <c r="F40" s="131"/>
      <c r="G40" s="140"/>
      <c r="H40" s="127"/>
      <c r="I40" s="181"/>
      <c r="J40" s="210"/>
      <c r="K40" s="211"/>
      <c r="L40" s="137"/>
      <c r="M40" s="138">
        <f t="shared" si="1"/>
        <v>0</v>
      </c>
      <c r="N40" s="139">
        <f t="shared" si="2"/>
        <v>0</v>
      </c>
    </row>
    <row r="41" spans="1:14" ht="14.25" x14ac:dyDescent="0.2">
      <c r="A41" s="126" t="str">
        <f t="shared" si="0"/>
        <v/>
      </c>
      <c r="B41" s="127"/>
      <c r="C41" s="128"/>
      <c r="D41" s="129"/>
      <c r="E41" s="140"/>
      <c r="F41" s="131"/>
      <c r="G41" s="140"/>
      <c r="H41" s="127"/>
      <c r="I41" s="181"/>
      <c r="J41" s="210"/>
      <c r="K41" s="211"/>
      <c r="L41" s="137"/>
      <c r="M41" s="138">
        <f t="shared" si="1"/>
        <v>0</v>
      </c>
      <c r="N41" s="139">
        <f t="shared" si="2"/>
        <v>0</v>
      </c>
    </row>
    <row r="42" spans="1:14" ht="14.25" x14ac:dyDescent="0.2">
      <c r="A42" s="126" t="str">
        <f t="shared" si="0"/>
        <v/>
      </c>
      <c r="B42" s="127"/>
      <c r="C42" s="128"/>
      <c r="D42" s="129"/>
      <c r="E42" s="140"/>
      <c r="F42" s="131"/>
      <c r="G42" s="140"/>
      <c r="H42" s="127"/>
      <c r="I42" s="181"/>
      <c r="J42" s="210"/>
      <c r="K42" s="211"/>
      <c r="L42" s="137"/>
      <c r="M42" s="138">
        <f t="shared" si="1"/>
        <v>0</v>
      </c>
      <c r="N42" s="139">
        <f t="shared" si="2"/>
        <v>0</v>
      </c>
    </row>
    <row r="43" spans="1:14" ht="14.25" x14ac:dyDescent="0.2">
      <c r="A43" s="126" t="str">
        <f t="shared" si="0"/>
        <v/>
      </c>
      <c r="B43" s="127"/>
      <c r="C43" s="128"/>
      <c r="D43" s="129"/>
      <c r="E43" s="140"/>
      <c r="F43" s="131"/>
      <c r="G43" s="140"/>
      <c r="H43" s="127"/>
      <c r="I43" s="181"/>
      <c r="J43" s="210"/>
      <c r="K43" s="211"/>
      <c r="L43" s="137"/>
      <c r="M43" s="138">
        <f t="shared" si="1"/>
        <v>0</v>
      </c>
      <c r="N43" s="139">
        <f t="shared" si="2"/>
        <v>0</v>
      </c>
    </row>
    <row r="44" spans="1:14" ht="14.25" x14ac:dyDescent="0.2">
      <c r="A44" s="126" t="str">
        <f t="shared" si="0"/>
        <v/>
      </c>
      <c r="B44" s="127"/>
      <c r="C44" s="128"/>
      <c r="D44" s="129"/>
      <c r="E44" s="140"/>
      <c r="F44" s="131"/>
      <c r="G44" s="140"/>
      <c r="H44" s="127"/>
      <c r="I44" s="181"/>
      <c r="J44" s="210"/>
      <c r="K44" s="211"/>
      <c r="L44" s="137"/>
      <c r="M44" s="138">
        <f t="shared" si="1"/>
        <v>0</v>
      </c>
      <c r="N44" s="139">
        <f t="shared" si="2"/>
        <v>0</v>
      </c>
    </row>
    <row r="45" spans="1:14" ht="14.25" x14ac:dyDescent="0.2">
      <c r="A45" s="126" t="str">
        <f t="shared" si="0"/>
        <v/>
      </c>
      <c r="B45" s="127"/>
      <c r="C45" s="128"/>
      <c r="D45" s="129"/>
      <c r="E45" s="140"/>
      <c r="F45" s="131"/>
      <c r="G45" s="140"/>
      <c r="H45" s="127"/>
      <c r="I45" s="181"/>
      <c r="J45" s="210"/>
      <c r="K45" s="211"/>
      <c r="L45" s="137"/>
      <c r="M45" s="138">
        <f t="shared" si="1"/>
        <v>0</v>
      </c>
      <c r="N45" s="139">
        <f t="shared" si="2"/>
        <v>0</v>
      </c>
    </row>
    <row r="46" spans="1:14" ht="14.25" x14ac:dyDescent="0.2">
      <c r="A46" s="126" t="str">
        <f t="shared" si="0"/>
        <v/>
      </c>
      <c r="B46" s="127"/>
      <c r="C46" s="128"/>
      <c r="D46" s="129"/>
      <c r="E46" s="140"/>
      <c r="F46" s="131"/>
      <c r="G46" s="140"/>
      <c r="H46" s="127"/>
      <c r="I46" s="181"/>
      <c r="J46" s="210"/>
      <c r="K46" s="211"/>
      <c r="L46" s="137"/>
      <c r="M46" s="138">
        <f t="shared" si="1"/>
        <v>0</v>
      </c>
      <c r="N46" s="139">
        <f t="shared" si="2"/>
        <v>0</v>
      </c>
    </row>
    <row r="47" spans="1:14" ht="14.25" x14ac:dyDescent="0.2">
      <c r="A47" s="126" t="str">
        <f t="shared" si="0"/>
        <v/>
      </c>
      <c r="B47" s="127"/>
      <c r="C47" s="128"/>
      <c r="D47" s="129"/>
      <c r="E47" s="140"/>
      <c r="F47" s="131"/>
      <c r="G47" s="140"/>
      <c r="H47" s="127"/>
      <c r="I47" s="181"/>
      <c r="J47" s="210"/>
      <c r="K47" s="211"/>
      <c r="L47" s="137"/>
      <c r="M47" s="138">
        <f t="shared" si="1"/>
        <v>0</v>
      </c>
      <c r="N47" s="139">
        <f t="shared" si="2"/>
        <v>0</v>
      </c>
    </row>
    <row r="48" spans="1:14" ht="14.25" x14ac:dyDescent="0.2">
      <c r="A48" s="126" t="str">
        <f t="shared" si="0"/>
        <v/>
      </c>
      <c r="B48" s="127"/>
      <c r="C48" s="128"/>
      <c r="D48" s="129"/>
      <c r="E48" s="140"/>
      <c r="F48" s="131"/>
      <c r="G48" s="140"/>
      <c r="H48" s="127"/>
      <c r="I48" s="181"/>
      <c r="J48" s="210"/>
      <c r="K48" s="211"/>
      <c r="L48" s="137"/>
      <c r="M48" s="138">
        <f t="shared" si="1"/>
        <v>0</v>
      </c>
      <c r="N48" s="139">
        <f t="shared" si="2"/>
        <v>0</v>
      </c>
    </row>
    <row r="49" spans="1:14" ht="14.25" x14ac:dyDescent="0.2">
      <c r="A49" s="126" t="str">
        <f t="shared" si="0"/>
        <v/>
      </c>
      <c r="B49" s="127"/>
      <c r="C49" s="128"/>
      <c r="D49" s="129"/>
      <c r="E49" s="140"/>
      <c r="F49" s="131"/>
      <c r="G49" s="140"/>
      <c r="H49" s="127"/>
      <c r="I49" s="181"/>
      <c r="J49" s="210"/>
      <c r="K49" s="211"/>
      <c r="L49" s="137"/>
      <c r="M49" s="138">
        <f t="shared" si="1"/>
        <v>0</v>
      </c>
      <c r="N49" s="139">
        <f t="shared" si="2"/>
        <v>0</v>
      </c>
    </row>
    <row r="50" spans="1:14" ht="14.25" x14ac:dyDescent="0.2">
      <c r="A50" s="126" t="str">
        <f t="shared" si="0"/>
        <v/>
      </c>
      <c r="B50" s="127"/>
      <c r="C50" s="128"/>
      <c r="D50" s="129"/>
      <c r="E50" s="140"/>
      <c r="F50" s="131"/>
      <c r="G50" s="140"/>
      <c r="H50" s="127"/>
      <c r="I50" s="181"/>
      <c r="J50" s="210"/>
      <c r="K50" s="211"/>
      <c r="L50" s="137"/>
      <c r="M50" s="138">
        <f t="shared" si="1"/>
        <v>0</v>
      </c>
      <c r="N50" s="139">
        <f t="shared" si="2"/>
        <v>0</v>
      </c>
    </row>
    <row r="51" spans="1:14" ht="14.25" x14ac:dyDescent="0.2">
      <c r="A51" s="126" t="str">
        <f t="shared" si="0"/>
        <v/>
      </c>
      <c r="B51" s="127"/>
      <c r="C51" s="128"/>
      <c r="D51" s="129"/>
      <c r="E51" s="140"/>
      <c r="F51" s="131"/>
      <c r="G51" s="140"/>
      <c r="H51" s="127"/>
      <c r="I51" s="181"/>
      <c r="J51" s="210"/>
      <c r="K51" s="211"/>
      <c r="L51" s="137"/>
      <c r="M51" s="138">
        <f t="shared" si="1"/>
        <v>0</v>
      </c>
      <c r="N51" s="139">
        <f t="shared" si="2"/>
        <v>0</v>
      </c>
    </row>
    <row r="52" spans="1:14" ht="14.25" x14ac:dyDescent="0.2">
      <c r="A52" s="126" t="str">
        <f t="shared" si="0"/>
        <v/>
      </c>
      <c r="B52" s="127"/>
      <c r="C52" s="128"/>
      <c r="D52" s="129"/>
      <c r="E52" s="140"/>
      <c r="F52" s="131"/>
      <c r="G52" s="140"/>
      <c r="H52" s="127"/>
      <c r="I52" s="181"/>
      <c r="J52" s="210"/>
      <c r="K52" s="211"/>
      <c r="L52" s="137"/>
      <c r="M52" s="138">
        <f t="shared" si="1"/>
        <v>0</v>
      </c>
      <c r="N52" s="139">
        <f t="shared" si="2"/>
        <v>0</v>
      </c>
    </row>
    <row r="53" spans="1:14" ht="14.25" x14ac:dyDescent="0.2">
      <c r="A53" s="126" t="str">
        <f t="shared" si="0"/>
        <v/>
      </c>
      <c r="B53" s="127"/>
      <c r="C53" s="128"/>
      <c r="D53" s="129"/>
      <c r="E53" s="140"/>
      <c r="F53" s="131"/>
      <c r="G53" s="140"/>
      <c r="H53" s="127"/>
      <c r="I53" s="181"/>
      <c r="J53" s="210"/>
      <c r="K53" s="211"/>
      <c r="L53" s="137"/>
      <c r="M53" s="138">
        <f t="shared" si="1"/>
        <v>0</v>
      </c>
      <c r="N53" s="139">
        <f t="shared" si="2"/>
        <v>0</v>
      </c>
    </row>
    <row r="54" spans="1:14" ht="14.25" x14ac:dyDescent="0.2">
      <c r="A54" s="126" t="str">
        <f t="shared" si="0"/>
        <v/>
      </c>
      <c r="B54" s="127"/>
      <c r="C54" s="128"/>
      <c r="D54" s="129"/>
      <c r="E54" s="140"/>
      <c r="F54" s="131"/>
      <c r="G54" s="140"/>
      <c r="H54" s="127"/>
      <c r="I54" s="181"/>
      <c r="J54" s="210"/>
      <c r="K54" s="211"/>
      <c r="L54" s="137"/>
      <c r="M54" s="138">
        <f t="shared" si="1"/>
        <v>0</v>
      </c>
      <c r="N54" s="139">
        <f t="shared" si="2"/>
        <v>0</v>
      </c>
    </row>
    <row r="55" spans="1:14" ht="14.25" x14ac:dyDescent="0.2">
      <c r="A55" s="126" t="str">
        <f t="shared" si="0"/>
        <v/>
      </c>
      <c r="B55" s="127"/>
      <c r="C55" s="128"/>
      <c r="D55" s="129"/>
      <c r="E55" s="140"/>
      <c r="F55" s="131"/>
      <c r="G55" s="140"/>
      <c r="H55" s="127"/>
      <c r="I55" s="181"/>
      <c r="J55" s="210"/>
      <c r="K55" s="211"/>
      <c r="L55" s="137"/>
      <c r="M55" s="138">
        <f t="shared" si="1"/>
        <v>0</v>
      </c>
      <c r="N55" s="139">
        <f t="shared" si="2"/>
        <v>0</v>
      </c>
    </row>
    <row r="56" spans="1:14" ht="14.25" x14ac:dyDescent="0.2">
      <c r="A56" s="126" t="str">
        <f t="shared" si="0"/>
        <v/>
      </c>
      <c r="B56" s="127"/>
      <c r="C56" s="128"/>
      <c r="D56" s="129"/>
      <c r="E56" s="140"/>
      <c r="F56" s="131"/>
      <c r="G56" s="140"/>
      <c r="H56" s="127"/>
      <c r="I56" s="181"/>
      <c r="J56" s="210"/>
      <c r="K56" s="211"/>
      <c r="L56" s="137"/>
      <c r="M56" s="138">
        <f t="shared" si="1"/>
        <v>0</v>
      </c>
      <c r="N56" s="139">
        <f t="shared" si="2"/>
        <v>0</v>
      </c>
    </row>
    <row r="57" spans="1:14" ht="14.25" x14ac:dyDescent="0.2">
      <c r="A57" s="126" t="str">
        <f t="shared" si="0"/>
        <v/>
      </c>
      <c r="B57" s="127"/>
      <c r="C57" s="128"/>
      <c r="D57" s="129"/>
      <c r="E57" s="140"/>
      <c r="F57" s="131"/>
      <c r="G57" s="140"/>
      <c r="H57" s="127"/>
      <c r="I57" s="181"/>
      <c r="J57" s="210"/>
      <c r="K57" s="211"/>
      <c r="L57" s="137"/>
      <c r="M57" s="138">
        <f t="shared" si="1"/>
        <v>0</v>
      </c>
      <c r="N57" s="139">
        <f t="shared" si="2"/>
        <v>0</v>
      </c>
    </row>
    <row r="58" spans="1:14" ht="14.25" x14ac:dyDescent="0.2">
      <c r="A58" s="126" t="str">
        <f t="shared" si="0"/>
        <v/>
      </c>
      <c r="B58" s="127"/>
      <c r="C58" s="128"/>
      <c r="D58" s="129"/>
      <c r="E58" s="140"/>
      <c r="F58" s="131"/>
      <c r="G58" s="140"/>
      <c r="H58" s="127"/>
      <c r="I58" s="181"/>
      <c r="J58" s="210"/>
      <c r="K58" s="211"/>
      <c r="L58" s="137"/>
      <c r="M58" s="138">
        <f t="shared" si="1"/>
        <v>0</v>
      </c>
      <c r="N58" s="139">
        <f t="shared" si="2"/>
        <v>0</v>
      </c>
    </row>
    <row r="59" spans="1:14" ht="14.25" x14ac:dyDescent="0.2">
      <c r="A59" s="126" t="str">
        <f t="shared" si="0"/>
        <v/>
      </c>
      <c r="B59" s="127"/>
      <c r="C59" s="128"/>
      <c r="D59" s="129"/>
      <c r="E59" s="140"/>
      <c r="F59" s="131"/>
      <c r="G59" s="140"/>
      <c r="H59" s="127"/>
      <c r="I59" s="181"/>
      <c r="J59" s="210"/>
      <c r="K59" s="211"/>
      <c r="L59" s="137"/>
      <c r="M59" s="138">
        <f t="shared" si="1"/>
        <v>0</v>
      </c>
      <c r="N59" s="139">
        <f t="shared" si="2"/>
        <v>0</v>
      </c>
    </row>
    <row r="60" spans="1:14" ht="14.25" x14ac:dyDescent="0.2">
      <c r="A60" s="126" t="str">
        <f t="shared" si="0"/>
        <v/>
      </c>
      <c r="B60" s="127"/>
      <c r="C60" s="128"/>
      <c r="D60" s="129"/>
      <c r="E60" s="140"/>
      <c r="F60" s="131"/>
      <c r="G60" s="140"/>
      <c r="H60" s="127"/>
      <c r="I60" s="181"/>
      <c r="J60" s="210"/>
      <c r="K60" s="211"/>
      <c r="L60" s="137"/>
      <c r="M60" s="138">
        <f t="shared" si="1"/>
        <v>0</v>
      </c>
      <c r="N60" s="139">
        <f t="shared" si="2"/>
        <v>0</v>
      </c>
    </row>
    <row r="61" spans="1:14" ht="14.25" x14ac:dyDescent="0.2">
      <c r="A61" s="126" t="str">
        <f t="shared" si="0"/>
        <v/>
      </c>
      <c r="B61" s="127"/>
      <c r="C61" s="128"/>
      <c r="D61" s="129"/>
      <c r="E61" s="140"/>
      <c r="F61" s="131"/>
      <c r="G61" s="140"/>
      <c r="H61" s="127"/>
      <c r="I61" s="181"/>
      <c r="J61" s="210"/>
      <c r="K61" s="211"/>
      <c r="L61" s="137"/>
      <c r="M61" s="138">
        <f t="shared" si="1"/>
        <v>0</v>
      </c>
      <c r="N61" s="139">
        <f t="shared" si="2"/>
        <v>0</v>
      </c>
    </row>
    <row r="62" spans="1:14" ht="14.25" x14ac:dyDescent="0.2">
      <c r="A62" s="126" t="str">
        <f t="shared" si="0"/>
        <v/>
      </c>
      <c r="B62" s="127"/>
      <c r="C62" s="128"/>
      <c r="D62" s="129"/>
      <c r="E62" s="140"/>
      <c r="F62" s="131"/>
      <c r="G62" s="140"/>
      <c r="H62" s="127"/>
      <c r="I62" s="181"/>
      <c r="J62" s="210"/>
      <c r="K62" s="211"/>
      <c r="L62" s="137"/>
      <c r="M62" s="138">
        <f t="shared" si="1"/>
        <v>0</v>
      </c>
      <c r="N62" s="139">
        <f t="shared" si="2"/>
        <v>0</v>
      </c>
    </row>
    <row r="63" spans="1:14" ht="14.25" x14ac:dyDescent="0.2">
      <c r="A63" s="126" t="str">
        <f t="shared" si="0"/>
        <v/>
      </c>
      <c r="B63" s="127"/>
      <c r="C63" s="128"/>
      <c r="D63" s="129"/>
      <c r="E63" s="140"/>
      <c r="F63" s="131"/>
      <c r="G63" s="140"/>
      <c r="H63" s="127"/>
      <c r="I63" s="181"/>
      <c r="J63" s="210"/>
      <c r="K63" s="211"/>
      <c r="L63" s="137"/>
      <c r="M63" s="138">
        <f t="shared" si="1"/>
        <v>0</v>
      </c>
      <c r="N63" s="139">
        <f t="shared" si="2"/>
        <v>0</v>
      </c>
    </row>
    <row r="64" spans="1:14" ht="14.25" x14ac:dyDescent="0.2">
      <c r="A64" s="126" t="str">
        <f t="shared" si="0"/>
        <v/>
      </c>
      <c r="B64" s="127"/>
      <c r="C64" s="128"/>
      <c r="D64" s="129"/>
      <c r="E64" s="140"/>
      <c r="F64" s="131"/>
      <c r="G64" s="140"/>
      <c r="H64" s="127"/>
      <c r="I64" s="181"/>
      <c r="J64" s="210"/>
      <c r="K64" s="211"/>
      <c r="L64" s="137"/>
      <c r="M64" s="138">
        <f t="shared" si="1"/>
        <v>0</v>
      </c>
      <c r="N64" s="139">
        <f t="shared" si="2"/>
        <v>0</v>
      </c>
    </row>
    <row r="65" spans="1:14" ht="14.25" x14ac:dyDescent="0.2">
      <c r="A65" s="126" t="str">
        <f t="shared" si="0"/>
        <v/>
      </c>
      <c r="B65" s="127"/>
      <c r="C65" s="128"/>
      <c r="D65" s="129"/>
      <c r="E65" s="140"/>
      <c r="F65" s="131"/>
      <c r="G65" s="140"/>
      <c r="H65" s="127"/>
      <c r="I65" s="181"/>
      <c r="J65" s="210"/>
      <c r="K65" s="211"/>
      <c r="L65" s="137"/>
      <c r="M65" s="138">
        <f t="shared" si="1"/>
        <v>0</v>
      </c>
      <c r="N65" s="139">
        <f t="shared" si="2"/>
        <v>0</v>
      </c>
    </row>
    <row r="66" spans="1:14" ht="14.25" x14ac:dyDescent="0.2">
      <c r="A66" s="126" t="str">
        <f t="shared" si="0"/>
        <v/>
      </c>
      <c r="B66" s="127"/>
      <c r="C66" s="128"/>
      <c r="D66" s="129"/>
      <c r="E66" s="140"/>
      <c r="F66" s="131"/>
      <c r="G66" s="140"/>
      <c r="H66" s="127"/>
      <c r="I66" s="181"/>
      <c r="J66" s="210"/>
      <c r="K66" s="211"/>
      <c r="L66" s="137"/>
      <c r="M66" s="138">
        <f t="shared" si="1"/>
        <v>0</v>
      </c>
      <c r="N66" s="139">
        <f t="shared" si="2"/>
        <v>0</v>
      </c>
    </row>
    <row r="67" spans="1:14" ht="14.25" x14ac:dyDescent="0.2">
      <c r="A67" s="126" t="str">
        <f t="shared" si="0"/>
        <v/>
      </c>
      <c r="B67" s="127"/>
      <c r="C67" s="128"/>
      <c r="D67" s="129"/>
      <c r="E67" s="140"/>
      <c r="F67" s="131"/>
      <c r="G67" s="140"/>
      <c r="H67" s="127"/>
      <c r="I67" s="181"/>
      <c r="J67" s="210"/>
      <c r="K67" s="211"/>
      <c r="L67" s="137"/>
      <c r="M67" s="138">
        <f t="shared" si="1"/>
        <v>0</v>
      </c>
      <c r="N67" s="139">
        <f t="shared" si="2"/>
        <v>0</v>
      </c>
    </row>
    <row r="68" spans="1:14" ht="14.25" x14ac:dyDescent="0.2">
      <c r="A68" s="126" t="str">
        <f t="shared" si="0"/>
        <v/>
      </c>
      <c r="B68" s="127"/>
      <c r="C68" s="128"/>
      <c r="D68" s="129"/>
      <c r="E68" s="140"/>
      <c r="F68" s="131"/>
      <c r="G68" s="140"/>
      <c r="H68" s="127"/>
      <c r="I68" s="181"/>
      <c r="J68" s="210"/>
      <c r="K68" s="211"/>
      <c r="L68" s="137"/>
      <c r="M68" s="138">
        <f t="shared" si="1"/>
        <v>0</v>
      </c>
      <c r="N68" s="139">
        <f t="shared" si="2"/>
        <v>0</v>
      </c>
    </row>
    <row r="69" spans="1:14" ht="14.25" x14ac:dyDescent="0.2">
      <c r="A69" s="126" t="str">
        <f t="shared" si="0"/>
        <v/>
      </c>
      <c r="B69" s="127"/>
      <c r="C69" s="128"/>
      <c r="D69" s="129"/>
      <c r="E69" s="140"/>
      <c r="F69" s="131"/>
      <c r="G69" s="140"/>
      <c r="H69" s="127"/>
      <c r="I69" s="181"/>
      <c r="J69" s="210"/>
      <c r="K69" s="211"/>
      <c r="L69" s="137"/>
      <c r="M69" s="138">
        <f t="shared" si="1"/>
        <v>0</v>
      </c>
      <c r="N69" s="139">
        <f t="shared" si="2"/>
        <v>0</v>
      </c>
    </row>
    <row r="70" spans="1:14" ht="14.25" x14ac:dyDescent="0.2">
      <c r="A70" s="126" t="str">
        <f t="shared" ref="A70:A98" si="3">CONCATENATE(B70,C70,D70)</f>
        <v/>
      </c>
      <c r="B70" s="127"/>
      <c r="C70" s="128"/>
      <c r="D70" s="129"/>
      <c r="E70" s="140"/>
      <c r="F70" s="131"/>
      <c r="G70" s="140"/>
      <c r="H70" s="127"/>
      <c r="I70" s="181"/>
      <c r="J70" s="210"/>
      <c r="K70" s="211"/>
      <c r="L70" s="137"/>
      <c r="M70" s="138">
        <f t="shared" ref="M70:M98" si="4">IF(L70=1,7,IF(L70=2,6,IF(L70=3,5,IF(L70=4,4,IF(L70=5,3,IF(L70=6,2,IF(L70&gt;=6,1,0)))))))</f>
        <v>0</v>
      </c>
      <c r="N70" s="139">
        <f t="shared" si="2"/>
        <v>0</v>
      </c>
    </row>
    <row r="71" spans="1:14" ht="14.25" x14ac:dyDescent="0.2">
      <c r="A71" s="126" t="str">
        <f t="shared" si="3"/>
        <v/>
      </c>
      <c r="B71" s="127"/>
      <c r="C71" s="128"/>
      <c r="D71" s="129"/>
      <c r="E71" s="140"/>
      <c r="F71" s="131"/>
      <c r="G71" s="140"/>
      <c r="H71" s="127"/>
      <c r="I71" s="181"/>
      <c r="J71" s="210"/>
      <c r="K71" s="211"/>
      <c r="L71" s="137"/>
      <c r="M71" s="138">
        <f t="shared" si="4"/>
        <v>0</v>
      </c>
      <c r="N71" s="139">
        <f t="shared" ref="N71:N98" si="5">SUM(M71+$N$5)</f>
        <v>0</v>
      </c>
    </row>
    <row r="72" spans="1:14" ht="14.25" x14ac:dyDescent="0.2">
      <c r="A72" s="126" t="str">
        <f t="shared" si="3"/>
        <v/>
      </c>
      <c r="B72" s="127"/>
      <c r="C72" s="128"/>
      <c r="D72" s="129"/>
      <c r="E72" s="140"/>
      <c r="F72" s="131"/>
      <c r="G72" s="140"/>
      <c r="H72" s="127"/>
      <c r="I72" s="181"/>
      <c r="J72" s="210"/>
      <c r="K72" s="211"/>
      <c r="L72" s="137"/>
      <c r="M72" s="138">
        <f t="shared" si="4"/>
        <v>0</v>
      </c>
      <c r="N72" s="139">
        <f t="shared" si="5"/>
        <v>0</v>
      </c>
    </row>
    <row r="73" spans="1:14" ht="14.25" x14ac:dyDescent="0.2">
      <c r="A73" s="126" t="str">
        <f t="shared" si="3"/>
        <v/>
      </c>
      <c r="B73" s="127"/>
      <c r="C73" s="128"/>
      <c r="D73" s="129"/>
      <c r="E73" s="140"/>
      <c r="F73" s="131"/>
      <c r="G73" s="140"/>
      <c r="H73" s="127"/>
      <c r="I73" s="181"/>
      <c r="J73" s="210"/>
      <c r="K73" s="211"/>
      <c r="L73" s="137"/>
      <c r="M73" s="138">
        <f t="shared" si="4"/>
        <v>0</v>
      </c>
      <c r="N73" s="139">
        <f t="shared" si="5"/>
        <v>0</v>
      </c>
    </row>
    <row r="74" spans="1:14" ht="14.25" x14ac:dyDescent="0.2">
      <c r="A74" s="126" t="str">
        <f t="shared" si="3"/>
        <v/>
      </c>
      <c r="B74" s="127"/>
      <c r="C74" s="128"/>
      <c r="D74" s="129"/>
      <c r="E74" s="140"/>
      <c r="F74" s="131"/>
      <c r="G74" s="140"/>
      <c r="H74" s="127"/>
      <c r="I74" s="181"/>
      <c r="J74" s="210"/>
      <c r="K74" s="211"/>
      <c r="L74" s="137"/>
      <c r="M74" s="138">
        <f t="shared" si="4"/>
        <v>0</v>
      </c>
      <c r="N74" s="139">
        <f t="shared" si="5"/>
        <v>0</v>
      </c>
    </row>
    <row r="75" spans="1:14" ht="14.25" x14ac:dyDescent="0.2">
      <c r="A75" s="126" t="str">
        <f t="shared" si="3"/>
        <v/>
      </c>
      <c r="B75" s="127"/>
      <c r="C75" s="128"/>
      <c r="D75" s="129"/>
      <c r="E75" s="140"/>
      <c r="F75" s="131"/>
      <c r="G75" s="140"/>
      <c r="H75" s="127"/>
      <c r="I75" s="181"/>
      <c r="J75" s="210"/>
      <c r="K75" s="211"/>
      <c r="L75" s="137"/>
      <c r="M75" s="138">
        <f t="shared" si="4"/>
        <v>0</v>
      </c>
      <c r="N75" s="139">
        <f t="shared" si="5"/>
        <v>0</v>
      </c>
    </row>
    <row r="76" spans="1:14" ht="14.25" x14ac:dyDescent="0.2">
      <c r="A76" s="126" t="str">
        <f t="shared" si="3"/>
        <v/>
      </c>
      <c r="B76" s="127"/>
      <c r="C76" s="128"/>
      <c r="D76" s="129"/>
      <c r="E76" s="140"/>
      <c r="F76" s="131"/>
      <c r="G76" s="140"/>
      <c r="H76" s="127"/>
      <c r="I76" s="181"/>
      <c r="J76" s="210"/>
      <c r="K76" s="211"/>
      <c r="L76" s="137"/>
      <c r="M76" s="138">
        <f t="shared" si="4"/>
        <v>0</v>
      </c>
      <c r="N76" s="139">
        <f t="shared" si="5"/>
        <v>0</v>
      </c>
    </row>
    <row r="77" spans="1:14" ht="14.25" x14ac:dyDescent="0.2">
      <c r="A77" s="126" t="str">
        <f t="shared" si="3"/>
        <v/>
      </c>
      <c r="B77" s="127"/>
      <c r="C77" s="128"/>
      <c r="D77" s="129"/>
      <c r="E77" s="140"/>
      <c r="F77" s="131"/>
      <c r="G77" s="140"/>
      <c r="H77" s="127"/>
      <c r="I77" s="181"/>
      <c r="J77" s="210"/>
      <c r="K77" s="211"/>
      <c r="L77" s="137"/>
      <c r="M77" s="138">
        <f t="shared" si="4"/>
        <v>0</v>
      </c>
      <c r="N77" s="139">
        <f t="shared" si="5"/>
        <v>0</v>
      </c>
    </row>
    <row r="78" spans="1:14" ht="14.25" x14ac:dyDescent="0.2">
      <c r="A78" s="126" t="str">
        <f t="shared" si="3"/>
        <v/>
      </c>
      <c r="B78" s="127"/>
      <c r="C78" s="128"/>
      <c r="D78" s="129"/>
      <c r="E78" s="140"/>
      <c r="F78" s="131"/>
      <c r="G78" s="140"/>
      <c r="H78" s="127"/>
      <c r="I78" s="181"/>
      <c r="J78" s="210"/>
      <c r="K78" s="211"/>
      <c r="L78" s="137"/>
      <c r="M78" s="138">
        <f t="shared" si="4"/>
        <v>0</v>
      </c>
      <c r="N78" s="139">
        <f t="shared" si="5"/>
        <v>0</v>
      </c>
    </row>
    <row r="79" spans="1:14" ht="14.25" x14ac:dyDescent="0.2">
      <c r="A79" s="126" t="str">
        <f t="shared" si="3"/>
        <v/>
      </c>
      <c r="B79" s="127"/>
      <c r="C79" s="128"/>
      <c r="D79" s="129"/>
      <c r="E79" s="140"/>
      <c r="F79" s="131"/>
      <c r="G79" s="140"/>
      <c r="H79" s="127"/>
      <c r="I79" s="181"/>
      <c r="J79" s="210"/>
      <c r="K79" s="211"/>
      <c r="L79" s="137"/>
      <c r="M79" s="138">
        <f t="shared" si="4"/>
        <v>0</v>
      </c>
      <c r="N79" s="139">
        <f t="shared" si="5"/>
        <v>0</v>
      </c>
    </row>
    <row r="80" spans="1:14" ht="14.25" x14ac:dyDescent="0.2">
      <c r="A80" s="126" t="str">
        <f t="shared" si="3"/>
        <v/>
      </c>
      <c r="B80" s="127"/>
      <c r="C80" s="128"/>
      <c r="D80" s="129"/>
      <c r="E80" s="140"/>
      <c r="F80" s="131"/>
      <c r="G80" s="140"/>
      <c r="H80" s="127"/>
      <c r="I80" s="181"/>
      <c r="J80" s="210"/>
      <c r="K80" s="211"/>
      <c r="L80" s="137"/>
      <c r="M80" s="138">
        <f t="shared" si="4"/>
        <v>0</v>
      </c>
      <c r="N80" s="139">
        <f t="shared" si="5"/>
        <v>0</v>
      </c>
    </row>
    <row r="81" spans="1:14" ht="14.25" x14ac:dyDescent="0.2">
      <c r="A81" s="126" t="str">
        <f t="shared" si="3"/>
        <v/>
      </c>
      <c r="B81" s="127"/>
      <c r="C81" s="128"/>
      <c r="D81" s="129"/>
      <c r="E81" s="140"/>
      <c r="F81" s="131"/>
      <c r="G81" s="140"/>
      <c r="H81" s="127"/>
      <c r="I81" s="181"/>
      <c r="J81" s="210"/>
      <c r="K81" s="211"/>
      <c r="L81" s="137"/>
      <c r="M81" s="138">
        <f t="shared" si="4"/>
        <v>0</v>
      </c>
      <c r="N81" s="139">
        <f t="shared" si="5"/>
        <v>0</v>
      </c>
    </row>
    <row r="82" spans="1:14" ht="14.25" x14ac:dyDescent="0.2">
      <c r="A82" s="126" t="str">
        <f t="shared" si="3"/>
        <v/>
      </c>
      <c r="B82" s="127"/>
      <c r="C82" s="128"/>
      <c r="D82" s="129"/>
      <c r="E82" s="140"/>
      <c r="F82" s="131"/>
      <c r="G82" s="140"/>
      <c r="H82" s="127"/>
      <c r="I82" s="181"/>
      <c r="J82" s="210"/>
      <c r="K82" s="211"/>
      <c r="L82" s="137"/>
      <c r="M82" s="138">
        <f t="shared" si="4"/>
        <v>0</v>
      </c>
      <c r="N82" s="139">
        <f t="shared" si="5"/>
        <v>0</v>
      </c>
    </row>
    <row r="83" spans="1:14" ht="14.25" x14ac:dyDescent="0.2">
      <c r="A83" s="126" t="str">
        <f t="shared" si="3"/>
        <v/>
      </c>
      <c r="B83" s="127"/>
      <c r="C83" s="128"/>
      <c r="D83" s="129"/>
      <c r="E83" s="140"/>
      <c r="F83" s="131"/>
      <c r="G83" s="140"/>
      <c r="H83" s="127"/>
      <c r="I83" s="181"/>
      <c r="J83" s="210"/>
      <c r="K83" s="211"/>
      <c r="L83" s="137"/>
      <c r="M83" s="138">
        <f t="shared" si="4"/>
        <v>0</v>
      </c>
      <c r="N83" s="139">
        <f t="shared" si="5"/>
        <v>0</v>
      </c>
    </row>
    <row r="84" spans="1:14" ht="14.25" x14ac:dyDescent="0.2">
      <c r="A84" s="126" t="str">
        <f t="shared" si="3"/>
        <v/>
      </c>
      <c r="B84" s="127"/>
      <c r="C84" s="128"/>
      <c r="D84" s="129"/>
      <c r="E84" s="140"/>
      <c r="F84" s="131"/>
      <c r="G84" s="140"/>
      <c r="H84" s="127"/>
      <c r="I84" s="181"/>
      <c r="J84" s="210"/>
      <c r="K84" s="211"/>
      <c r="L84" s="137"/>
      <c r="M84" s="138">
        <f t="shared" si="4"/>
        <v>0</v>
      </c>
      <c r="N84" s="139">
        <f t="shared" si="5"/>
        <v>0</v>
      </c>
    </row>
    <row r="85" spans="1:14" ht="14.25" x14ac:dyDescent="0.2">
      <c r="A85" s="126" t="str">
        <f t="shared" si="3"/>
        <v/>
      </c>
      <c r="B85" s="127"/>
      <c r="C85" s="128"/>
      <c r="D85" s="129"/>
      <c r="E85" s="140"/>
      <c r="F85" s="131"/>
      <c r="G85" s="140"/>
      <c r="H85" s="127"/>
      <c r="I85" s="181"/>
      <c r="J85" s="210"/>
      <c r="K85" s="211"/>
      <c r="L85" s="137"/>
      <c r="M85" s="138">
        <f t="shared" si="4"/>
        <v>0</v>
      </c>
      <c r="N85" s="139">
        <f t="shared" si="5"/>
        <v>0</v>
      </c>
    </row>
    <row r="86" spans="1:14" ht="14.25" x14ac:dyDescent="0.2">
      <c r="A86" s="126" t="str">
        <f t="shared" si="3"/>
        <v/>
      </c>
      <c r="B86" s="127"/>
      <c r="C86" s="128"/>
      <c r="D86" s="129"/>
      <c r="E86" s="140"/>
      <c r="F86" s="131"/>
      <c r="G86" s="140"/>
      <c r="H86" s="127"/>
      <c r="I86" s="181"/>
      <c r="J86" s="210"/>
      <c r="K86" s="211"/>
      <c r="L86" s="137"/>
      <c r="M86" s="138">
        <f t="shared" si="4"/>
        <v>0</v>
      </c>
      <c r="N86" s="139">
        <f t="shared" si="5"/>
        <v>0</v>
      </c>
    </row>
    <row r="87" spans="1:14" ht="14.25" x14ac:dyDescent="0.2">
      <c r="A87" s="126" t="str">
        <f t="shared" si="3"/>
        <v/>
      </c>
      <c r="B87" s="127"/>
      <c r="C87" s="128"/>
      <c r="D87" s="129"/>
      <c r="E87" s="140"/>
      <c r="F87" s="131"/>
      <c r="G87" s="140"/>
      <c r="H87" s="127"/>
      <c r="I87" s="181"/>
      <c r="J87" s="210"/>
      <c r="K87" s="211"/>
      <c r="L87" s="137"/>
      <c r="M87" s="138">
        <f t="shared" si="4"/>
        <v>0</v>
      </c>
      <c r="N87" s="139">
        <f t="shared" si="5"/>
        <v>0</v>
      </c>
    </row>
    <row r="88" spans="1:14" ht="14.25" x14ac:dyDescent="0.2">
      <c r="A88" s="126" t="str">
        <f t="shared" si="3"/>
        <v/>
      </c>
      <c r="B88" s="127"/>
      <c r="C88" s="128"/>
      <c r="D88" s="129"/>
      <c r="E88" s="140"/>
      <c r="F88" s="131"/>
      <c r="G88" s="140"/>
      <c r="H88" s="127"/>
      <c r="I88" s="181"/>
      <c r="J88" s="210"/>
      <c r="K88" s="211"/>
      <c r="L88" s="137"/>
      <c r="M88" s="138">
        <f t="shared" si="4"/>
        <v>0</v>
      </c>
      <c r="N88" s="139">
        <f t="shared" si="5"/>
        <v>0</v>
      </c>
    </row>
    <row r="89" spans="1:14" ht="14.25" x14ac:dyDescent="0.2">
      <c r="A89" s="126" t="str">
        <f t="shared" si="3"/>
        <v/>
      </c>
      <c r="B89" s="127"/>
      <c r="C89" s="128"/>
      <c r="D89" s="129"/>
      <c r="E89" s="140"/>
      <c r="F89" s="131"/>
      <c r="G89" s="140"/>
      <c r="H89" s="127"/>
      <c r="I89" s="181"/>
      <c r="J89" s="210"/>
      <c r="K89" s="211"/>
      <c r="L89" s="137"/>
      <c r="M89" s="138">
        <f t="shared" si="4"/>
        <v>0</v>
      </c>
      <c r="N89" s="139">
        <f t="shared" si="5"/>
        <v>0</v>
      </c>
    </row>
    <row r="90" spans="1:14" ht="14.25" x14ac:dyDescent="0.2">
      <c r="A90" s="126" t="str">
        <f t="shared" si="3"/>
        <v/>
      </c>
      <c r="B90" s="127"/>
      <c r="C90" s="128"/>
      <c r="D90" s="129"/>
      <c r="E90" s="140"/>
      <c r="F90" s="131"/>
      <c r="G90" s="140"/>
      <c r="H90" s="127"/>
      <c r="I90" s="181"/>
      <c r="J90" s="210"/>
      <c r="K90" s="211"/>
      <c r="L90" s="137"/>
      <c r="M90" s="138">
        <f t="shared" si="4"/>
        <v>0</v>
      </c>
      <c r="N90" s="139">
        <f t="shared" si="5"/>
        <v>0</v>
      </c>
    </row>
    <row r="91" spans="1:14" ht="14.25" x14ac:dyDescent="0.2">
      <c r="A91" s="126" t="str">
        <f t="shared" si="3"/>
        <v/>
      </c>
      <c r="B91" s="127"/>
      <c r="C91" s="128"/>
      <c r="D91" s="129"/>
      <c r="E91" s="140"/>
      <c r="F91" s="131"/>
      <c r="G91" s="140"/>
      <c r="H91" s="127"/>
      <c r="I91" s="181"/>
      <c r="J91" s="210"/>
      <c r="K91" s="211"/>
      <c r="L91" s="137"/>
      <c r="M91" s="138">
        <f t="shared" si="4"/>
        <v>0</v>
      </c>
      <c r="N91" s="139">
        <f t="shared" si="5"/>
        <v>0</v>
      </c>
    </row>
    <row r="92" spans="1:14" ht="14.25" x14ac:dyDescent="0.2">
      <c r="A92" s="126" t="str">
        <f t="shared" si="3"/>
        <v/>
      </c>
      <c r="B92" s="127"/>
      <c r="C92" s="128"/>
      <c r="D92" s="129"/>
      <c r="E92" s="140"/>
      <c r="F92" s="131"/>
      <c r="G92" s="140"/>
      <c r="H92" s="127"/>
      <c r="I92" s="181"/>
      <c r="J92" s="210"/>
      <c r="K92" s="211"/>
      <c r="L92" s="137"/>
      <c r="M92" s="138">
        <f t="shared" si="4"/>
        <v>0</v>
      </c>
      <c r="N92" s="139">
        <f t="shared" si="5"/>
        <v>0</v>
      </c>
    </row>
    <row r="93" spans="1:14" ht="14.25" x14ac:dyDescent="0.2">
      <c r="A93" s="126" t="str">
        <f t="shared" si="3"/>
        <v/>
      </c>
      <c r="B93" s="127"/>
      <c r="C93" s="128"/>
      <c r="D93" s="129"/>
      <c r="E93" s="140"/>
      <c r="F93" s="131"/>
      <c r="G93" s="140"/>
      <c r="H93" s="127"/>
      <c r="I93" s="181"/>
      <c r="J93" s="210"/>
      <c r="K93" s="211"/>
      <c r="L93" s="137"/>
      <c r="M93" s="138">
        <f t="shared" si="4"/>
        <v>0</v>
      </c>
      <c r="N93" s="139">
        <f t="shared" si="5"/>
        <v>0</v>
      </c>
    </row>
    <row r="94" spans="1:14" ht="14.25" x14ac:dyDescent="0.2">
      <c r="A94" s="126" t="str">
        <f t="shared" si="3"/>
        <v/>
      </c>
      <c r="B94" s="127"/>
      <c r="C94" s="128"/>
      <c r="D94" s="129"/>
      <c r="E94" s="140"/>
      <c r="F94" s="131"/>
      <c r="G94" s="140"/>
      <c r="H94" s="127"/>
      <c r="I94" s="181"/>
      <c r="J94" s="210"/>
      <c r="K94" s="211"/>
      <c r="L94" s="137"/>
      <c r="M94" s="138">
        <f t="shared" si="4"/>
        <v>0</v>
      </c>
      <c r="N94" s="139">
        <f t="shared" si="5"/>
        <v>0</v>
      </c>
    </row>
    <row r="95" spans="1:14" ht="14.25" x14ac:dyDescent="0.2">
      <c r="A95" s="126" t="str">
        <f t="shared" si="3"/>
        <v/>
      </c>
      <c r="B95" s="127"/>
      <c r="C95" s="128"/>
      <c r="D95" s="129"/>
      <c r="E95" s="140"/>
      <c r="F95" s="131"/>
      <c r="G95" s="140"/>
      <c r="H95" s="127"/>
      <c r="I95" s="181"/>
      <c r="J95" s="210"/>
      <c r="K95" s="211"/>
      <c r="L95" s="137"/>
      <c r="M95" s="138">
        <f t="shared" si="4"/>
        <v>0</v>
      </c>
      <c r="N95" s="139">
        <f t="shared" si="5"/>
        <v>0</v>
      </c>
    </row>
    <row r="96" spans="1:14" ht="14.25" x14ac:dyDescent="0.2">
      <c r="A96" s="126" t="str">
        <f t="shared" si="3"/>
        <v/>
      </c>
      <c r="B96" s="127"/>
      <c r="C96" s="128"/>
      <c r="D96" s="129"/>
      <c r="E96" s="140"/>
      <c r="F96" s="131"/>
      <c r="G96" s="140"/>
      <c r="H96" s="127"/>
      <c r="I96" s="181"/>
      <c r="J96" s="210"/>
      <c r="K96" s="211"/>
      <c r="L96" s="137"/>
      <c r="M96" s="138">
        <f t="shared" si="4"/>
        <v>0</v>
      </c>
      <c r="N96" s="139">
        <f t="shared" si="5"/>
        <v>0</v>
      </c>
    </row>
    <row r="97" spans="1:14" ht="14.25" x14ac:dyDescent="0.2">
      <c r="A97" s="126" t="str">
        <f t="shared" si="3"/>
        <v/>
      </c>
      <c r="B97" s="127"/>
      <c r="C97" s="128"/>
      <c r="D97" s="129"/>
      <c r="E97" s="140"/>
      <c r="F97" s="131"/>
      <c r="G97" s="140"/>
      <c r="H97" s="127"/>
      <c r="I97" s="181"/>
      <c r="J97" s="210"/>
      <c r="K97" s="211"/>
      <c r="L97" s="137"/>
      <c r="M97" s="138">
        <f t="shared" si="4"/>
        <v>0</v>
      </c>
      <c r="N97" s="139">
        <f t="shared" si="5"/>
        <v>0</v>
      </c>
    </row>
    <row r="98" spans="1:14" ht="15" thickBot="1" x14ac:dyDescent="0.25">
      <c r="A98" s="126" t="str">
        <f t="shared" si="3"/>
        <v/>
      </c>
      <c r="B98" s="141"/>
      <c r="C98" s="142"/>
      <c r="D98" s="143"/>
      <c r="E98" s="144"/>
      <c r="F98" s="145"/>
      <c r="G98" s="144"/>
      <c r="H98" s="141"/>
      <c r="I98" s="196"/>
      <c r="J98" s="371"/>
      <c r="K98" s="265"/>
      <c r="L98" s="151"/>
      <c r="M98" s="152">
        <f t="shared" si="4"/>
        <v>0</v>
      </c>
      <c r="N98" s="153">
        <f t="shared" si="5"/>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55" priority="2"/>
  </conditionalFormatting>
  <conditionalFormatting sqref="C1:D5">
    <cfRule type="duplicateValues" dxfId="54" priority="1"/>
  </conditionalFormatting>
  <conditionalFormatting sqref="C6:D32">
    <cfRule type="duplicateValues" dxfId="53" priority="3"/>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629F-2B25-4199-AE95-8CF9DD722B06}">
  <sheetPr codeName="Sheet30">
    <tabColor rgb="FFFF3399"/>
  </sheetPr>
  <dimension ref="A1:N99"/>
  <sheetViews>
    <sheetView topLeftCell="A4" workbookViewId="0">
      <selection activeCell="C35" sqref="C35"/>
    </sheetView>
  </sheetViews>
  <sheetFormatPr defaultRowHeight="12.75" x14ac:dyDescent="0.2"/>
  <cols>
    <col min="1" max="1" width="47.7109375" style="119" bestFit="1" customWidth="1"/>
    <col min="2" max="2" width="7.5703125" style="14" bestFit="1" customWidth="1"/>
    <col min="3" max="3" width="17.7109375" style="119" bestFit="1" customWidth="1"/>
    <col min="4" max="4" width="24.140625" style="154" bestFit="1" customWidth="1"/>
    <col min="5" max="5" width="9.5703125" style="14" bestFit="1" customWidth="1"/>
    <col min="6" max="6" width="14.85546875" style="119" bestFit="1" customWidth="1"/>
    <col min="7" max="7" width="7" style="14" bestFit="1" customWidth="1"/>
    <col min="8" max="8" width="7.42578125" style="14" bestFit="1" customWidth="1"/>
    <col min="9" max="9" width="8.140625" style="14" bestFit="1" customWidth="1"/>
    <col min="10" max="10" width="12.28515625" style="14" bestFit="1" customWidth="1"/>
    <col min="11" max="11" width="12.85546875" style="14" bestFit="1" customWidth="1"/>
    <col min="12" max="12" width="6.5703125" style="14" bestFit="1" customWidth="1"/>
    <col min="13" max="13" width="12.5703125" style="14" bestFit="1" customWidth="1"/>
    <col min="14" max="14" width="29.42578125" style="14" bestFit="1" customWidth="1"/>
    <col min="15" max="16384" width="9.140625" style="119"/>
  </cols>
  <sheetData>
    <row r="1" spans="1:14" ht="22.5" customHeight="1" thickBot="1" x14ac:dyDescent="0.25">
      <c r="A1" s="115">
        <f>SUM(A2-1)</f>
        <v>17</v>
      </c>
      <c r="B1" s="981" t="s">
        <v>234</v>
      </c>
      <c r="C1" s="982"/>
      <c r="D1" s="116" t="s">
        <v>69</v>
      </c>
      <c r="E1" s="983" t="s">
        <v>943</v>
      </c>
      <c r="F1" s="984"/>
      <c r="G1" s="984"/>
      <c r="H1" s="984"/>
      <c r="I1" s="984"/>
      <c r="J1" s="984"/>
      <c r="K1" s="118" t="s">
        <v>70</v>
      </c>
      <c r="L1" s="1017">
        <v>44345</v>
      </c>
      <c r="M1" s="986"/>
      <c r="N1" s="118" t="s">
        <v>235</v>
      </c>
    </row>
    <row r="2" spans="1:14" ht="22.5" customHeight="1" thickBot="1" x14ac:dyDescent="0.25">
      <c r="A2" s="120">
        <f>COUNTA(_xlfn.UNIQUE(D8:D199))</f>
        <v>18</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463" t="s">
        <v>241</v>
      </c>
    </row>
    <row r="4" spans="1:14" ht="15.75" thickBot="1" x14ac:dyDescent="0.25">
      <c r="A4" s="966"/>
      <c r="B4" s="968"/>
      <c r="C4" s="971"/>
      <c r="D4" s="974"/>
      <c r="E4" s="976"/>
      <c r="F4" s="988"/>
      <c r="G4" s="1010" t="s">
        <v>66</v>
      </c>
      <c r="H4" s="1012" t="s">
        <v>50</v>
      </c>
      <c r="I4" s="1012" t="s">
        <v>84</v>
      </c>
      <c r="J4" s="1012" t="s">
        <v>74</v>
      </c>
      <c r="K4" s="973" t="s">
        <v>75</v>
      </c>
      <c r="L4" s="993"/>
      <c r="M4" s="995"/>
      <c r="N4" s="124">
        <v>2</v>
      </c>
    </row>
    <row r="5" spans="1:14" ht="15.75" thickBot="1" x14ac:dyDescent="0.25">
      <c r="A5" s="1000"/>
      <c r="B5" s="1001"/>
      <c r="C5" s="1002"/>
      <c r="D5" s="1003"/>
      <c r="E5" s="1004" t="s">
        <v>77</v>
      </c>
      <c r="F5" s="1005"/>
      <c r="G5" s="1011"/>
      <c r="H5" s="1013"/>
      <c r="I5" s="1013"/>
      <c r="J5" s="1013"/>
      <c r="K5" s="1003"/>
      <c r="L5" s="1008"/>
      <c r="M5" s="1009"/>
      <c r="N5" s="464">
        <f>IF(N4=1,0,IF(N4=2,1,IF(N4=3,2,0)))</f>
        <v>1</v>
      </c>
    </row>
    <row r="6" spans="1:14" ht="14.25" x14ac:dyDescent="0.2">
      <c r="A6" s="348" t="str">
        <f>CONCATENATE(B6,C6,D6)</f>
        <v xml:space="preserve">PrepExample Rider AExample Horse </v>
      </c>
      <c r="B6" s="349" t="s">
        <v>66</v>
      </c>
      <c r="C6" s="350" t="s">
        <v>510</v>
      </c>
      <c r="D6" s="351" t="s">
        <v>511</v>
      </c>
      <c r="E6" s="352">
        <v>6000000</v>
      </c>
      <c r="F6" s="353" t="s">
        <v>512</v>
      </c>
      <c r="G6" s="352">
        <v>60</v>
      </c>
      <c r="H6" s="349"/>
      <c r="I6" s="354"/>
      <c r="J6" s="355"/>
      <c r="K6" s="356"/>
      <c r="L6" s="357">
        <v>1</v>
      </c>
      <c r="M6" s="358">
        <f>IF(L6=1,7,IF(L6=2,6,IF(L6=3,5,IF(L6=4,4,IF(L6=5,3,IF(L6=6,2,IF(L6&gt;=6,1,0)))))))</f>
        <v>7</v>
      </c>
      <c r="N6" s="359">
        <f>SUM(M6+$N$5)</f>
        <v>8</v>
      </c>
    </row>
    <row r="7" spans="1:14" ht="14.25" x14ac:dyDescent="0.2">
      <c r="A7" s="126" t="str">
        <f>CONCATENATE(B7,C7,D7)</f>
        <v xml:space="preserve">PrelimExample RiderExample Horse </v>
      </c>
      <c r="B7" s="360" t="s">
        <v>50</v>
      </c>
      <c r="C7" s="361" t="s">
        <v>513</v>
      </c>
      <c r="D7" s="362" t="s">
        <v>511</v>
      </c>
      <c r="E7" s="363">
        <v>6000001</v>
      </c>
      <c r="F7" s="364" t="s">
        <v>512</v>
      </c>
      <c r="G7" s="363"/>
      <c r="H7" s="360">
        <v>45</v>
      </c>
      <c r="I7" s="365"/>
      <c r="J7" s="366"/>
      <c r="K7" s="367"/>
      <c r="L7" s="368">
        <v>3</v>
      </c>
      <c r="M7" s="369">
        <f>IF(L7=1,7,IF(L7=2,6,IF(L7=3,5,IF(L7=4,4,IF(L7=5,3,IF(L7=6,2,IF(L7&gt;=6,1,0)))))))</f>
        <v>5</v>
      </c>
      <c r="N7" s="370">
        <f>SUM(M7+$N$5)</f>
        <v>6</v>
      </c>
    </row>
    <row r="8" spans="1:14" ht="14.25" x14ac:dyDescent="0.2">
      <c r="A8" s="126" t="str">
        <f t="shared" ref="A8:A70" si="0">CONCATENATE(B8,C8,D8)</f>
        <v>PrepAngie FitzpatrickVisions of Brayside</v>
      </c>
      <c r="B8" s="127" t="s">
        <v>66</v>
      </c>
      <c r="C8" s="128" t="s">
        <v>944</v>
      </c>
      <c r="D8" s="129" t="s">
        <v>945</v>
      </c>
      <c r="E8" s="140"/>
      <c r="F8" s="131" t="s">
        <v>946</v>
      </c>
      <c r="G8" s="140">
        <v>59.737000000000002</v>
      </c>
      <c r="H8" s="127"/>
      <c r="I8" s="181"/>
      <c r="J8" s="210"/>
      <c r="K8" s="211"/>
      <c r="L8" s="137">
        <v>1</v>
      </c>
      <c r="M8" s="138">
        <f t="shared" ref="M8:M70" si="1">IF(L8=1,7,IF(L8=2,6,IF(L8=3,5,IF(L8=4,4,IF(L8=5,3,IF(L8=6,2,IF(L8&gt;=6,1,0)))))))</f>
        <v>7</v>
      </c>
      <c r="N8" s="139">
        <f>SUM(M8+$N$5)</f>
        <v>8</v>
      </c>
    </row>
    <row r="9" spans="1:14" ht="14.25" x14ac:dyDescent="0.2">
      <c r="A9" s="126" t="str">
        <f t="shared" si="0"/>
        <v>PrelimJorja WarehamTiaja Park Fearless</v>
      </c>
      <c r="B9" s="127" t="s">
        <v>50</v>
      </c>
      <c r="C9" s="128" t="s">
        <v>30</v>
      </c>
      <c r="D9" s="129" t="s">
        <v>155</v>
      </c>
      <c r="E9" s="140"/>
      <c r="F9" s="131" t="s">
        <v>101</v>
      </c>
      <c r="H9" s="465">
        <v>70.400000000000006</v>
      </c>
      <c r="I9" s="466"/>
      <c r="J9" s="467"/>
      <c r="K9" s="211"/>
      <c r="L9" s="137">
        <v>1</v>
      </c>
      <c r="M9" s="138">
        <f t="shared" si="1"/>
        <v>7</v>
      </c>
      <c r="N9" s="139">
        <f t="shared" ref="N9:N71" si="2">SUM(M9+$N$5)</f>
        <v>8</v>
      </c>
    </row>
    <row r="10" spans="1:14" ht="14.25" x14ac:dyDescent="0.2">
      <c r="A10" s="126" t="str">
        <f t="shared" si="0"/>
        <v>PrelimBella BarrKelladee Final Legacy</v>
      </c>
      <c r="B10" s="127" t="s">
        <v>50</v>
      </c>
      <c r="C10" s="128" t="s">
        <v>142</v>
      </c>
      <c r="D10" s="129" t="s">
        <v>522</v>
      </c>
      <c r="E10" s="140"/>
      <c r="F10" s="131" t="s">
        <v>82</v>
      </c>
      <c r="G10" s="127"/>
      <c r="H10" s="181">
        <v>69.599999999999994</v>
      </c>
      <c r="I10" s="181"/>
      <c r="J10" s="181"/>
      <c r="K10" s="211"/>
      <c r="L10" s="137">
        <v>2</v>
      </c>
      <c r="M10" s="138">
        <f t="shared" si="1"/>
        <v>6</v>
      </c>
      <c r="N10" s="139">
        <f t="shared" si="2"/>
        <v>7</v>
      </c>
    </row>
    <row r="11" spans="1:14" ht="14.25" x14ac:dyDescent="0.2">
      <c r="A11" s="126" t="str">
        <f t="shared" si="0"/>
        <v>PrelimNina BerceneMiss Polly Pocket</v>
      </c>
      <c r="B11" s="127" t="s">
        <v>50</v>
      </c>
      <c r="C11" s="128" t="s">
        <v>947</v>
      </c>
      <c r="D11" s="129" t="s">
        <v>948</v>
      </c>
      <c r="E11" s="140"/>
      <c r="F11" s="131" t="s">
        <v>918</v>
      </c>
      <c r="G11" s="127"/>
      <c r="H11" s="181">
        <v>69</v>
      </c>
      <c r="I11" s="181"/>
      <c r="J11" s="181"/>
      <c r="K11" s="211"/>
      <c r="L11" s="137">
        <v>3</v>
      </c>
      <c r="M11" s="138">
        <f t="shared" si="1"/>
        <v>5</v>
      </c>
      <c r="N11" s="139">
        <f t="shared" si="2"/>
        <v>6</v>
      </c>
    </row>
    <row r="12" spans="1:14" ht="14.25" x14ac:dyDescent="0.2">
      <c r="A12" s="126" t="str">
        <f t="shared" si="0"/>
        <v>PrelimHarriet ForrestBramley Royalty</v>
      </c>
      <c r="B12" s="127" t="s">
        <v>50</v>
      </c>
      <c r="C12" s="128" t="s">
        <v>113</v>
      </c>
      <c r="D12" s="129" t="s">
        <v>114</v>
      </c>
      <c r="E12" s="140"/>
      <c r="F12" s="131" t="s">
        <v>123</v>
      </c>
      <c r="G12" s="127"/>
      <c r="H12" s="181">
        <v>68.400000000000006</v>
      </c>
      <c r="I12" s="181"/>
      <c r="J12" s="181"/>
      <c r="K12" s="211"/>
      <c r="L12" s="137">
        <v>4</v>
      </c>
      <c r="M12" s="138">
        <f t="shared" si="1"/>
        <v>4</v>
      </c>
      <c r="N12" s="139">
        <f t="shared" si="2"/>
        <v>5</v>
      </c>
    </row>
    <row r="13" spans="1:14" ht="14.25" x14ac:dyDescent="0.2">
      <c r="A13" s="126" t="str">
        <f t="shared" si="0"/>
        <v>PrelimMarni BerceneLittle Joe</v>
      </c>
      <c r="B13" s="127" t="s">
        <v>50</v>
      </c>
      <c r="C13" s="128" t="s">
        <v>949</v>
      </c>
      <c r="D13" s="129" t="s">
        <v>130</v>
      </c>
      <c r="E13" s="140"/>
      <c r="F13" s="131" t="s">
        <v>918</v>
      </c>
      <c r="G13" s="127"/>
      <c r="H13" s="181">
        <v>64.8</v>
      </c>
      <c r="I13" s="181"/>
      <c r="J13" s="181"/>
      <c r="K13" s="211"/>
      <c r="L13" s="137">
        <v>5</v>
      </c>
      <c r="M13" s="138">
        <f t="shared" si="1"/>
        <v>3</v>
      </c>
      <c r="N13" s="139">
        <f t="shared" si="2"/>
        <v>4</v>
      </c>
    </row>
    <row r="14" spans="1:14" ht="14.25" x14ac:dyDescent="0.2">
      <c r="A14" s="126" t="str">
        <f t="shared" si="0"/>
        <v>PrelimAbby CoulsonCambria Gem</v>
      </c>
      <c r="B14" s="127" t="s">
        <v>50</v>
      </c>
      <c r="C14" s="128" t="s">
        <v>141</v>
      </c>
      <c r="D14" s="129" t="s">
        <v>152</v>
      </c>
      <c r="E14" s="140"/>
      <c r="F14" s="131" t="s">
        <v>101</v>
      </c>
      <c r="G14" s="127"/>
      <c r="H14" s="181">
        <v>67.599999999999994</v>
      </c>
      <c r="I14" s="181"/>
      <c r="J14" s="181"/>
      <c r="K14" s="211"/>
      <c r="L14" s="137">
        <v>2</v>
      </c>
      <c r="M14" s="138">
        <f t="shared" si="1"/>
        <v>6</v>
      </c>
      <c r="N14" s="139">
        <f t="shared" si="2"/>
        <v>7</v>
      </c>
    </row>
    <row r="15" spans="1:14" ht="14.25" x14ac:dyDescent="0.2">
      <c r="A15" s="126" t="str">
        <f t="shared" si="0"/>
        <v>PrelimCharvelle MillerKendall Park Odin</v>
      </c>
      <c r="B15" s="127" t="s">
        <v>50</v>
      </c>
      <c r="C15" s="128" t="s">
        <v>347</v>
      </c>
      <c r="D15" s="129" t="s">
        <v>348</v>
      </c>
      <c r="E15" s="140"/>
      <c r="F15" s="131" t="s">
        <v>81</v>
      </c>
      <c r="G15" s="127"/>
      <c r="H15" s="181">
        <v>69.599999999999994</v>
      </c>
      <c r="I15" s="181"/>
      <c r="J15" s="181"/>
      <c r="K15" s="211"/>
      <c r="L15" s="137">
        <v>1</v>
      </c>
      <c r="M15" s="138">
        <f t="shared" si="1"/>
        <v>7</v>
      </c>
      <c r="N15" s="139">
        <f t="shared" si="2"/>
        <v>8</v>
      </c>
    </row>
    <row r="16" spans="1:14" ht="14.25" x14ac:dyDescent="0.2">
      <c r="A16" s="126" t="str">
        <f t="shared" si="0"/>
        <v>NovHarriet ForrestOakover Too Much Chatter</v>
      </c>
      <c r="B16" s="127" t="s">
        <v>377</v>
      </c>
      <c r="C16" s="128" t="s">
        <v>113</v>
      </c>
      <c r="D16" s="129" t="s">
        <v>22</v>
      </c>
      <c r="E16" s="140"/>
      <c r="F16" s="131" t="s">
        <v>123</v>
      </c>
      <c r="G16" s="127"/>
      <c r="H16" s="181"/>
      <c r="I16" s="181">
        <v>66.25</v>
      </c>
      <c r="J16" s="181"/>
      <c r="K16" s="211"/>
      <c r="L16" s="137">
        <v>1</v>
      </c>
      <c r="M16" s="138">
        <f t="shared" si="1"/>
        <v>7</v>
      </c>
      <c r="N16" s="139">
        <f t="shared" si="2"/>
        <v>8</v>
      </c>
    </row>
    <row r="17" spans="1:14" ht="14.25" x14ac:dyDescent="0.2">
      <c r="A17" s="126" t="str">
        <f t="shared" si="0"/>
        <v>NovJorja WarehamNadalla Park I'm So Special</v>
      </c>
      <c r="B17" s="127" t="s">
        <v>377</v>
      </c>
      <c r="C17" s="35" t="s">
        <v>30</v>
      </c>
      <c r="D17" s="36" t="s">
        <v>367</v>
      </c>
      <c r="E17" s="140"/>
      <c r="F17" s="131" t="s">
        <v>101</v>
      </c>
      <c r="G17" s="127"/>
      <c r="H17" s="181"/>
      <c r="I17" s="181">
        <v>64.643000000000001</v>
      </c>
      <c r="J17" s="181"/>
      <c r="K17" s="211"/>
      <c r="L17" s="137">
        <v>2</v>
      </c>
      <c r="M17" s="138">
        <f t="shared" si="1"/>
        <v>6</v>
      </c>
      <c r="N17" s="139">
        <f t="shared" si="2"/>
        <v>7</v>
      </c>
    </row>
    <row r="18" spans="1:14" ht="14.25" x14ac:dyDescent="0.2">
      <c r="A18" s="126" t="str">
        <f t="shared" si="0"/>
        <v>NovJorja WarehamTiaja Park Fearless</v>
      </c>
      <c r="B18" s="127" t="s">
        <v>377</v>
      </c>
      <c r="C18" s="128" t="s">
        <v>30</v>
      </c>
      <c r="D18" s="129" t="s">
        <v>155</v>
      </c>
      <c r="E18" s="140"/>
      <c r="F18" s="131" t="s">
        <v>101</v>
      </c>
      <c r="G18" s="127"/>
      <c r="H18" s="181"/>
      <c r="I18" s="181">
        <v>64.286000000000001</v>
      </c>
      <c r="J18" s="181"/>
      <c r="K18" s="211"/>
      <c r="L18" s="137">
        <v>3</v>
      </c>
      <c r="M18" s="138">
        <f t="shared" si="1"/>
        <v>5</v>
      </c>
      <c r="N18" s="139">
        <f t="shared" si="2"/>
        <v>6</v>
      </c>
    </row>
    <row r="19" spans="1:14" ht="14.25" x14ac:dyDescent="0.2">
      <c r="A19" s="126" t="str">
        <f t="shared" si="0"/>
        <v>NovMaddison ManoliniFinal Cut</v>
      </c>
      <c r="B19" s="127" t="s">
        <v>377</v>
      </c>
      <c r="C19" s="128" t="s">
        <v>92</v>
      </c>
      <c r="D19" s="129" t="s">
        <v>94</v>
      </c>
      <c r="E19" s="140"/>
      <c r="F19" s="131" t="s">
        <v>168</v>
      </c>
      <c r="G19" s="127"/>
      <c r="H19" s="181"/>
      <c r="I19" s="181">
        <v>63.75</v>
      </c>
      <c r="J19" s="181"/>
      <c r="K19" s="211"/>
      <c r="L19" s="137">
        <v>4</v>
      </c>
      <c r="M19" s="138">
        <f t="shared" si="1"/>
        <v>4</v>
      </c>
      <c r="N19" s="139">
        <f t="shared" si="2"/>
        <v>5</v>
      </c>
    </row>
    <row r="20" spans="1:14" ht="14.25" x14ac:dyDescent="0.2">
      <c r="A20" s="126" t="str">
        <f t="shared" si="0"/>
        <v>NovNina BerceneMiss Polly Pocket</v>
      </c>
      <c r="B20" s="127" t="s">
        <v>377</v>
      </c>
      <c r="C20" s="128" t="s">
        <v>947</v>
      </c>
      <c r="D20" s="129" t="s">
        <v>948</v>
      </c>
      <c r="E20" s="140"/>
      <c r="F20" s="131" t="s">
        <v>918</v>
      </c>
      <c r="G20" s="127"/>
      <c r="H20" s="181"/>
      <c r="I20" s="181">
        <v>62.5</v>
      </c>
      <c r="J20" s="181"/>
      <c r="K20" s="211"/>
      <c r="L20" s="137">
        <v>5</v>
      </c>
      <c r="M20" s="138">
        <f t="shared" si="1"/>
        <v>3</v>
      </c>
      <c r="N20" s="139">
        <f t="shared" si="2"/>
        <v>4</v>
      </c>
    </row>
    <row r="21" spans="1:14" ht="14.25" x14ac:dyDescent="0.2">
      <c r="A21" s="126" t="str">
        <f t="shared" si="0"/>
        <v>NovBella BarrKelladee Final Legacy</v>
      </c>
      <c r="B21" s="127" t="s">
        <v>377</v>
      </c>
      <c r="C21" s="128" t="s">
        <v>142</v>
      </c>
      <c r="D21" s="129" t="s">
        <v>522</v>
      </c>
      <c r="E21" s="140"/>
      <c r="F21" s="131" t="s">
        <v>82</v>
      </c>
      <c r="G21" s="127"/>
      <c r="H21" s="181"/>
      <c r="I21" s="181">
        <v>60</v>
      </c>
      <c r="J21" s="181"/>
      <c r="K21" s="211"/>
      <c r="L21" s="137">
        <v>6</v>
      </c>
      <c r="M21" s="138">
        <f t="shared" si="1"/>
        <v>2</v>
      </c>
      <c r="N21" s="139">
        <f t="shared" si="2"/>
        <v>3</v>
      </c>
    </row>
    <row r="22" spans="1:14" ht="14.25" x14ac:dyDescent="0.2">
      <c r="A22" s="126" t="str">
        <f t="shared" si="0"/>
        <v>NovHarriet ForrestBramley Royalty</v>
      </c>
      <c r="B22" s="127" t="s">
        <v>377</v>
      </c>
      <c r="C22" s="128" t="s">
        <v>113</v>
      </c>
      <c r="D22" s="129" t="s">
        <v>114</v>
      </c>
      <c r="E22" s="140"/>
      <c r="F22" s="131" t="s">
        <v>123</v>
      </c>
      <c r="G22" s="127"/>
      <c r="H22" s="181"/>
      <c r="I22" s="181">
        <v>58.75</v>
      </c>
      <c r="J22" s="181"/>
      <c r="K22" s="211"/>
      <c r="L22" s="137">
        <v>7</v>
      </c>
      <c r="M22" s="138">
        <f t="shared" si="1"/>
        <v>1</v>
      </c>
      <c r="N22" s="139">
        <f t="shared" si="2"/>
        <v>2</v>
      </c>
    </row>
    <row r="23" spans="1:14" ht="14.25" x14ac:dyDescent="0.2">
      <c r="A23" s="126" t="str">
        <f t="shared" si="0"/>
        <v>NovAmy LockhartCatmando</v>
      </c>
      <c r="B23" s="127" t="s">
        <v>377</v>
      </c>
      <c r="C23" s="128" t="s">
        <v>527</v>
      </c>
      <c r="D23" s="129" t="s">
        <v>528</v>
      </c>
      <c r="E23" s="140"/>
      <c r="F23" s="131" t="s">
        <v>145</v>
      </c>
      <c r="G23" s="127"/>
      <c r="H23" s="181"/>
      <c r="I23" s="181">
        <v>60.893000000000001</v>
      </c>
      <c r="J23" s="181"/>
      <c r="K23" s="211"/>
      <c r="L23" s="137">
        <v>1</v>
      </c>
      <c r="M23" s="138">
        <f t="shared" si="1"/>
        <v>7</v>
      </c>
      <c r="N23" s="139">
        <f t="shared" si="2"/>
        <v>8</v>
      </c>
    </row>
    <row r="24" spans="1:14" ht="14.25" x14ac:dyDescent="0.2">
      <c r="A24" s="126" t="str">
        <f t="shared" si="0"/>
        <v>NovAbby CoulsonCambria Gem</v>
      </c>
      <c r="B24" s="127" t="s">
        <v>377</v>
      </c>
      <c r="C24" s="128" t="s">
        <v>141</v>
      </c>
      <c r="D24" s="129" t="s">
        <v>152</v>
      </c>
      <c r="E24" s="140"/>
      <c r="F24" s="131" t="s">
        <v>101</v>
      </c>
      <c r="G24" s="127"/>
      <c r="H24" s="181"/>
      <c r="I24" s="181">
        <v>56.25</v>
      </c>
      <c r="J24" s="181"/>
      <c r="K24" s="211"/>
      <c r="L24" s="137">
        <v>2</v>
      </c>
      <c r="M24" s="138">
        <f t="shared" si="1"/>
        <v>6</v>
      </c>
      <c r="N24" s="139">
        <f t="shared" si="2"/>
        <v>7</v>
      </c>
    </row>
    <row r="25" spans="1:14" ht="14.25" x14ac:dyDescent="0.2">
      <c r="A25" s="126" t="str">
        <f t="shared" si="0"/>
        <v>NovCharvelle MillerKendall Park Odin</v>
      </c>
      <c r="B25" s="127" t="s">
        <v>377</v>
      </c>
      <c r="C25" s="128" t="s">
        <v>347</v>
      </c>
      <c r="D25" s="129" t="s">
        <v>348</v>
      </c>
      <c r="E25" s="140"/>
      <c r="F25" s="131" t="s">
        <v>81</v>
      </c>
      <c r="G25" s="127"/>
      <c r="H25" s="181"/>
      <c r="I25" s="181">
        <v>74.643000000000001</v>
      </c>
      <c r="J25" s="181"/>
      <c r="K25" s="211"/>
      <c r="L25" s="137">
        <v>1</v>
      </c>
      <c r="M25" s="138">
        <f t="shared" si="1"/>
        <v>7</v>
      </c>
      <c r="N25" s="139">
        <f t="shared" si="2"/>
        <v>8</v>
      </c>
    </row>
    <row r="26" spans="1:14" ht="14.25" x14ac:dyDescent="0.2">
      <c r="A26" s="126" t="str">
        <f t="shared" si="0"/>
        <v>NovRachelle BrownRed Dar Jon</v>
      </c>
      <c r="B26" s="127" t="s">
        <v>377</v>
      </c>
      <c r="C26" s="128" t="s">
        <v>675</v>
      </c>
      <c r="D26" s="129" t="s">
        <v>951</v>
      </c>
      <c r="E26" s="140"/>
      <c r="F26" s="131" t="s">
        <v>146</v>
      </c>
      <c r="G26" s="127"/>
      <c r="H26" s="181"/>
      <c r="I26" s="181">
        <v>67.856999999999999</v>
      </c>
      <c r="J26" s="181"/>
      <c r="K26" s="211"/>
      <c r="L26" s="137">
        <v>2</v>
      </c>
      <c r="M26" s="138">
        <f t="shared" si="1"/>
        <v>6</v>
      </c>
      <c r="N26" s="139">
        <f t="shared" si="2"/>
        <v>7</v>
      </c>
    </row>
    <row r="27" spans="1:14" ht="14.25" x14ac:dyDescent="0.2">
      <c r="A27" s="126" t="str">
        <f t="shared" si="0"/>
        <v>NovChloe WhiteCaballo Jax</v>
      </c>
      <c r="B27" s="127" t="s">
        <v>377</v>
      </c>
      <c r="C27" s="128" t="s">
        <v>105</v>
      </c>
      <c r="D27" s="129" t="s">
        <v>112</v>
      </c>
      <c r="E27" s="140"/>
      <c r="F27" s="131" t="s">
        <v>101</v>
      </c>
      <c r="G27" s="127"/>
      <c r="H27" s="181"/>
      <c r="I27" s="181">
        <v>65.893000000000001</v>
      </c>
      <c r="J27" s="181"/>
      <c r="K27" s="211"/>
      <c r="L27" s="137">
        <v>3</v>
      </c>
      <c r="M27" s="138">
        <f t="shared" si="1"/>
        <v>5</v>
      </c>
      <c r="N27" s="139">
        <f t="shared" si="2"/>
        <v>6</v>
      </c>
    </row>
    <row r="28" spans="1:14" ht="14.25" x14ac:dyDescent="0.2">
      <c r="A28" s="126" t="str">
        <f t="shared" si="0"/>
        <v>NovAnnabel CreekChaussettes</v>
      </c>
      <c r="B28" s="127" t="s">
        <v>377</v>
      </c>
      <c r="C28" s="128" t="s">
        <v>256</v>
      </c>
      <c r="D28" s="129" t="s">
        <v>115</v>
      </c>
      <c r="E28" s="140"/>
      <c r="F28" s="131" t="s">
        <v>123</v>
      </c>
      <c r="G28" s="127"/>
      <c r="H28" s="181"/>
      <c r="I28" s="181">
        <v>60.893000000000001</v>
      </c>
      <c r="J28" s="181"/>
      <c r="K28" s="211"/>
      <c r="L28" s="137">
        <v>4</v>
      </c>
      <c r="M28" s="138">
        <f t="shared" si="1"/>
        <v>4</v>
      </c>
      <c r="N28" s="139">
        <f t="shared" si="2"/>
        <v>5</v>
      </c>
    </row>
    <row r="29" spans="1:14" ht="14.25" x14ac:dyDescent="0.2">
      <c r="A29" s="126" t="str">
        <f t="shared" si="0"/>
        <v>ElemMaddison ManoliniFinal Cut</v>
      </c>
      <c r="B29" s="127" t="s">
        <v>17</v>
      </c>
      <c r="C29" s="128" t="s">
        <v>92</v>
      </c>
      <c r="D29" s="129" t="s">
        <v>94</v>
      </c>
      <c r="E29" s="140"/>
      <c r="F29" s="131" t="s">
        <v>168</v>
      </c>
      <c r="G29" s="127"/>
      <c r="H29" s="181"/>
      <c r="I29" s="181"/>
      <c r="J29" s="181">
        <v>66.667000000000002</v>
      </c>
      <c r="K29" s="211"/>
      <c r="L29" s="137">
        <v>1</v>
      </c>
      <c r="M29" s="138">
        <f t="shared" si="1"/>
        <v>7</v>
      </c>
      <c r="N29" s="139">
        <f t="shared" si="2"/>
        <v>8</v>
      </c>
    </row>
    <row r="30" spans="1:14" ht="14.25" x14ac:dyDescent="0.2">
      <c r="A30" s="126" t="str">
        <f t="shared" si="0"/>
        <v>ElemHarriet ForrestOakover Too Much Chatter</v>
      </c>
      <c r="B30" s="127" t="s">
        <v>17</v>
      </c>
      <c r="C30" s="128" t="s">
        <v>113</v>
      </c>
      <c r="D30" s="129" t="s">
        <v>22</v>
      </c>
      <c r="E30" s="140"/>
      <c r="F30" s="131" t="s">
        <v>123</v>
      </c>
      <c r="G30" s="127"/>
      <c r="H30" s="181"/>
      <c r="I30" s="181"/>
      <c r="J30" s="181">
        <v>65.417000000000002</v>
      </c>
      <c r="K30" s="211"/>
      <c r="L30" s="137">
        <v>2</v>
      </c>
      <c r="M30" s="138">
        <f t="shared" si="1"/>
        <v>6</v>
      </c>
      <c r="N30" s="139">
        <f t="shared" si="2"/>
        <v>7</v>
      </c>
    </row>
    <row r="31" spans="1:14" ht="14.25" x14ac:dyDescent="0.2">
      <c r="A31" s="126" t="str">
        <f t="shared" si="0"/>
        <v>ElemJorja WarehamNadalla Park I'm So Special</v>
      </c>
      <c r="B31" s="127" t="s">
        <v>17</v>
      </c>
      <c r="C31" s="249" t="s">
        <v>30</v>
      </c>
      <c r="D31" s="249" t="s">
        <v>367</v>
      </c>
      <c r="E31" s="140"/>
      <c r="F31" s="131" t="s">
        <v>101</v>
      </c>
      <c r="G31" s="140"/>
      <c r="H31" s="127"/>
      <c r="I31" s="181"/>
      <c r="J31" s="210">
        <v>63.194000000000003</v>
      </c>
      <c r="K31" s="211"/>
      <c r="L31" s="137">
        <v>3</v>
      </c>
      <c r="M31" s="138">
        <f t="shared" si="1"/>
        <v>5</v>
      </c>
      <c r="N31" s="139">
        <f t="shared" si="2"/>
        <v>6</v>
      </c>
    </row>
    <row r="32" spans="1:14" ht="14.25" x14ac:dyDescent="0.2">
      <c r="A32" s="126" t="str">
        <f t="shared" si="0"/>
        <v>ElemChloe WhiteCaballo Jax</v>
      </c>
      <c r="B32" s="127" t="s">
        <v>17</v>
      </c>
      <c r="C32" s="128" t="s">
        <v>105</v>
      </c>
      <c r="D32" s="129" t="s">
        <v>112</v>
      </c>
      <c r="E32" s="140"/>
      <c r="F32" s="131" t="s">
        <v>101</v>
      </c>
      <c r="G32" s="140"/>
      <c r="H32" s="127"/>
      <c r="I32" s="181"/>
      <c r="J32" s="210">
        <v>61.25</v>
      </c>
      <c r="K32" s="211"/>
      <c r="L32" s="137">
        <v>1</v>
      </c>
      <c r="M32" s="138">
        <f t="shared" si="1"/>
        <v>7</v>
      </c>
      <c r="N32" s="139">
        <f t="shared" si="2"/>
        <v>8</v>
      </c>
    </row>
    <row r="33" spans="1:14" ht="14.25" x14ac:dyDescent="0.2">
      <c r="A33" s="126" t="str">
        <f t="shared" si="0"/>
        <v>ElemKaeleigh BrownParkiarrup Edward</v>
      </c>
      <c r="B33" s="127" t="s">
        <v>17</v>
      </c>
      <c r="C33" s="128" t="s">
        <v>677</v>
      </c>
      <c r="D33" s="129" t="s">
        <v>678</v>
      </c>
      <c r="E33" s="140"/>
      <c r="F33" s="131" t="s">
        <v>146</v>
      </c>
      <c r="G33" s="140"/>
      <c r="H33" s="127"/>
      <c r="I33" s="181"/>
      <c r="J33" s="210">
        <v>55.277999999999999</v>
      </c>
      <c r="K33" s="211"/>
      <c r="L33" s="137">
        <v>2</v>
      </c>
      <c r="M33" s="138">
        <f t="shared" si="1"/>
        <v>6</v>
      </c>
      <c r="N33" s="139">
        <f t="shared" si="2"/>
        <v>7</v>
      </c>
    </row>
    <row r="34" spans="1:14" ht="14.25" x14ac:dyDescent="0.2">
      <c r="A34" s="126" t="str">
        <f t="shared" si="0"/>
        <v>MedKaeleigh BrownParkiarrup Edward</v>
      </c>
      <c r="B34" s="127" t="s">
        <v>15</v>
      </c>
      <c r="C34" s="128" t="s">
        <v>677</v>
      </c>
      <c r="D34" s="129" t="s">
        <v>678</v>
      </c>
      <c r="E34" s="140"/>
      <c r="F34" s="131" t="s">
        <v>146</v>
      </c>
      <c r="G34" s="140"/>
      <c r="H34" s="127"/>
      <c r="I34" s="181"/>
      <c r="J34" s="210"/>
      <c r="K34" s="211">
        <v>53.332999999999998</v>
      </c>
      <c r="L34" s="137">
        <v>1</v>
      </c>
      <c r="M34" s="138">
        <f t="shared" si="1"/>
        <v>7</v>
      </c>
      <c r="N34" s="139">
        <f t="shared" si="2"/>
        <v>8</v>
      </c>
    </row>
    <row r="35" spans="1:14" ht="14.25" x14ac:dyDescent="0.2">
      <c r="A35" s="126" t="str">
        <f t="shared" si="0"/>
        <v>PrelimAshlee Shannon HilderSandpipers</v>
      </c>
      <c r="B35" s="127" t="s">
        <v>50</v>
      </c>
      <c r="C35" s="128" t="s">
        <v>1409</v>
      </c>
      <c r="D35" s="129" t="s">
        <v>950</v>
      </c>
      <c r="E35" s="140"/>
      <c r="F35" s="131"/>
      <c r="G35" s="140"/>
      <c r="H35" s="127">
        <v>69.8</v>
      </c>
      <c r="I35" s="181"/>
      <c r="J35" s="210"/>
      <c r="K35" s="211"/>
      <c r="L35" s="137">
        <v>1</v>
      </c>
      <c r="M35" s="138">
        <f t="shared" si="1"/>
        <v>7</v>
      </c>
      <c r="N35" s="139">
        <f t="shared" si="2"/>
        <v>8</v>
      </c>
    </row>
    <row r="36" spans="1:14" ht="14.25" x14ac:dyDescent="0.2">
      <c r="A36" s="126" t="str">
        <f t="shared" si="0"/>
        <v/>
      </c>
      <c r="B36" s="127"/>
      <c r="C36" s="128"/>
      <c r="D36" s="129"/>
      <c r="E36" s="140"/>
      <c r="F36" s="131"/>
      <c r="G36" s="140"/>
      <c r="H36" s="127"/>
      <c r="I36" s="181"/>
      <c r="J36" s="210"/>
      <c r="K36" s="211"/>
      <c r="L36" s="137"/>
      <c r="M36" s="138">
        <f t="shared" si="1"/>
        <v>0</v>
      </c>
      <c r="N36" s="139">
        <f t="shared" si="2"/>
        <v>1</v>
      </c>
    </row>
    <row r="37" spans="1:14" ht="14.25" x14ac:dyDescent="0.2">
      <c r="A37" s="126" t="str">
        <f t="shared" si="0"/>
        <v/>
      </c>
      <c r="B37" s="127"/>
      <c r="C37" s="128"/>
      <c r="D37" s="129"/>
      <c r="E37" s="140"/>
      <c r="F37" s="131"/>
      <c r="G37" s="140"/>
      <c r="H37" s="127"/>
      <c r="I37" s="181"/>
      <c r="J37" s="210"/>
      <c r="K37" s="211"/>
      <c r="L37" s="137"/>
      <c r="M37" s="138">
        <f t="shared" si="1"/>
        <v>0</v>
      </c>
      <c r="N37" s="139">
        <f t="shared" si="2"/>
        <v>1</v>
      </c>
    </row>
    <row r="38" spans="1:14" ht="14.25" x14ac:dyDescent="0.2">
      <c r="A38" s="126" t="str">
        <f t="shared" si="0"/>
        <v/>
      </c>
      <c r="B38" s="127"/>
      <c r="C38" s="128"/>
      <c r="D38" s="129"/>
      <c r="E38" s="140"/>
      <c r="F38" s="131"/>
      <c r="G38" s="140"/>
      <c r="H38" s="127"/>
      <c r="I38" s="181"/>
      <c r="J38" s="210"/>
      <c r="K38" s="211"/>
      <c r="L38" s="137"/>
      <c r="M38" s="138">
        <f t="shared" si="1"/>
        <v>0</v>
      </c>
      <c r="N38" s="139">
        <f t="shared" si="2"/>
        <v>1</v>
      </c>
    </row>
    <row r="39" spans="1:14" ht="14.25" x14ac:dyDescent="0.2">
      <c r="A39" s="126" t="str">
        <f t="shared" si="0"/>
        <v/>
      </c>
      <c r="B39" s="127"/>
      <c r="C39" s="128"/>
      <c r="D39" s="129"/>
      <c r="E39" s="140"/>
      <c r="F39" s="131"/>
      <c r="G39" s="140"/>
      <c r="H39" s="127"/>
      <c r="I39" s="181"/>
      <c r="J39" s="210"/>
      <c r="K39" s="211"/>
      <c r="L39" s="137"/>
      <c r="M39" s="138">
        <f t="shared" si="1"/>
        <v>0</v>
      </c>
      <c r="N39" s="139">
        <f t="shared" si="2"/>
        <v>1</v>
      </c>
    </row>
    <row r="40" spans="1:14" ht="14.25" x14ac:dyDescent="0.2">
      <c r="A40" s="126" t="str">
        <f t="shared" si="0"/>
        <v/>
      </c>
      <c r="B40" s="127"/>
      <c r="C40" s="128"/>
      <c r="D40" s="129"/>
      <c r="E40" s="140"/>
      <c r="F40" s="131"/>
      <c r="G40" s="140"/>
      <c r="H40" s="127"/>
      <c r="I40" s="181"/>
      <c r="J40" s="210"/>
      <c r="K40" s="211"/>
      <c r="L40" s="137"/>
      <c r="M40" s="138">
        <f t="shared" si="1"/>
        <v>0</v>
      </c>
      <c r="N40" s="139">
        <f t="shared" si="2"/>
        <v>1</v>
      </c>
    </row>
    <row r="41" spans="1:14" ht="14.25" x14ac:dyDescent="0.2">
      <c r="A41" s="126" t="str">
        <f t="shared" si="0"/>
        <v/>
      </c>
      <c r="B41" s="127"/>
      <c r="C41" s="128"/>
      <c r="D41" s="129"/>
      <c r="E41" s="140"/>
      <c r="F41" s="131"/>
      <c r="G41" s="140"/>
      <c r="H41" s="127"/>
      <c r="I41" s="181"/>
      <c r="J41" s="210"/>
      <c r="K41" s="211"/>
      <c r="L41" s="137"/>
      <c r="M41" s="138">
        <f t="shared" si="1"/>
        <v>0</v>
      </c>
      <c r="N41" s="139">
        <f t="shared" si="2"/>
        <v>1</v>
      </c>
    </row>
    <row r="42" spans="1:14" ht="14.25" x14ac:dyDescent="0.2">
      <c r="A42" s="126" t="str">
        <f t="shared" si="0"/>
        <v/>
      </c>
      <c r="B42" s="127"/>
      <c r="C42" s="128"/>
      <c r="D42" s="129"/>
      <c r="E42" s="140"/>
      <c r="F42" s="131"/>
      <c r="G42" s="140"/>
      <c r="H42" s="127"/>
      <c r="I42" s="181"/>
      <c r="J42" s="210"/>
      <c r="K42" s="211"/>
      <c r="L42" s="137"/>
      <c r="M42" s="138">
        <f t="shared" si="1"/>
        <v>0</v>
      </c>
      <c r="N42" s="139">
        <f t="shared" si="2"/>
        <v>1</v>
      </c>
    </row>
    <row r="43" spans="1:14" ht="14.25" x14ac:dyDescent="0.2">
      <c r="A43" s="126" t="str">
        <f t="shared" si="0"/>
        <v/>
      </c>
      <c r="B43" s="127"/>
      <c r="C43" s="128"/>
      <c r="D43" s="129"/>
      <c r="E43" s="140"/>
      <c r="F43" s="131"/>
      <c r="G43" s="140"/>
      <c r="H43" s="127"/>
      <c r="I43" s="181"/>
      <c r="J43" s="210"/>
      <c r="K43" s="211"/>
      <c r="L43" s="137"/>
      <c r="M43" s="138">
        <f t="shared" si="1"/>
        <v>0</v>
      </c>
      <c r="N43" s="139">
        <f t="shared" si="2"/>
        <v>1</v>
      </c>
    </row>
    <row r="44" spans="1:14" ht="14.25" x14ac:dyDescent="0.2">
      <c r="A44" s="126" t="str">
        <f t="shared" si="0"/>
        <v/>
      </c>
      <c r="B44" s="127"/>
      <c r="C44" s="128"/>
      <c r="D44" s="129"/>
      <c r="E44" s="140"/>
      <c r="F44" s="131"/>
      <c r="G44" s="140"/>
      <c r="H44" s="127"/>
      <c r="I44" s="181"/>
      <c r="J44" s="210"/>
      <c r="K44" s="211"/>
      <c r="L44" s="137"/>
      <c r="M44" s="138">
        <f t="shared" si="1"/>
        <v>0</v>
      </c>
      <c r="N44" s="139">
        <f t="shared" si="2"/>
        <v>1</v>
      </c>
    </row>
    <row r="45" spans="1:14" ht="14.25" x14ac:dyDescent="0.2">
      <c r="A45" s="126" t="str">
        <f t="shared" si="0"/>
        <v/>
      </c>
      <c r="B45" s="127"/>
      <c r="C45" s="128"/>
      <c r="D45" s="129"/>
      <c r="E45" s="140"/>
      <c r="F45" s="131"/>
      <c r="G45" s="140"/>
      <c r="H45" s="127"/>
      <c r="I45" s="181"/>
      <c r="J45" s="210"/>
      <c r="K45" s="211"/>
      <c r="L45" s="137"/>
      <c r="M45" s="138">
        <f t="shared" si="1"/>
        <v>0</v>
      </c>
      <c r="N45" s="139">
        <f t="shared" si="2"/>
        <v>1</v>
      </c>
    </row>
    <row r="46" spans="1:14" ht="14.25" x14ac:dyDescent="0.2">
      <c r="A46" s="126" t="str">
        <f t="shared" si="0"/>
        <v/>
      </c>
      <c r="B46" s="127"/>
      <c r="C46" s="128"/>
      <c r="D46" s="129"/>
      <c r="E46" s="140"/>
      <c r="F46" s="131"/>
      <c r="G46" s="140"/>
      <c r="H46" s="127"/>
      <c r="I46" s="181"/>
      <c r="J46" s="210"/>
      <c r="K46" s="211"/>
      <c r="L46" s="137"/>
      <c r="M46" s="138">
        <f t="shared" si="1"/>
        <v>0</v>
      </c>
      <c r="N46" s="139">
        <f t="shared" si="2"/>
        <v>1</v>
      </c>
    </row>
    <row r="47" spans="1:14" ht="14.25" x14ac:dyDescent="0.2">
      <c r="A47" s="126" t="str">
        <f t="shared" si="0"/>
        <v/>
      </c>
      <c r="B47" s="127"/>
      <c r="C47" s="128"/>
      <c r="D47" s="129"/>
      <c r="E47" s="140"/>
      <c r="F47" s="131"/>
      <c r="G47" s="140"/>
      <c r="H47" s="127"/>
      <c r="I47" s="181"/>
      <c r="J47" s="210"/>
      <c r="K47" s="211"/>
      <c r="L47" s="137"/>
      <c r="M47" s="138">
        <f t="shared" si="1"/>
        <v>0</v>
      </c>
      <c r="N47" s="139">
        <f t="shared" si="2"/>
        <v>1</v>
      </c>
    </row>
    <row r="48" spans="1:14" ht="14.25" x14ac:dyDescent="0.2">
      <c r="A48" s="126" t="str">
        <f t="shared" si="0"/>
        <v/>
      </c>
      <c r="B48" s="127"/>
      <c r="C48" s="128"/>
      <c r="D48" s="129"/>
      <c r="E48" s="140"/>
      <c r="F48" s="131"/>
      <c r="G48" s="140"/>
      <c r="H48" s="127"/>
      <c r="I48" s="181"/>
      <c r="J48" s="210"/>
      <c r="K48" s="211"/>
      <c r="L48" s="137"/>
      <c r="M48" s="138">
        <f t="shared" si="1"/>
        <v>0</v>
      </c>
      <c r="N48" s="139">
        <f t="shared" si="2"/>
        <v>1</v>
      </c>
    </row>
    <row r="49" spans="1:14" ht="14.25" x14ac:dyDescent="0.2">
      <c r="A49" s="126" t="str">
        <f t="shared" si="0"/>
        <v/>
      </c>
      <c r="B49" s="127"/>
      <c r="C49" s="128"/>
      <c r="D49" s="129"/>
      <c r="E49" s="140"/>
      <c r="F49" s="131"/>
      <c r="G49" s="140"/>
      <c r="H49" s="127"/>
      <c r="I49" s="181"/>
      <c r="J49" s="210"/>
      <c r="K49" s="211"/>
      <c r="L49" s="137"/>
      <c r="M49" s="138">
        <f t="shared" si="1"/>
        <v>0</v>
      </c>
      <c r="N49" s="139">
        <f t="shared" si="2"/>
        <v>1</v>
      </c>
    </row>
    <row r="50" spans="1:14" ht="14.25" x14ac:dyDescent="0.2">
      <c r="A50" s="126" t="str">
        <f t="shared" si="0"/>
        <v/>
      </c>
      <c r="B50" s="127"/>
      <c r="C50" s="128"/>
      <c r="D50" s="129"/>
      <c r="E50" s="140"/>
      <c r="F50" s="131"/>
      <c r="G50" s="140"/>
      <c r="H50" s="127"/>
      <c r="I50" s="181"/>
      <c r="J50" s="210"/>
      <c r="K50" s="211"/>
      <c r="L50" s="137"/>
      <c r="M50" s="138">
        <f t="shared" si="1"/>
        <v>0</v>
      </c>
      <c r="N50" s="139">
        <f t="shared" si="2"/>
        <v>1</v>
      </c>
    </row>
    <row r="51" spans="1:14" ht="14.25" x14ac:dyDescent="0.2">
      <c r="A51" s="126" t="str">
        <f t="shared" si="0"/>
        <v/>
      </c>
      <c r="B51" s="127"/>
      <c r="C51" s="128"/>
      <c r="D51" s="129"/>
      <c r="E51" s="140"/>
      <c r="F51" s="131"/>
      <c r="G51" s="140"/>
      <c r="H51" s="127"/>
      <c r="I51" s="181"/>
      <c r="J51" s="210"/>
      <c r="K51" s="211"/>
      <c r="L51" s="137"/>
      <c r="M51" s="138">
        <f t="shared" si="1"/>
        <v>0</v>
      </c>
      <c r="N51" s="139">
        <f t="shared" si="2"/>
        <v>1</v>
      </c>
    </row>
    <row r="52" spans="1:14" ht="14.25" x14ac:dyDescent="0.2">
      <c r="A52" s="126" t="str">
        <f t="shared" si="0"/>
        <v/>
      </c>
      <c r="B52" s="127"/>
      <c r="C52" s="128"/>
      <c r="D52" s="129"/>
      <c r="E52" s="140"/>
      <c r="F52" s="131"/>
      <c r="G52" s="140"/>
      <c r="H52" s="127"/>
      <c r="I52" s="181"/>
      <c r="J52" s="210"/>
      <c r="K52" s="211"/>
      <c r="L52" s="137"/>
      <c r="M52" s="138">
        <f t="shared" si="1"/>
        <v>0</v>
      </c>
      <c r="N52" s="139">
        <f t="shared" si="2"/>
        <v>1</v>
      </c>
    </row>
    <row r="53" spans="1:14" ht="14.25" x14ac:dyDescent="0.2">
      <c r="A53" s="126" t="str">
        <f t="shared" si="0"/>
        <v/>
      </c>
      <c r="B53" s="127"/>
      <c r="C53" s="128"/>
      <c r="D53" s="129"/>
      <c r="E53" s="140"/>
      <c r="F53" s="131"/>
      <c r="G53" s="140"/>
      <c r="H53" s="127"/>
      <c r="I53" s="181"/>
      <c r="J53" s="210"/>
      <c r="K53" s="211"/>
      <c r="L53" s="137"/>
      <c r="M53" s="138">
        <f t="shared" si="1"/>
        <v>0</v>
      </c>
      <c r="N53" s="139">
        <f t="shared" si="2"/>
        <v>1</v>
      </c>
    </row>
    <row r="54" spans="1:14" ht="14.25" x14ac:dyDescent="0.2">
      <c r="A54" s="126" t="str">
        <f t="shared" si="0"/>
        <v/>
      </c>
      <c r="B54" s="127"/>
      <c r="C54" s="128"/>
      <c r="D54" s="129"/>
      <c r="E54" s="140"/>
      <c r="F54" s="131"/>
      <c r="G54" s="140"/>
      <c r="H54" s="127"/>
      <c r="I54" s="181"/>
      <c r="J54" s="210"/>
      <c r="K54" s="211"/>
      <c r="L54" s="137"/>
      <c r="M54" s="138">
        <f t="shared" si="1"/>
        <v>0</v>
      </c>
      <c r="N54" s="139">
        <f t="shared" si="2"/>
        <v>1</v>
      </c>
    </row>
    <row r="55" spans="1:14" ht="14.25" x14ac:dyDescent="0.2">
      <c r="A55" s="126" t="str">
        <f t="shared" si="0"/>
        <v/>
      </c>
      <c r="B55" s="127"/>
      <c r="C55" s="128"/>
      <c r="D55" s="129"/>
      <c r="E55" s="140"/>
      <c r="F55" s="131"/>
      <c r="G55" s="140"/>
      <c r="H55" s="127"/>
      <c r="I55" s="181"/>
      <c r="J55" s="210"/>
      <c r="K55" s="211"/>
      <c r="L55" s="137"/>
      <c r="M55" s="138">
        <f t="shared" si="1"/>
        <v>0</v>
      </c>
      <c r="N55" s="139">
        <f t="shared" si="2"/>
        <v>1</v>
      </c>
    </row>
    <row r="56" spans="1:14" ht="14.25" x14ac:dyDescent="0.2">
      <c r="A56" s="126" t="str">
        <f t="shared" si="0"/>
        <v/>
      </c>
      <c r="B56" s="127"/>
      <c r="C56" s="128"/>
      <c r="D56" s="129"/>
      <c r="E56" s="140"/>
      <c r="F56" s="131"/>
      <c r="G56" s="140"/>
      <c r="H56" s="127"/>
      <c r="I56" s="181"/>
      <c r="J56" s="210"/>
      <c r="K56" s="211"/>
      <c r="L56" s="137"/>
      <c r="M56" s="138">
        <f t="shared" si="1"/>
        <v>0</v>
      </c>
      <c r="N56" s="139">
        <f t="shared" si="2"/>
        <v>1</v>
      </c>
    </row>
    <row r="57" spans="1:14" ht="14.25" x14ac:dyDescent="0.2">
      <c r="A57" s="126" t="str">
        <f t="shared" si="0"/>
        <v/>
      </c>
      <c r="B57" s="127"/>
      <c r="C57" s="128"/>
      <c r="D57" s="129"/>
      <c r="E57" s="140"/>
      <c r="F57" s="131"/>
      <c r="G57" s="140"/>
      <c r="H57" s="127"/>
      <c r="I57" s="181"/>
      <c r="J57" s="210"/>
      <c r="K57" s="211"/>
      <c r="L57" s="137"/>
      <c r="M57" s="138">
        <f t="shared" si="1"/>
        <v>0</v>
      </c>
      <c r="N57" s="139">
        <f t="shared" si="2"/>
        <v>1</v>
      </c>
    </row>
    <row r="58" spans="1:14" ht="14.25" x14ac:dyDescent="0.2">
      <c r="A58" s="126" t="str">
        <f t="shared" si="0"/>
        <v/>
      </c>
      <c r="B58" s="127"/>
      <c r="C58" s="128"/>
      <c r="D58" s="129"/>
      <c r="E58" s="140"/>
      <c r="F58" s="131"/>
      <c r="G58" s="140"/>
      <c r="H58" s="127"/>
      <c r="I58" s="181"/>
      <c r="J58" s="210"/>
      <c r="K58" s="211"/>
      <c r="L58" s="137"/>
      <c r="M58" s="138">
        <f t="shared" si="1"/>
        <v>0</v>
      </c>
      <c r="N58" s="139">
        <f t="shared" si="2"/>
        <v>1</v>
      </c>
    </row>
    <row r="59" spans="1:14" ht="14.25" x14ac:dyDescent="0.2">
      <c r="A59" s="126" t="str">
        <f t="shared" si="0"/>
        <v/>
      </c>
      <c r="B59" s="127"/>
      <c r="C59" s="128"/>
      <c r="D59" s="129"/>
      <c r="E59" s="140"/>
      <c r="F59" s="131"/>
      <c r="G59" s="140"/>
      <c r="H59" s="127"/>
      <c r="I59" s="181"/>
      <c r="J59" s="210"/>
      <c r="K59" s="211"/>
      <c r="L59" s="137"/>
      <c r="M59" s="138">
        <f t="shared" si="1"/>
        <v>0</v>
      </c>
      <c r="N59" s="139">
        <f t="shared" si="2"/>
        <v>1</v>
      </c>
    </row>
    <row r="60" spans="1:14" ht="14.25" x14ac:dyDescent="0.2">
      <c r="A60" s="126" t="str">
        <f t="shared" si="0"/>
        <v/>
      </c>
      <c r="B60" s="127"/>
      <c r="C60" s="128"/>
      <c r="D60" s="129"/>
      <c r="E60" s="140"/>
      <c r="F60" s="131"/>
      <c r="G60" s="140"/>
      <c r="H60" s="127"/>
      <c r="I60" s="181"/>
      <c r="J60" s="210"/>
      <c r="K60" s="211"/>
      <c r="L60" s="137"/>
      <c r="M60" s="138">
        <f t="shared" si="1"/>
        <v>0</v>
      </c>
      <c r="N60" s="139">
        <f t="shared" si="2"/>
        <v>1</v>
      </c>
    </row>
    <row r="61" spans="1:14" ht="14.25" x14ac:dyDescent="0.2">
      <c r="A61" s="126" t="str">
        <f t="shared" si="0"/>
        <v/>
      </c>
      <c r="B61" s="127"/>
      <c r="C61" s="128"/>
      <c r="D61" s="129"/>
      <c r="E61" s="140"/>
      <c r="F61" s="131"/>
      <c r="G61" s="140"/>
      <c r="H61" s="127"/>
      <c r="I61" s="181"/>
      <c r="J61" s="210"/>
      <c r="K61" s="211"/>
      <c r="L61" s="137"/>
      <c r="M61" s="138">
        <f t="shared" si="1"/>
        <v>0</v>
      </c>
      <c r="N61" s="139">
        <f t="shared" si="2"/>
        <v>1</v>
      </c>
    </row>
    <row r="62" spans="1:14" ht="14.25" x14ac:dyDescent="0.2">
      <c r="A62" s="126" t="str">
        <f t="shared" si="0"/>
        <v/>
      </c>
      <c r="B62" s="127"/>
      <c r="C62" s="128"/>
      <c r="D62" s="129"/>
      <c r="E62" s="140"/>
      <c r="F62" s="131"/>
      <c r="G62" s="140"/>
      <c r="H62" s="127"/>
      <c r="I62" s="181"/>
      <c r="J62" s="210"/>
      <c r="K62" s="211"/>
      <c r="L62" s="137"/>
      <c r="M62" s="138">
        <f t="shared" si="1"/>
        <v>0</v>
      </c>
      <c r="N62" s="139">
        <f t="shared" si="2"/>
        <v>1</v>
      </c>
    </row>
    <row r="63" spans="1:14" ht="14.25" x14ac:dyDescent="0.2">
      <c r="A63" s="126" t="str">
        <f t="shared" si="0"/>
        <v/>
      </c>
      <c r="B63" s="127"/>
      <c r="C63" s="128"/>
      <c r="D63" s="129"/>
      <c r="E63" s="140"/>
      <c r="F63" s="131"/>
      <c r="G63" s="140"/>
      <c r="H63" s="127"/>
      <c r="I63" s="181"/>
      <c r="J63" s="210"/>
      <c r="K63" s="211"/>
      <c r="L63" s="137"/>
      <c r="M63" s="138">
        <f t="shared" si="1"/>
        <v>0</v>
      </c>
      <c r="N63" s="139">
        <f t="shared" si="2"/>
        <v>1</v>
      </c>
    </row>
    <row r="64" spans="1:14" ht="14.25" x14ac:dyDescent="0.2">
      <c r="A64" s="126" t="str">
        <f t="shared" si="0"/>
        <v/>
      </c>
      <c r="B64" s="127"/>
      <c r="C64" s="128"/>
      <c r="D64" s="129"/>
      <c r="E64" s="140"/>
      <c r="F64" s="131"/>
      <c r="G64" s="140"/>
      <c r="H64" s="127"/>
      <c r="I64" s="181"/>
      <c r="J64" s="210"/>
      <c r="K64" s="211"/>
      <c r="L64" s="137"/>
      <c r="M64" s="138">
        <f t="shared" si="1"/>
        <v>0</v>
      </c>
      <c r="N64" s="139">
        <f t="shared" si="2"/>
        <v>1</v>
      </c>
    </row>
    <row r="65" spans="1:14" ht="14.25" x14ac:dyDescent="0.2">
      <c r="A65" s="126" t="str">
        <f t="shared" si="0"/>
        <v/>
      </c>
      <c r="B65" s="127"/>
      <c r="C65" s="128"/>
      <c r="D65" s="129"/>
      <c r="E65" s="140"/>
      <c r="F65" s="131"/>
      <c r="G65" s="140"/>
      <c r="H65" s="127"/>
      <c r="I65" s="181"/>
      <c r="J65" s="210"/>
      <c r="K65" s="211"/>
      <c r="L65" s="137"/>
      <c r="M65" s="138">
        <f t="shared" si="1"/>
        <v>0</v>
      </c>
      <c r="N65" s="139">
        <f t="shared" si="2"/>
        <v>1</v>
      </c>
    </row>
    <row r="66" spans="1:14" ht="14.25" x14ac:dyDescent="0.2">
      <c r="A66" s="126" t="str">
        <f t="shared" si="0"/>
        <v/>
      </c>
      <c r="B66" s="127"/>
      <c r="C66" s="128"/>
      <c r="D66" s="129"/>
      <c r="E66" s="140"/>
      <c r="F66" s="131"/>
      <c r="G66" s="140"/>
      <c r="H66" s="127"/>
      <c r="I66" s="181"/>
      <c r="J66" s="210"/>
      <c r="K66" s="211"/>
      <c r="L66" s="137"/>
      <c r="M66" s="138">
        <f t="shared" si="1"/>
        <v>0</v>
      </c>
      <c r="N66" s="139">
        <f t="shared" si="2"/>
        <v>1</v>
      </c>
    </row>
    <row r="67" spans="1:14" ht="14.25" x14ac:dyDescent="0.2">
      <c r="A67" s="126" t="str">
        <f t="shared" si="0"/>
        <v/>
      </c>
      <c r="B67" s="127"/>
      <c r="C67" s="128"/>
      <c r="D67" s="129"/>
      <c r="E67" s="140"/>
      <c r="F67" s="131"/>
      <c r="G67" s="140"/>
      <c r="H67" s="127"/>
      <c r="I67" s="181"/>
      <c r="J67" s="210"/>
      <c r="K67" s="211"/>
      <c r="L67" s="137"/>
      <c r="M67" s="138">
        <f t="shared" si="1"/>
        <v>0</v>
      </c>
      <c r="N67" s="139">
        <f t="shared" si="2"/>
        <v>1</v>
      </c>
    </row>
    <row r="68" spans="1:14" ht="14.25" x14ac:dyDescent="0.2">
      <c r="A68" s="126" t="str">
        <f t="shared" si="0"/>
        <v/>
      </c>
      <c r="B68" s="127"/>
      <c r="C68" s="128"/>
      <c r="D68" s="129"/>
      <c r="E68" s="140"/>
      <c r="F68" s="131"/>
      <c r="G68" s="140"/>
      <c r="H68" s="127"/>
      <c r="I68" s="181"/>
      <c r="J68" s="210"/>
      <c r="K68" s="211"/>
      <c r="L68" s="137"/>
      <c r="M68" s="138">
        <f t="shared" si="1"/>
        <v>0</v>
      </c>
      <c r="N68" s="139">
        <f t="shared" si="2"/>
        <v>1</v>
      </c>
    </row>
    <row r="69" spans="1:14" ht="14.25" x14ac:dyDescent="0.2">
      <c r="A69" s="126" t="str">
        <f t="shared" si="0"/>
        <v/>
      </c>
      <c r="B69" s="127"/>
      <c r="C69" s="128"/>
      <c r="D69" s="129"/>
      <c r="E69" s="140"/>
      <c r="F69" s="131"/>
      <c r="G69" s="140"/>
      <c r="H69" s="127"/>
      <c r="I69" s="181"/>
      <c r="J69" s="210"/>
      <c r="K69" s="211"/>
      <c r="L69" s="137"/>
      <c r="M69" s="138">
        <f t="shared" si="1"/>
        <v>0</v>
      </c>
      <c r="N69" s="139">
        <f t="shared" si="2"/>
        <v>1</v>
      </c>
    </row>
    <row r="70" spans="1:14" ht="14.25" x14ac:dyDescent="0.2">
      <c r="A70" s="126" t="str">
        <f t="shared" si="0"/>
        <v/>
      </c>
      <c r="B70" s="127"/>
      <c r="C70" s="128"/>
      <c r="D70" s="129"/>
      <c r="E70" s="140"/>
      <c r="F70" s="131"/>
      <c r="G70" s="140"/>
      <c r="H70" s="127"/>
      <c r="I70" s="181"/>
      <c r="J70" s="210"/>
      <c r="K70" s="211"/>
      <c r="L70" s="137"/>
      <c r="M70" s="138">
        <f t="shared" si="1"/>
        <v>0</v>
      </c>
      <c r="N70" s="139">
        <f t="shared" si="2"/>
        <v>1</v>
      </c>
    </row>
    <row r="71" spans="1:14" ht="14.25" x14ac:dyDescent="0.2">
      <c r="A71" s="126" t="str">
        <f t="shared" ref="A71:A99" si="3">CONCATENATE(B71,C71,D71)</f>
        <v/>
      </c>
      <c r="B71" s="127"/>
      <c r="C71" s="128"/>
      <c r="D71" s="129"/>
      <c r="E71" s="140"/>
      <c r="F71" s="131"/>
      <c r="G71" s="140"/>
      <c r="H71" s="127"/>
      <c r="I71" s="181"/>
      <c r="J71" s="210"/>
      <c r="K71" s="211"/>
      <c r="L71" s="137"/>
      <c r="M71" s="138">
        <f t="shared" ref="M71:M99" si="4">IF(L71=1,7,IF(L71=2,6,IF(L71=3,5,IF(L71=4,4,IF(L71=5,3,IF(L71=6,2,IF(L71&gt;=6,1,0)))))))</f>
        <v>0</v>
      </c>
      <c r="N71" s="139">
        <f t="shared" si="2"/>
        <v>1</v>
      </c>
    </row>
    <row r="72" spans="1:14" ht="14.25" x14ac:dyDescent="0.2">
      <c r="A72" s="126" t="str">
        <f t="shared" si="3"/>
        <v/>
      </c>
      <c r="B72" s="127"/>
      <c r="C72" s="128"/>
      <c r="D72" s="129"/>
      <c r="E72" s="140"/>
      <c r="F72" s="131"/>
      <c r="G72" s="140"/>
      <c r="H72" s="127"/>
      <c r="I72" s="181"/>
      <c r="J72" s="210"/>
      <c r="K72" s="211"/>
      <c r="L72" s="137"/>
      <c r="M72" s="138">
        <f t="shared" si="4"/>
        <v>0</v>
      </c>
      <c r="N72" s="139">
        <f t="shared" ref="N72:N99" si="5">SUM(M72+$N$5)</f>
        <v>1</v>
      </c>
    </row>
    <row r="73" spans="1:14" ht="14.25" x14ac:dyDescent="0.2">
      <c r="A73" s="126" t="str">
        <f t="shared" si="3"/>
        <v/>
      </c>
      <c r="B73" s="127"/>
      <c r="C73" s="128"/>
      <c r="D73" s="129"/>
      <c r="E73" s="140"/>
      <c r="F73" s="131"/>
      <c r="G73" s="140"/>
      <c r="H73" s="127"/>
      <c r="I73" s="181"/>
      <c r="J73" s="210"/>
      <c r="K73" s="211"/>
      <c r="L73" s="137"/>
      <c r="M73" s="138">
        <f t="shared" si="4"/>
        <v>0</v>
      </c>
      <c r="N73" s="139">
        <f t="shared" si="5"/>
        <v>1</v>
      </c>
    </row>
    <row r="74" spans="1:14" ht="14.25" x14ac:dyDescent="0.2">
      <c r="A74" s="126" t="str">
        <f t="shared" si="3"/>
        <v/>
      </c>
      <c r="B74" s="127"/>
      <c r="C74" s="128"/>
      <c r="D74" s="129"/>
      <c r="E74" s="140"/>
      <c r="F74" s="131"/>
      <c r="G74" s="140"/>
      <c r="H74" s="127"/>
      <c r="I74" s="181"/>
      <c r="J74" s="210"/>
      <c r="K74" s="211"/>
      <c r="L74" s="137"/>
      <c r="M74" s="138">
        <f t="shared" si="4"/>
        <v>0</v>
      </c>
      <c r="N74" s="139">
        <f t="shared" si="5"/>
        <v>1</v>
      </c>
    </row>
    <row r="75" spans="1:14" ht="14.25" x14ac:dyDescent="0.2">
      <c r="A75" s="126" t="str">
        <f t="shared" si="3"/>
        <v/>
      </c>
      <c r="B75" s="127"/>
      <c r="C75" s="128"/>
      <c r="D75" s="129"/>
      <c r="E75" s="140"/>
      <c r="F75" s="131"/>
      <c r="G75" s="140"/>
      <c r="H75" s="127"/>
      <c r="I75" s="181"/>
      <c r="J75" s="210"/>
      <c r="K75" s="211"/>
      <c r="L75" s="137"/>
      <c r="M75" s="138">
        <f t="shared" si="4"/>
        <v>0</v>
      </c>
      <c r="N75" s="139">
        <f t="shared" si="5"/>
        <v>1</v>
      </c>
    </row>
    <row r="76" spans="1:14" ht="14.25" x14ac:dyDescent="0.2">
      <c r="A76" s="126" t="str">
        <f t="shared" si="3"/>
        <v/>
      </c>
      <c r="B76" s="127"/>
      <c r="C76" s="128"/>
      <c r="D76" s="129"/>
      <c r="E76" s="140"/>
      <c r="F76" s="131"/>
      <c r="G76" s="140"/>
      <c r="H76" s="127"/>
      <c r="I76" s="181"/>
      <c r="J76" s="210"/>
      <c r="K76" s="211"/>
      <c r="L76" s="137"/>
      <c r="M76" s="138">
        <f t="shared" si="4"/>
        <v>0</v>
      </c>
      <c r="N76" s="139">
        <f t="shared" si="5"/>
        <v>1</v>
      </c>
    </row>
    <row r="77" spans="1:14" ht="14.25" x14ac:dyDescent="0.2">
      <c r="A77" s="126" t="str">
        <f t="shared" si="3"/>
        <v/>
      </c>
      <c r="B77" s="127"/>
      <c r="C77" s="128"/>
      <c r="D77" s="129"/>
      <c r="E77" s="140"/>
      <c r="F77" s="131"/>
      <c r="G77" s="140"/>
      <c r="H77" s="127"/>
      <c r="I77" s="181"/>
      <c r="J77" s="210"/>
      <c r="K77" s="211"/>
      <c r="L77" s="137"/>
      <c r="M77" s="138">
        <f t="shared" si="4"/>
        <v>0</v>
      </c>
      <c r="N77" s="139">
        <f t="shared" si="5"/>
        <v>1</v>
      </c>
    </row>
    <row r="78" spans="1:14" ht="14.25" x14ac:dyDescent="0.2">
      <c r="A78" s="126" t="str">
        <f t="shared" si="3"/>
        <v/>
      </c>
      <c r="B78" s="127"/>
      <c r="C78" s="128"/>
      <c r="D78" s="129"/>
      <c r="E78" s="140"/>
      <c r="F78" s="131"/>
      <c r="G78" s="140"/>
      <c r="H78" s="127"/>
      <c r="I78" s="181"/>
      <c r="J78" s="210"/>
      <c r="K78" s="211"/>
      <c r="L78" s="137"/>
      <c r="M78" s="138">
        <f t="shared" si="4"/>
        <v>0</v>
      </c>
      <c r="N78" s="139">
        <f t="shared" si="5"/>
        <v>1</v>
      </c>
    </row>
    <row r="79" spans="1:14" ht="14.25" x14ac:dyDescent="0.2">
      <c r="A79" s="126" t="str">
        <f t="shared" si="3"/>
        <v/>
      </c>
      <c r="B79" s="127"/>
      <c r="C79" s="128"/>
      <c r="D79" s="129"/>
      <c r="E79" s="140"/>
      <c r="F79" s="131"/>
      <c r="G79" s="140"/>
      <c r="H79" s="127"/>
      <c r="I79" s="181"/>
      <c r="J79" s="210"/>
      <c r="K79" s="211"/>
      <c r="L79" s="137"/>
      <c r="M79" s="138">
        <f t="shared" si="4"/>
        <v>0</v>
      </c>
      <c r="N79" s="139">
        <f t="shared" si="5"/>
        <v>1</v>
      </c>
    </row>
    <row r="80" spans="1:14" ht="14.25" x14ac:dyDescent="0.2">
      <c r="A80" s="126" t="str">
        <f t="shared" si="3"/>
        <v/>
      </c>
      <c r="B80" s="127"/>
      <c r="C80" s="128"/>
      <c r="D80" s="129"/>
      <c r="E80" s="140"/>
      <c r="F80" s="131"/>
      <c r="G80" s="140"/>
      <c r="H80" s="127"/>
      <c r="I80" s="181"/>
      <c r="J80" s="210"/>
      <c r="K80" s="211"/>
      <c r="L80" s="137"/>
      <c r="M80" s="138">
        <f t="shared" si="4"/>
        <v>0</v>
      </c>
      <c r="N80" s="139">
        <f t="shared" si="5"/>
        <v>1</v>
      </c>
    </row>
    <row r="81" spans="1:14" ht="14.25" x14ac:dyDescent="0.2">
      <c r="A81" s="126" t="str">
        <f t="shared" si="3"/>
        <v/>
      </c>
      <c r="B81" s="127"/>
      <c r="C81" s="128"/>
      <c r="D81" s="129"/>
      <c r="E81" s="140"/>
      <c r="F81" s="131"/>
      <c r="G81" s="140"/>
      <c r="H81" s="127"/>
      <c r="I81" s="181"/>
      <c r="J81" s="210"/>
      <c r="K81" s="211"/>
      <c r="L81" s="137"/>
      <c r="M81" s="138">
        <f t="shared" si="4"/>
        <v>0</v>
      </c>
      <c r="N81" s="139">
        <f t="shared" si="5"/>
        <v>1</v>
      </c>
    </row>
    <row r="82" spans="1:14" ht="14.25" x14ac:dyDescent="0.2">
      <c r="A82" s="126" t="str">
        <f t="shared" si="3"/>
        <v/>
      </c>
      <c r="B82" s="127"/>
      <c r="C82" s="128"/>
      <c r="D82" s="129"/>
      <c r="E82" s="140"/>
      <c r="F82" s="131"/>
      <c r="G82" s="140"/>
      <c r="H82" s="127"/>
      <c r="I82" s="181"/>
      <c r="J82" s="210"/>
      <c r="K82" s="211"/>
      <c r="L82" s="137"/>
      <c r="M82" s="138">
        <f t="shared" si="4"/>
        <v>0</v>
      </c>
      <c r="N82" s="139">
        <f t="shared" si="5"/>
        <v>1</v>
      </c>
    </row>
    <row r="83" spans="1:14" ht="14.25" x14ac:dyDescent="0.2">
      <c r="A83" s="126" t="str">
        <f t="shared" si="3"/>
        <v/>
      </c>
      <c r="B83" s="127"/>
      <c r="C83" s="128"/>
      <c r="D83" s="129"/>
      <c r="E83" s="140"/>
      <c r="F83" s="131"/>
      <c r="G83" s="140"/>
      <c r="H83" s="127"/>
      <c r="I83" s="181"/>
      <c r="J83" s="210"/>
      <c r="K83" s="211"/>
      <c r="L83" s="137"/>
      <c r="M83" s="138">
        <f t="shared" si="4"/>
        <v>0</v>
      </c>
      <c r="N83" s="139">
        <f t="shared" si="5"/>
        <v>1</v>
      </c>
    </row>
    <row r="84" spans="1:14" ht="14.25" x14ac:dyDescent="0.2">
      <c r="A84" s="126" t="str">
        <f t="shared" si="3"/>
        <v/>
      </c>
      <c r="B84" s="127"/>
      <c r="C84" s="128"/>
      <c r="D84" s="129"/>
      <c r="E84" s="140"/>
      <c r="F84" s="131"/>
      <c r="G84" s="140"/>
      <c r="H84" s="127"/>
      <c r="I84" s="181"/>
      <c r="J84" s="210"/>
      <c r="K84" s="211"/>
      <c r="L84" s="137"/>
      <c r="M84" s="138">
        <f t="shared" si="4"/>
        <v>0</v>
      </c>
      <c r="N84" s="139">
        <f t="shared" si="5"/>
        <v>1</v>
      </c>
    </row>
    <row r="85" spans="1:14" ht="14.25" x14ac:dyDescent="0.2">
      <c r="A85" s="126" t="str">
        <f t="shared" si="3"/>
        <v/>
      </c>
      <c r="B85" s="127"/>
      <c r="C85" s="128"/>
      <c r="D85" s="129"/>
      <c r="E85" s="140"/>
      <c r="F85" s="131"/>
      <c r="G85" s="140"/>
      <c r="H85" s="127"/>
      <c r="I85" s="181"/>
      <c r="J85" s="210"/>
      <c r="K85" s="211"/>
      <c r="L85" s="137"/>
      <c r="M85" s="138">
        <f t="shared" si="4"/>
        <v>0</v>
      </c>
      <c r="N85" s="139">
        <f t="shared" si="5"/>
        <v>1</v>
      </c>
    </row>
    <row r="86" spans="1:14" ht="14.25" x14ac:dyDescent="0.2">
      <c r="A86" s="126" t="str">
        <f t="shared" si="3"/>
        <v/>
      </c>
      <c r="B86" s="127"/>
      <c r="C86" s="128"/>
      <c r="D86" s="129"/>
      <c r="E86" s="140"/>
      <c r="F86" s="131"/>
      <c r="G86" s="140"/>
      <c r="H86" s="127"/>
      <c r="I86" s="181"/>
      <c r="J86" s="210"/>
      <c r="K86" s="211"/>
      <c r="L86" s="137"/>
      <c r="M86" s="138">
        <f t="shared" si="4"/>
        <v>0</v>
      </c>
      <c r="N86" s="139">
        <f t="shared" si="5"/>
        <v>1</v>
      </c>
    </row>
    <row r="87" spans="1:14" ht="14.25" x14ac:dyDescent="0.2">
      <c r="A87" s="126" t="str">
        <f t="shared" si="3"/>
        <v/>
      </c>
      <c r="B87" s="127"/>
      <c r="C87" s="128"/>
      <c r="D87" s="129"/>
      <c r="E87" s="140"/>
      <c r="F87" s="131"/>
      <c r="G87" s="140"/>
      <c r="H87" s="127"/>
      <c r="I87" s="181"/>
      <c r="J87" s="210"/>
      <c r="K87" s="211"/>
      <c r="L87" s="137"/>
      <c r="M87" s="138">
        <f t="shared" si="4"/>
        <v>0</v>
      </c>
      <c r="N87" s="139">
        <f t="shared" si="5"/>
        <v>1</v>
      </c>
    </row>
    <row r="88" spans="1:14" ht="14.25" x14ac:dyDescent="0.2">
      <c r="A88" s="126" t="str">
        <f t="shared" si="3"/>
        <v/>
      </c>
      <c r="B88" s="127"/>
      <c r="C88" s="128"/>
      <c r="D88" s="129"/>
      <c r="E88" s="140"/>
      <c r="F88" s="131"/>
      <c r="G88" s="140"/>
      <c r="H88" s="127"/>
      <c r="I88" s="181"/>
      <c r="J88" s="210"/>
      <c r="K88" s="211"/>
      <c r="L88" s="137"/>
      <c r="M88" s="138">
        <f t="shared" si="4"/>
        <v>0</v>
      </c>
      <c r="N88" s="139">
        <f t="shared" si="5"/>
        <v>1</v>
      </c>
    </row>
    <row r="89" spans="1:14" ht="14.25" x14ac:dyDescent="0.2">
      <c r="A89" s="126" t="str">
        <f t="shared" si="3"/>
        <v/>
      </c>
      <c r="B89" s="127"/>
      <c r="C89" s="128"/>
      <c r="D89" s="129"/>
      <c r="E89" s="140"/>
      <c r="F89" s="131"/>
      <c r="G89" s="140"/>
      <c r="H89" s="127"/>
      <c r="I89" s="181"/>
      <c r="J89" s="210"/>
      <c r="K89" s="211"/>
      <c r="L89" s="137"/>
      <c r="M89" s="138">
        <f t="shared" si="4"/>
        <v>0</v>
      </c>
      <c r="N89" s="139">
        <f t="shared" si="5"/>
        <v>1</v>
      </c>
    </row>
    <row r="90" spans="1:14" ht="14.25" x14ac:dyDescent="0.2">
      <c r="A90" s="126" t="str">
        <f t="shared" si="3"/>
        <v/>
      </c>
      <c r="B90" s="127"/>
      <c r="C90" s="128"/>
      <c r="D90" s="129"/>
      <c r="E90" s="140"/>
      <c r="F90" s="131"/>
      <c r="G90" s="140"/>
      <c r="H90" s="127"/>
      <c r="I90" s="181"/>
      <c r="J90" s="210"/>
      <c r="K90" s="211"/>
      <c r="L90" s="137"/>
      <c r="M90" s="138">
        <f t="shared" si="4"/>
        <v>0</v>
      </c>
      <c r="N90" s="139">
        <f t="shared" si="5"/>
        <v>1</v>
      </c>
    </row>
    <row r="91" spans="1:14" ht="14.25" x14ac:dyDescent="0.2">
      <c r="A91" s="126" t="str">
        <f t="shared" si="3"/>
        <v/>
      </c>
      <c r="B91" s="127"/>
      <c r="C91" s="128"/>
      <c r="D91" s="129"/>
      <c r="E91" s="140"/>
      <c r="F91" s="131"/>
      <c r="G91" s="140"/>
      <c r="H91" s="127"/>
      <c r="I91" s="181"/>
      <c r="J91" s="210"/>
      <c r="K91" s="211"/>
      <c r="L91" s="137"/>
      <c r="M91" s="138">
        <f t="shared" si="4"/>
        <v>0</v>
      </c>
      <c r="N91" s="139">
        <f t="shared" si="5"/>
        <v>1</v>
      </c>
    </row>
    <row r="92" spans="1:14" ht="14.25" x14ac:dyDescent="0.2">
      <c r="A92" s="126" t="str">
        <f t="shared" si="3"/>
        <v/>
      </c>
      <c r="B92" s="127"/>
      <c r="C92" s="128"/>
      <c r="D92" s="129"/>
      <c r="E92" s="140"/>
      <c r="F92" s="131"/>
      <c r="G92" s="140"/>
      <c r="H92" s="127"/>
      <c r="I92" s="181"/>
      <c r="J92" s="210"/>
      <c r="K92" s="211"/>
      <c r="L92" s="137"/>
      <c r="M92" s="138">
        <f t="shared" si="4"/>
        <v>0</v>
      </c>
      <c r="N92" s="139">
        <f t="shared" si="5"/>
        <v>1</v>
      </c>
    </row>
    <row r="93" spans="1:14" ht="14.25" x14ac:dyDescent="0.2">
      <c r="A93" s="126" t="str">
        <f t="shared" si="3"/>
        <v/>
      </c>
      <c r="B93" s="127"/>
      <c r="C93" s="128"/>
      <c r="D93" s="129"/>
      <c r="E93" s="140"/>
      <c r="F93" s="131"/>
      <c r="G93" s="140"/>
      <c r="H93" s="127"/>
      <c r="I93" s="181"/>
      <c r="J93" s="210"/>
      <c r="K93" s="211"/>
      <c r="L93" s="137"/>
      <c r="M93" s="138">
        <f t="shared" si="4"/>
        <v>0</v>
      </c>
      <c r="N93" s="139">
        <f t="shared" si="5"/>
        <v>1</v>
      </c>
    </row>
    <row r="94" spans="1:14" ht="14.25" x14ac:dyDescent="0.2">
      <c r="A94" s="126" t="str">
        <f t="shared" si="3"/>
        <v/>
      </c>
      <c r="B94" s="127"/>
      <c r="C94" s="128"/>
      <c r="D94" s="129"/>
      <c r="E94" s="140"/>
      <c r="F94" s="131"/>
      <c r="G94" s="140"/>
      <c r="H94" s="127"/>
      <c r="I94" s="181"/>
      <c r="J94" s="210"/>
      <c r="K94" s="211"/>
      <c r="L94" s="137"/>
      <c r="M94" s="138">
        <f t="shared" si="4"/>
        <v>0</v>
      </c>
      <c r="N94" s="139">
        <f t="shared" si="5"/>
        <v>1</v>
      </c>
    </row>
    <row r="95" spans="1:14" ht="14.25" x14ac:dyDescent="0.2">
      <c r="A95" s="126" t="str">
        <f t="shared" si="3"/>
        <v/>
      </c>
      <c r="B95" s="127"/>
      <c r="C95" s="128"/>
      <c r="D95" s="129"/>
      <c r="E95" s="140"/>
      <c r="F95" s="131"/>
      <c r="G95" s="140"/>
      <c r="H95" s="127"/>
      <c r="I95" s="181"/>
      <c r="J95" s="210"/>
      <c r="K95" s="211"/>
      <c r="L95" s="137"/>
      <c r="M95" s="138">
        <f t="shared" si="4"/>
        <v>0</v>
      </c>
      <c r="N95" s="139">
        <f t="shared" si="5"/>
        <v>1</v>
      </c>
    </row>
    <row r="96" spans="1:14" ht="14.25" x14ac:dyDescent="0.2">
      <c r="A96" s="126" t="str">
        <f t="shared" si="3"/>
        <v/>
      </c>
      <c r="B96" s="127"/>
      <c r="C96" s="128"/>
      <c r="D96" s="129"/>
      <c r="E96" s="140"/>
      <c r="F96" s="131"/>
      <c r="G96" s="140"/>
      <c r="H96" s="127"/>
      <c r="I96" s="181"/>
      <c r="J96" s="210"/>
      <c r="K96" s="211"/>
      <c r="L96" s="137"/>
      <c r="M96" s="138">
        <f t="shared" si="4"/>
        <v>0</v>
      </c>
      <c r="N96" s="139">
        <f t="shared" si="5"/>
        <v>1</v>
      </c>
    </row>
    <row r="97" spans="1:14" ht="14.25" x14ac:dyDescent="0.2">
      <c r="A97" s="126" t="str">
        <f t="shared" si="3"/>
        <v/>
      </c>
      <c r="B97" s="127"/>
      <c r="C97" s="128"/>
      <c r="D97" s="129"/>
      <c r="E97" s="140"/>
      <c r="F97" s="131"/>
      <c r="G97" s="140"/>
      <c r="H97" s="127"/>
      <c r="I97" s="181"/>
      <c r="J97" s="210"/>
      <c r="K97" s="211"/>
      <c r="L97" s="137"/>
      <c r="M97" s="138">
        <f t="shared" si="4"/>
        <v>0</v>
      </c>
      <c r="N97" s="139">
        <f t="shared" si="5"/>
        <v>1</v>
      </c>
    </row>
    <row r="98" spans="1:14" ht="14.25" x14ac:dyDescent="0.2">
      <c r="A98" s="126" t="str">
        <f t="shared" si="3"/>
        <v/>
      </c>
      <c r="B98" s="127"/>
      <c r="C98" s="128"/>
      <c r="D98" s="129"/>
      <c r="E98" s="140"/>
      <c r="F98" s="131"/>
      <c r="G98" s="140"/>
      <c r="H98" s="127"/>
      <c r="I98" s="181"/>
      <c r="J98" s="210"/>
      <c r="K98" s="211"/>
      <c r="L98" s="137"/>
      <c r="M98" s="138">
        <f t="shared" si="4"/>
        <v>0</v>
      </c>
      <c r="N98" s="139">
        <f t="shared" si="5"/>
        <v>1</v>
      </c>
    </row>
    <row r="99" spans="1:14" ht="15" thickBot="1" x14ac:dyDescent="0.25">
      <c r="A99" s="126" t="str">
        <f t="shared" si="3"/>
        <v/>
      </c>
      <c r="B99" s="141"/>
      <c r="C99" s="142"/>
      <c r="D99" s="143"/>
      <c r="E99" s="144"/>
      <c r="F99" s="145"/>
      <c r="G99" s="144"/>
      <c r="H99" s="141"/>
      <c r="I99" s="196"/>
      <c r="J99" s="371"/>
      <c r="K99" s="265"/>
      <c r="L99" s="151"/>
      <c r="M99" s="152">
        <f t="shared" si="4"/>
        <v>0</v>
      </c>
      <c r="N99" s="153">
        <f t="shared" si="5"/>
        <v>1</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52" priority="7"/>
  </conditionalFormatting>
  <conditionalFormatting sqref="C1:D5">
    <cfRule type="duplicateValues" dxfId="51" priority="6"/>
  </conditionalFormatting>
  <conditionalFormatting sqref="C18:D30 C6:D16">
    <cfRule type="duplicateValues" dxfId="50" priority="8"/>
  </conditionalFormatting>
  <conditionalFormatting sqref="D17">
    <cfRule type="duplicateValues" dxfId="49" priority="4"/>
    <cfRule type="duplicateValues" dxfId="48" priority="5"/>
  </conditionalFormatting>
  <conditionalFormatting sqref="A9:A34">
    <cfRule type="duplicateValues" dxfId="47" priority="3"/>
  </conditionalFormatting>
  <conditionalFormatting sqref="C8:D34">
    <cfRule type="duplicateValues" dxfId="46" priority="2"/>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A8DE9-B591-4BC9-9D86-234F4D97BA5D}">
  <sheetPr codeName="Sheet31">
    <tabColor rgb="FFFF3399"/>
  </sheetPr>
  <dimension ref="A1:N35"/>
  <sheetViews>
    <sheetView workbookViewId="0">
      <selection activeCell="D23" sqref="D23:D26"/>
    </sheetView>
  </sheetViews>
  <sheetFormatPr defaultRowHeight="12.75" x14ac:dyDescent="0.2"/>
  <cols>
    <col min="1" max="1" width="15.42578125" bestFit="1" customWidth="1"/>
    <col min="3" max="3" width="16.5703125" bestFit="1" customWidth="1"/>
    <col min="4" max="4" width="24.85546875" bestFit="1" customWidth="1"/>
    <col min="5" max="5" width="8" bestFit="1" customWidth="1"/>
    <col min="6" max="6" width="20.5703125" bestFit="1" customWidth="1"/>
    <col min="12" max="12" width="10.7109375" customWidth="1"/>
    <col min="13" max="13" width="12" customWidth="1"/>
    <col min="14" max="14" width="29.42578125" bestFit="1" customWidth="1"/>
  </cols>
  <sheetData>
    <row r="1" spans="1:14" s="119" customFormat="1" ht="22.5" customHeight="1" thickBot="1" x14ac:dyDescent="0.25">
      <c r="A1" s="115">
        <f>SUM(A2-1)</f>
        <v>15</v>
      </c>
      <c r="B1" s="981" t="s">
        <v>234</v>
      </c>
      <c r="C1" s="982"/>
      <c r="D1" s="116" t="s">
        <v>69</v>
      </c>
      <c r="E1" s="983" t="s">
        <v>1272</v>
      </c>
      <c r="F1" s="984"/>
      <c r="G1" s="984"/>
      <c r="H1" s="984"/>
      <c r="I1" s="984"/>
      <c r="J1" s="984"/>
      <c r="K1" s="117" t="s">
        <v>70</v>
      </c>
      <c r="L1" s="985">
        <v>44346</v>
      </c>
      <c r="M1" s="986"/>
      <c r="N1" s="118" t="s">
        <v>235</v>
      </c>
    </row>
    <row r="2" spans="1:14" s="119" customFormat="1" ht="22.5" customHeight="1" thickBot="1" x14ac:dyDescent="0.25">
      <c r="A2" s="120">
        <f>COUNTA(_xlfn.UNIQUE(D6:D200))</f>
        <v>16</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969"/>
      <c r="C5" s="972"/>
      <c r="D5" s="974"/>
      <c r="E5" s="977" t="s">
        <v>77</v>
      </c>
      <c r="F5" s="978"/>
      <c r="G5" s="997"/>
      <c r="H5" s="999"/>
      <c r="I5" s="999"/>
      <c r="J5" s="999"/>
      <c r="K5" s="980"/>
      <c r="L5" s="993"/>
      <c r="M5" s="995"/>
      <c r="N5" s="125">
        <f>IF(N4=1,0,IF(N4=2,1,IF(N4=3,2,0)))</f>
        <v>1</v>
      </c>
    </row>
    <row r="6" spans="1:14" s="119" customFormat="1" ht="15" x14ac:dyDescent="0.25">
      <c r="A6" s="726" t="str">
        <f t="shared" ref="A6:A33" si="0">CONCATENATE(B6,C6,D6)</f>
        <v>PrepKasey BarrFawley Amarni</v>
      </c>
      <c r="B6" s="180" t="s">
        <v>66</v>
      </c>
      <c r="C6" s="727" t="s">
        <v>268</v>
      </c>
      <c r="D6" s="727" t="s">
        <v>1058</v>
      </c>
      <c r="E6" s="727">
        <v>6020327</v>
      </c>
      <c r="F6" s="727" t="s">
        <v>1264</v>
      </c>
      <c r="G6" s="727">
        <v>60.53</v>
      </c>
      <c r="H6" s="727"/>
      <c r="I6" s="727"/>
      <c r="J6" s="727"/>
      <c r="K6" s="727"/>
      <c r="L6" s="728">
        <v>1</v>
      </c>
      <c r="M6" s="728">
        <v>7</v>
      </c>
      <c r="N6" s="357">
        <f>SUM(M6+$N$5)</f>
        <v>8</v>
      </c>
    </row>
    <row r="7" spans="1:14" ht="15" x14ac:dyDescent="0.25">
      <c r="A7" s="726" t="str">
        <f t="shared" si="0"/>
        <v>PrepKailani MuirStars Are Flying</v>
      </c>
      <c r="B7" s="180" t="s">
        <v>66</v>
      </c>
      <c r="C7" s="727" t="s">
        <v>1265</v>
      </c>
      <c r="D7" s="727" t="s">
        <v>1273</v>
      </c>
      <c r="E7" s="727">
        <v>6006319</v>
      </c>
      <c r="F7" s="727" t="s">
        <v>1264</v>
      </c>
      <c r="G7" s="727">
        <v>63.95</v>
      </c>
      <c r="H7" s="727"/>
      <c r="I7" s="727"/>
      <c r="J7" s="727"/>
      <c r="K7" s="727"/>
      <c r="L7" s="728">
        <v>1</v>
      </c>
      <c r="M7" s="728">
        <v>7</v>
      </c>
      <c r="N7" s="357">
        <f t="shared" ref="N7:N33" si="1">SUM(M7+$N$5)</f>
        <v>8</v>
      </c>
    </row>
    <row r="8" spans="1:14" ht="15" x14ac:dyDescent="0.25">
      <c r="A8" s="726" t="str">
        <f t="shared" si="0"/>
        <v>PrelimKasey BarrFawley Amarni</v>
      </c>
      <c r="B8" s="180" t="s">
        <v>50</v>
      </c>
      <c r="C8" s="727" t="s">
        <v>268</v>
      </c>
      <c r="D8" s="727" t="s">
        <v>1058</v>
      </c>
      <c r="E8" s="727">
        <v>6020327</v>
      </c>
      <c r="F8" s="727" t="s">
        <v>1264</v>
      </c>
      <c r="G8" s="727"/>
      <c r="H8" s="727">
        <v>63.75</v>
      </c>
      <c r="I8" s="727"/>
      <c r="J8" s="727"/>
      <c r="K8" s="727"/>
      <c r="L8" s="728">
        <v>2</v>
      </c>
      <c r="M8" s="728">
        <v>6</v>
      </c>
      <c r="N8" s="357">
        <f t="shared" si="1"/>
        <v>7</v>
      </c>
    </row>
    <row r="9" spans="1:14" ht="15" x14ac:dyDescent="0.25">
      <c r="A9" s="726" t="str">
        <f t="shared" si="0"/>
        <v>PrelimAmelia GordonAryline Bobby Sox</v>
      </c>
      <c r="B9" s="180" t="s">
        <v>50</v>
      </c>
      <c r="C9" s="727" t="s">
        <v>59</v>
      </c>
      <c r="D9" s="727" t="s">
        <v>60</v>
      </c>
      <c r="E9" s="727">
        <v>6024069</v>
      </c>
      <c r="F9" s="727" t="s">
        <v>1266</v>
      </c>
      <c r="G9" s="727"/>
      <c r="H9" s="727">
        <v>65.89</v>
      </c>
      <c r="I9" s="727"/>
      <c r="J9" s="727"/>
      <c r="K9" s="727"/>
      <c r="L9" s="728">
        <v>1</v>
      </c>
      <c r="M9" s="728">
        <v>7</v>
      </c>
      <c r="N9" s="357">
        <f t="shared" si="1"/>
        <v>8</v>
      </c>
    </row>
    <row r="10" spans="1:14" ht="15" x14ac:dyDescent="0.25">
      <c r="A10" s="726" t="str">
        <f t="shared" si="0"/>
        <v>PrelimKailani MuirStars Are Flying</v>
      </c>
      <c r="B10" s="180" t="s">
        <v>50</v>
      </c>
      <c r="C10" s="727" t="s">
        <v>1265</v>
      </c>
      <c r="D10" s="727" t="s">
        <v>1273</v>
      </c>
      <c r="E10" s="727">
        <v>6006319</v>
      </c>
      <c r="F10" s="727" t="s">
        <v>1264</v>
      </c>
      <c r="G10" s="727"/>
      <c r="H10" s="727">
        <v>63.93</v>
      </c>
      <c r="I10" s="727"/>
      <c r="J10" s="727"/>
      <c r="K10" s="727"/>
      <c r="L10" s="728">
        <v>4</v>
      </c>
      <c r="M10" s="728">
        <v>4</v>
      </c>
      <c r="N10" s="357">
        <f t="shared" si="1"/>
        <v>5</v>
      </c>
    </row>
    <row r="11" spans="1:14" ht="15" x14ac:dyDescent="0.25">
      <c r="A11" s="726" t="str">
        <f t="shared" si="0"/>
        <v>PrelimNina BerceneMiss Polly Pocket</v>
      </c>
      <c r="B11" s="180" t="s">
        <v>50</v>
      </c>
      <c r="C11" s="727" t="s">
        <v>947</v>
      </c>
      <c r="D11" s="727" t="s">
        <v>948</v>
      </c>
      <c r="E11" s="727"/>
      <c r="F11" s="727" t="s">
        <v>1267</v>
      </c>
      <c r="G11" s="727"/>
      <c r="H11" s="727">
        <v>66.430000000000007</v>
      </c>
      <c r="I11" s="727"/>
      <c r="J11" s="727"/>
      <c r="K11" s="727"/>
      <c r="L11" s="728">
        <v>2</v>
      </c>
      <c r="M11" s="728">
        <v>6</v>
      </c>
      <c r="N11" s="357">
        <f t="shared" si="1"/>
        <v>7</v>
      </c>
    </row>
    <row r="12" spans="1:14" ht="15" x14ac:dyDescent="0.25">
      <c r="A12" s="726" t="str">
        <f t="shared" si="0"/>
        <v>PrelimJorja WarehamTiaja Park Fearless</v>
      </c>
      <c r="B12" s="180" t="s">
        <v>50</v>
      </c>
      <c r="C12" s="727" t="s">
        <v>30</v>
      </c>
      <c r="D12" s="727" t="s">
        <v>155</v>
      </c>
      <c r="E12" s="727">
        <v>6005901</v>
      </c>
      <c r="F12" s="727" t="s">
        <v>1268</v>
      </c>
      <c r="G12" s="727"/>
      <c r="H12" s="727">
        <v>65.36</v>
      </c>
      <c r="I12" s="727"/>
      <c r="J12" s="727"/>
      <c r="K12" s="727"/>
      <c r="L12" s="728">
        <v>3</v>
      </c>
      <c r="M12" s="728">
        <v>5</v>
      </c>
      <c r="N12" s="357">
        <f t="shared" si="1"/>
        <v>6</v>
      </c>
    </row>
    <row r="13" spans="1:14" ht="15" x14ac:dyDescent="0.25">
      <c r="A13" s="726" t="str">
        <f t="shared" si="0"/>
        <v>PrelimBella BarrKelladee Final Legacy</v>
      </c>
      <c r="B13" s="180" t="s">
        <v>50</v>
      </c>
      <c r="C13" s="727" t="s">
        <v>142</v>
      </c>
      <c r="D13" s="727" t="s">
        <v>522</v>
      </c>
      <c r="E13" s="727">
        <v>6020327</v>
      </c>
      <c r="F13" s="727" t="s">
        <v>1264</v>
      </c>
      <c r="G13" s="727"/>
      <c r="H13" s="727">
        <v>62</v>
      </c>
      <c r="I13" s="727"/>
      <c r="J13" s="727"/>
      <c r="K13" s="727"/>
      <c r="L13" s="728">
        <v>5</v>
      </c>
      <c r="M13" s="728">
        <v>3</v>
      </c>
      <c r="N13" s="357">
        <f t="shared" si="1"/>
        <v>4</v>
      </c>
    </row>
    <row r="14" spans="1:14" ht="15" x14ac:dyDescent="0.25">
      <c r="A14" s="726" t="str">
        <f t="shared" si="0"/>
        <v>PrelimMia DicandiloGordon Park Waltz</v>
      </c>
      <c r="B14" s="180" t="s">
        <v>50</v>
      </c>
      <c r="C14" s="739" t="s">
        <v>156</v>
      </c>
      <c r="D14" s="727" t="s">
        <v>53</v>
      </c>
      <c r="E14" s="727">
        <v>6006293</v>
      </c>
      <c r="F14" s="727" t="s">
        <v>1266</v>
      </c>
      <c r="G14" s="727"/>
      <c r="H14" s="727">
        <v>68.39</v>
      </c>
      <c r="I14" s="727"/>
      <c r="J14" s="727"/>
      <c r="K14" s="727"/>
      <c r="L14" s="728">
        <v>1</v>
      </c>
      <c r="M14" s="728">
        <v>7</v>
      </c>
      <c r="N14" s="357">
        <f t="shared" si="1"/>
        <v>8</v>
      </c>
    </row>
    <row r="15" spans="1:14" ht="15" x14ac:dyDescent="0.25">
      <c r="A15" s="726" t="str">
        <f t="shared" si="0"/>
        <v>PrelimLily-Mae MuirMatilda</v>
      </c>
      <c r="B15" s="180" t="s">
        <v>50</v>
      </c>
      <c r="C15" s="727" t="s">
        <v>1269</v>
      </c>
      <c r="D15" s="727" t="s">
        <v>1274</v>
      </c>
      <c r="E15" s="727">
        <v>6006320</v>
      </c>
      <c r="F15" s="727" t="s">
        <v>1264</v>
      </c>
      <c r="G15" s="727"/>
      <c r="H15" s="727">
        <v>54.29</v>
      </c>
      <c r="I15" s="727"/>
      <c r="J15" s="727"/>
      <c r="K15" s="727"/>
      <c r="L15" s="728">
        <v>3</v>
      </c>
      <c r="M15" s="728">
        <v>5</v>
      </c>
      <c r="N15" s="357">
        <f t="shared" si="1"/>
        <v>6</v>
      </c>
    </row>
    <row r="16" spans="1:14" ht="15" x14ac:dyDescent="0.25">
      <c r="A16" s="726" t="str">
        <f t="shared" si="0"/>
        <v>PrelimSummer SherlockFanta</v>
      </c>
      <c r="B16" s="180" t="s">
        <v>50</v>
      </c>
      <c r="C16" s="727" t="s">
        <v>48</v>
      </c>
      <c r="D16" s="727" t="s">
        <v>143</v>
      </c>
      <c r="E16" s="727">
        <v>6020718</v>
      </c>
      <c r="F16" s="727" t="s">
        <v>1270</v>
      </c>
      <c r="G16" s="727"/>
      <c r="H16" s="727">
        <v>65.89</v>
      </c>
      <c r="I16" s="727"/>
      <c r="J16" s="727"/>
      <c r="K16" s="727"/>
      <c r="L16" s="728">
        <v>2</v>
      </c>
      <c r="M16" s="728">
        <v>6</v>
      </c>
      <c r="N16" s="357">
        <f t="shared" si="1"/>
        <v>7</v>
      </c>
    </row>
    <row r="17" spans="1:14" ht="15" x14ac:dyDescent="0.25">
      <c r="A17" s="726" t="str">
        <f t="shared" si="0"/>
        <v>PrelimEmily GreyFawley Belletrix</v>
      </c>
      <c r="B17" s="180" t="s">
        <v>50</v>
      </c>
      <c r="C17" s="727" t="s">
        <v>1095</v>
      </c>
      <c r="D17" s="727" t="s">
        <v>1096</v>
      </c>
      <c r="E17" s="727">
        <v>6011251</v>
      </c>
      <c r="F17" s="727" t="s">
        <v>1270</v>
      </c>
      <c r="G17" s="727"/>
      <c r="H17" s="727">
        <v>68.569999999999993</v>
      </c>
      <c r="I17" s="727"/>
      <c r="J17" s="727"/>
      <c r="K17" s="727"/>
      <c r="L17" s="728">
        <v>1</v>
      </c>
      <c r="M17" s="728">
        <v>7</v>
      </c>
      <c r="N17" s="357">
        <f t="shared" si="1"/>
        <v>8</v>
      </c>
    </row>
    <row r="18" spans="1:14" ht="15" x14ac:dyDescent="0.25">
      <c r="A18" s="726" t="str">
        <f t="shared" si="0"/>
        <v>PrelimPortia AllanFolly Foot Alchemy</v>
      </c>
      <c r="B18" s="180" t="s">
        <v>50</v>
      </c>
      <c r="C18" s="729" t="s">
        <v>1378</v>
      </c>
      <c r="D18" s="727" t="s">
        <v>1208</v>
      </c>
      <c r="E18" s="727">
        <v>6008223</v>
      </c>
      <c r="F18" s="727" t="s">
        <v>1271</v>
      </c>
      <c r="G18" s="727"/>
      <c r="H18" s="727">
        <v>59.11</v>
      </c>
      <c r="I18" s="727"/>
      <c r="J18" s="727"/>
      <c r="K18" s="727"/>
      <c r="L18" s="728">
        <v>2</v>
      </c>
      <c r="M18" s="728">
        <v>6</v>
      </c>
      <c r="N18" s="357">
        <f t="shared" si="1"/>
        <v>7</v>
      </c>
    </row>
    <row r="19" spans="1:14" ht="15" x14ac:dyDescent="0.25">
      <c r="A19" s="726" t="str">
        <f t="shared" si="0"/>
        <v>PrelimJayne TraversMiss Mandlikova</v>
      </c>
      <c r="B19" s="180" t="s">
        <v>50</v>
      </c>
      <c r="C19" s="727" t="s">
        <v>457</v>
      </c>
      <c r="D19" s="727" t="s">
        <v>754</v>
      </c>
      <c r="E19" s="727">
        <v>6006333</v>
      </c>
      <c r="F19" s="727" t="s">
        <v>1270</v>
      </c>
      <c r="G19" s="727"/>
      <c r="H19" s="727">
        <v>58.21</v>
      </c>
      <c r="I19" s="727"/>
      <c r="J19" s="727"/>
      <c r="K19" s="727"/>
      <c r="L19" s="728">
        <v>3</v>
      </c>
      <c r="M19" s="728">
        <v>5</v>
      </c>
      <c r="N19" s="357">
        <f t="shared" si="1"/>
        <v>6</v>
      </c>
    </row>
    <row r="20" spans="1:14" ht="15" x14ac:dyDescent="0.25">
      <c r="A20" s="726" t="str">
        <f t="shared" si="0"/>
        <v>PrelimCharvelle MillerKendall Park Odin</v>
      </c>
      <c r="B20" s="180" t="s">
        <v>50</v>
      </c>
      <c r="C20" s="727" t="s">
        <v>347</v>
      </c>
      <c r="D20" s="730" t="s">
        <v>348</v>
      </c>
      <c r="E20" s="727">
        <v>6021422</v>
      </c>
      <c r="F20" s="727" t="s">
        <v>1271</v>
      </c>
      <c r="G20" s="727"/>
      <c r="H20" s="727">
        <v>73.930000000000007</v>
      </c>
      <c r="I20" s="727"/>
      <c r="J20" s="727"/>
      <c r="K20" s="727"/>
      <c r="L20" s="728">
        <v>1</v>
      </c>
      <c r="M20" s="728">
        <v>7</v>
      </c>
      <c r="N20" s="357">
        <f t="shared" si="1"/>
        <v>8</v>
      </c>
    </row>
    <row r="21" spans="1:14" ht="15" x14ac:dyDescent="0.25">
      <c r="A21" s="726" t="str">
        <f t="shared" si="0"/>
        <v>NovJorja WarehamTiaja Park Fearless</v>
      </c>
      <c r="B21" s="180" t="s">
        <v>377</v>
      </c>
      <c r="C21" s="727" t="s">
        <v>30</v>
      </c>
      <c r="D21" s="727" t="s">
        <v>155</v>
      </c>
      <c r="E21" s="727">
        <v>6005901</v>
      </c>
      <c r="F21" s="727" t="s">
        <v>1268</v>
      </c>
      <c r="G21" s="727"/>
      <c r="H21" s="727"/>
      <c r="I21" s="727">
        <v>66.02</v>
      </c>
      <c r="J21" s="727"/>
      <c r="K21" s="727"/>
      <c r="L21" s="728">
        <v>3</v>
      </c>
      <c r="M21" s="728">
        <v>5</v>
      </c>
      <c r="N21" s="357">
        <f t="shared" si="1"/>
        <v>6</v>
      </c>
    </row>
    <row r="22" spans="1:14" ht="15" x14ac:dyDescent="0.25">
      <c r="A22" s="726" t="str">
        <f t="shared" si="0"/>
        <v>NovMia DicandiloGordon Park Waltz</v>
      </c>
      <c r="B22" s="180" t="s">
        <v>377</v>
      </c>
      <c r="C22" s="739" t="s">
        <v>156</v>
      </c>
      <c r="D22" s="727" t="s">
        <v>53</v>
      </c>
      <c r="E22" s="727">
        <v>6006293</v>
      </c>
      <c r="F22" s="727" t="s">
        <v>1266</v>
      </c>
      <c r="G22" s="727"/>
      <c r="H22" s="727"/>
      <c r="I22" s="727">
        <v>68.09</v>
      </c>
      <c r="J22" s="727"/>
      <c r="K22" s="727"/>
      <c r="L22" s="728">
        <v>2</v>
      </c>
      <c r="M22" s="728">
        <v>6</v>
      </c>
      <c r="N22" s="357">
        <f t="shared" si="1"/>
        <v>7</v>
      </c>
    </row>
    <row r="23" spans="1:14" ht="15" x14ac:dyDescent="0.25">
      <c r="A23" s="726" t="str">
        <f t="shared" si="0"/>
        <v>NovNina BerceneMiss Polly Pocket</v>
      </c>
      <c r="B23" s="180" t="s">
        <v>377</v>
      </c>
      <c r="C23" s="727" t="s">
        <v>947</v>
      </c>
      <c r="D23" s="727" t="s">
        <v>948</v>
      </c>
      <c r="E23" s="727"/>
      <c r="F23" s="727" t="s">
        <v>1267</v>
      </c>
      <c r="G23" s="727"/>
      <c r="H23" s="727"/>
      <c r="I23" s="727">
        <v>65.739999999999995</v>
      </c>
      <c r="J23" s="727"/>
      <c r="K23" s="727"/>
      <c r="L23" s="728">
        <v>4</v>
      </c>
      <c r="M23" s="728">
        <v>4</v>
      </c>
      <c r="N23" s="357">
        <f t="shared" si="1"/>
        <v>5</v>
      </c>
    </row>
    <row r="24" spans="1:14" ht="15" x14ac:dyDescent="0.25">
      <c r="A24" s="726" t="str">
        <f t="shared" si="0"/>
        <v>NovBella BarrKelladee Final Legacy</v>
      </c>
      <c r="B24" s="180" t="s">
        <v>377</v>
      </c>
      <c r="C24" s="727" t="s">
        <v>142</v>
      </c>
      <c r="D24" s="727" t="s">
        <v>522</v>
      </c>
      <c r="E24" s="727">
        <v>6020327</v>
      </c>
      <c r="F24" s="727" t="s">
        <v>1264</v>
      </c>
      <c r="G24" s="727"/>
      <c r="H24" s="727"/>
      <c r="I24" s="727">
        <v>62.06</v>
      </c>
      <c r="J24" s="727"/>
      <c r="K24" s="727"/>
      <c r="L24" s="728">
        <v>5</v>
      </c>
      <c r="M24" s="728">
        <v>3</v>
      </c>
      <c r="N24" s="357">
        <f t="shared" si="1"/>
        <v>4</v>
      </c>
    </row>
    <row r="25" spans="1:14" ht="15" x14ac:dyDescent="0.25">
      <c r="A25" s="726" t="str">
        <f t="shared" si="0"/>
        <v>NovJorja WarehamNadalla Park I'M So Special</v>
      </c>
      <c r="B25" s="180" t="s">
        <v>377</v>
      </c>
      <c r="C25" s="727" t="s">
        <v>30</v>
      </c>
      <c r="D25" s="727" t="s">
        <v>1251</v>
      </c>
      <c r="E25" s="727">
        <v>6005901</v>
      </c>
      <c r="F25" s="727" t="s">
        <v>1268</v>
      </c>
      <c r="G25" s="727"/>
      <c r="H25" s="727"/>
      <c r="I25" s="727">
        <v>70.150000000000006</v>
      </c>
      <c r="J25" s="727"/>
      <c r="K25" s="727"/>
      <c r="L25" s="728">
        <v>1</v>
      </c>
      <c r="M25" s="728">
        <v>7</v>
      </c>
      <c r="N25" s="357">
        <f t="shared" si="1"/>
        <v>8</v>
      </c>
    </row>
    <row r="26" spans="1:14" ht="15" x14ac:dyDescent="0.25">
      <c r="A26" s="726" t="str">
        <f t="shared" si="0"/>
        <v>NovEmily GreyFawley Belletrix</v>
      </c>
      <c r="B26" s="180" t="s">
        <v>377</v>
      </c>
      <c r="C26" s="727" t="s">
        <v>1095</v>
      </c>
      <c r="D26" s="727" t="s">
        <v>1096</v>
      </c>
      <c r="E26" s="727">
        <v>6011251</v>
      </c>
      <c r="F26" s="727" t="s">
        <v>1270</v>
      </c>
      <c r="G26" s="727"/>
      <c r="H26" s="727"/>
      <c r="I26" s="727">
        <v>67.349999999999994</v>
      </c>
      <c r="J26" s="727"/>
      <c r="K26" s="727"/>
      <c r="L26" s="728">
        <v>1</v>
      </c>
      <c r="M26" s="728">
        <v>7</v>
      </c>
      <c r="N26" s="357">
        <f t="shared" si="1"/>
        <v>8</v>
      </c>
    </row>
    <row r="27" spans="1:14" ht="15" x14ac:dyDescent="0.25">
      <c r="A27" s="726" t="str">
        <f t="shared" si="0"/>
        <v>NovSummer SherlockFanta</v>
      </c>
      <c r="B27" s="180" t="s">
        <v>377</v>
      </c>
      <c r="C27" s="727" t="s">
        <v>48</v>
      </c>
      <c r="D27" s="727" t="s">
        <v>143</v>
      </c>
      <c r="E27" s="727">
        <v>6020718</v>
      </c>
      <c r="F27" s="727" t="s">
        <v>1270</v>
      </c>
      <c r="G27" s="727"/>
      <c r="H27" s="727"/>
      <c r="I27" s="727">
        <v>63.09</v>
      </c>
      <c r="J27" s="727"/>
      <c r="K27" s="727"/>
      <c r="L27" s="728">
        <v>2</v>
      </c>
      <c r="M27" s="728">
        <v>6</v>
      </c>
      <c r="N27" s="357">
        <f t="shared" si="1"/>
        <v>7</v>
      </c>
    </row>
    <row r="28" spans="1:14" ht="15" x14ac:dyDescent="0.25">
      <c r="A28" s="726" t="str">
        <f t="shared" si="0"/>
        <v>NovGeorgia VaughanForgotten Fanta-See</v>
      </c>
      <c r="B28" s="180" t="s">
        <v>377</v>
      </c>
      <c r="C28" s="727" t="s">
        <v>495</v>
      </c>
      <c r="D28" s="727" t="s">
        <v>496</v>
      </c>
      <c r="E28" s="727"/>
      <c r="F28" s="727" t="s">
        <v>1270</v>
      </c>
      <c r="G28" s="727"/>
      <c r="H28" s="727"/>
      <c r="I28" s="727">
        <v>70.59</v>
      </c>
      <c r="J28" s="727"/>
      <c r="K28" s="727"/>
      <c r="L28" s="728">
        <v>2</v>
      </c>
      <c r="M28" s="728">
        <v>6</v>
      </c>
      <c r="N28" s="357">
        <f t="shared" si="1"/>
        <v>7</v>
      </c>
    </row>
    <row r="29" spans="1:14" ht="15" x14ac:dyDescent="0.25">
      <c r="A29" s="726" t="str">
        <f t="shared" si="0"/>
        <v>NovJayne TraversMiss Mandlikova</v>
      </c>
      <c r="B29" s="180" t="s">
        <v>377</v>
      </c>
      <c r="C29" s="727" t="s">
        <v>457</v>
      </c>
      <c r="D29" s="727" t="s">
        <v>754</v>
      </c>
      <c r="E29" s="727">
        <v>6006333</v>
      </c>
      <c r="F29" s="727" t="s">
        <v>1270</v>
      </c>
      <c r="G29" s="727"/>
      <c r="H29" s="727"/>
      <c r="I29" s="727">
        <v>58.09</v>
      </c>
      <c r="J29" s="727"/>
      <c r="K29" s="727"/>
      <c r="L29" s="728">
        <v>3</v>
      </c>
      <c r="M29" s="728">
        <v>5</v>
      </c>
      <c r="N29" s="357">
        <f t="shared" si="1"/>
        <v>6</v>
      </c>
    </row>
    <row r="30" spans="1:14" ht="15" x14ac:dyDescent="0.25">
      <c r="A30" s="726" t="str">
        <f t="shared" si="0"/>
        <v>NovPortia AllanFolly Foot Alchemy</v>
      </c>
      <c r="B30" s="180" t="s">
        <v>377</v>
      </c>
      <c r="C30" s="729" t="s">
        <v>1378</v>
      </c>
      <c r="D30" s="727" t="s">
        <v>1208</v>
      </c>
      <c r="E30" s="727">
        <v>6008223</v>
      </c>
      <c r="F30" s="727" t="s">
        <v>1271</v>
      </c>
      <c r="G30" s="727"/>
      <c r="H30" s="727"/>
      <c r="I30" s="727">
        <v>55.44</v>
      </c>
      <c r="J30" s="727"/>
      <c r="K30" s="727"/>
      <c r="L30" s="728">
        <v>4</v>
      </c>
      <c r="M30" s="728">
        <v>4</v>
      </c>
      <c r="N30" s="357">
        <f t="shared" si="1"/>
        <v>5</v>
      </c>
    </row>
    <row r="31" spans="1:14" ht="15" x14ac:dyDescent="0.25">
      <c r="A31" s="726" t="str">
        <f t="shared" si="0"/>
        <v>NovCharvelle MillerKendall Park Odin</v>
      </c>
      <c r="B31" s="180" t="s">
        <v>377</v>
      </c>
      <c r="C31" s="727" t="s">
        <v>347</v>
      </c>
      <c r="D31" s="730" t="s">
        <v>348</v>
      </c>
      <c r="E31" s="727">
        <v>6021422</v>
      </c>
      <c r="F31" s="727" t="s">
        <v>1271</v>
      </c>
      <c r="G31" s="727"/>
      <c r="H31" s="727"/>
      <c r="I31" s="727">
        <v>73.680000000000007</v>
      </c>
      <c r="J31" s="727"/>
      <c r="K31" s="727"/>
      <c r="L31" s="728">
        <v>1</v>
      </c>
      <c r="M31" s="728">
        <v>7</v>
      </c>
      <c r="N31" s="357">
        <f t="shared" si="1"/>
        <v>8</v>
      </c>
    </row>
    <row r="32" spans="1:14" ht="15" x14ac:dyDescent="0.25">
      <c r="A32" s="726" t="str">
        <f t="shared" si="0"/>
        <v>ElemJorja WarehamNadalla Park I'M So Special</v>
      </c>
      <c r="B32" s="180" t="s">
        <v>17</v>
      </c>
      <c r="C32" s="727" t="s">
        <v>30</v>
      </c>
      <c r="D32" s="727" t="s">
        <v>1251</v>
      </c>
      <c r="E32" s="727">
        <v>6005901</v>
      </c>
      <c r="F32" s="727" t="s">
        <v>1268</v>
      </c>
      <c r="G32" s="727"/>
      <c r="H32" s="727"/>
      <c r="I32" s="727"/>
      <c r="J32" s="727">
        <v>71.38</v>
      </c>
      <c r="K32" s="727"/>
      <c r="L32" s="728">
        <v>1</v>
      </c>
      <c r="M32" s="728">
        <v>7</v>
      </c>
      <c r="N32" s="357">
        <f t="shared" si="1"/>
        <v>8</v>
      </c>
    </row>
    <row r="33" spans="1:14" ht="15" x14ac:dyDescent="0.25">
      <c r="A33" s="726" t="str">
        <f t="shared" si="0"/>
        <v>ElemGeorgia VaughanForgotten Fanta-See</v>
      </c>
      <c r="B33" s="180" t="s">
        <v>17</v>
      </c>
      <c r="C33" s="727" t="s">
        <v>495</v>
      </c>
      <c r="D33" s="727" t="s">
        <v>496</v>
      </c>
      <c r="E33" s="727"/>
      <c r="F33" s="727" t="s">
        <v>1270</v>
      </c>
      <c r="G33" s="727"/>
      <c r="H33" s="727"/>
      <c r="I33" s="727"/>
      <c r="J33" s="727">
        <v>75.25</v>
      </c>
      <c r="K33" s="727"/>
      <c r="L33" s="728">
        <v>1</v>
      </c>
      <c r="M33" s="728">
        <v>7</v>
      </c>
      <c r="N33" s="357">
        <f t="shared" si="1"/>
        <v>8</v>
      </c>
    </row>
    <row r="35" spans="1:14" ht="15" x14ac:dyDescent="0.25">
      <c r="C35" s="648"/>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6:D32 C35">
    <cfRule type="duplicateValues" dxfId="45" priority="482"/>
  </conditionalFormatting>
  <conditionalFormatting sqref="C1:D5">
    <cfRule type="duplicateValues" dxfId="44" priority="483"/>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09C6-868B-4D6A-99E4-4ACBD346A1AB}">
  <sheetPr codeName="Sheet34">
    <tabColor rgb="FFFF3399"/>
  </sheetPr>
  <dimension ref="A1:N32"/>
  <sheetViews>
    <sheetView topLeftCell="A7" workbookViewId="0">
      <selection activeCell="A38" sqref="A38"/>
    </sheetView>
  </sheetViews>
  <sheetFormatPr defaultRowHeight="12.75" x14ac:dyDescent="0.2"/>
  <cols>
    <col min="1" max="1" width="57" bestFit="1" customWidth="1"/>
    <col min="2" max="2" width="7.5703125" bestFit="1" customWidth="1"/>
    <col min="3" max="3" width="16.7109375" bestFit="1" customWidth="1"/>
    <col min="4" max="4" width="29.7109375" bestFit="1" customWidth="1"/>
    <col min="5" max="5" width="6.7109375" bestFit="1" customWidth="1"/>
    <col min="6" max="6" width="13.140625" bestFit="1" customWidth="1"/>
    <col min="7" max="7" width="7"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s="119" customFormat="1" ht="22.5" customHeight="1" thickBot="1" x14ac:dyDescent="0.25">
      <c r="A1" s="115">
        <f>SUM(A2-1)</f>
        <v>20</v>
      </c>
      <c r="B1" s="981" t="s">
        <v>234</v>
      </c>
      <c r="C1" s="982"/>
      <c r="D1" s="116" t="s">
        <v>69</v>
      </c>
      <c r="E1" s="983" t="s">
        <v>1225</v>
      </c>
      <c r="F1" s="984"/>
      <c r="G1" s="984"/>
      <c r="H1" s="984"/>
      <c r="I1" s="984"/>
      <c r="J1" s="984"/>
      <c r="K1" s="117" t="s">
        <v>70</v>
      </c>
      <c r="L1" s="985">
        <v>44346</v>
      </c>
      <c r="M1" s="986"/>
      <c r="N1" s="118" t="s">
        <v>235</v>
      </c>
    </row>
    <row r="2" spans="1:14" s="119" customFormat="1" ht="22.5" customHeight="1" thickBot="1" x14ac:dyDescent="0.25">
      <c r="A2" s="120">
        <f>COUNTA(_xlfn.UNIQUE(D6:D200))</f>
        <v>21</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1</v>
      </c>
    </row>
    <row r="5" spans="1:14" s="119" customFormat="1" ht="15.75" thickBot="1" x14ac:dyDescent="0.25">
      <c r="A5" s="1000"/>
      <c r="B5" s="1001"/>
      <c r="C5" s="1002"/>
      <c r="D5" s="1003"/>
      <c r="E5" s="1004" t="s">
        <v>77</v>
      </c>
      <c r="F5" s="1005"/>
      <c r="G5" s="1015"/>
      <c r="H5" s="1016"/>
      <c r="I5" s="1016"/>
      <c r="J5" s="1016"/>
      <c r="K5" s="1014"/>
      <c r="L5" s="1008"/>
      <c r="M5" s="1009"/>
      <c r="N5" s="125">
        <f>IF(N4=1,0,IF(N4=2,1,IF(N4=3,2,0)))</f>
        <v>0</v>
      </c>
    </row>
    <row r="6" spans="1:14" s="119" customFormat="1" ht="14.25" x14ac:dyDescent="0.2">
      <c r="A6" s="126" t="str">
        <f t="shared" ref="A6:A32" si="0">CONCATENATE(B6,C6,D6)</f>
        <v>PrepClaire JamesGavin</v>
      </c>
      <c r="B6" s="127" t="s">
        <v>66</v>
      </c>
      <c r="C6" s="128" t="s">
        <v>774</v>
      </c>
      <c r="D6" s="129" t="s">
        <v>937</v>
      </c>
      <c r="E6" s="140"/>
      <c r="F6" s="131"/>
      <c r="G6" s="140">
        <v>59.735999999999997</v>
      </c>
      <c r="H6" s="127"/>
      <c r="I6" s="181"/>
      <c r="J6" s="210"/>
      <c r="K6" s="211"/>
      <c r="L6" s="137">
        <v>2</v>
      </c>
      <c r="M6" s="138">
        <f t="shared" ref="M6:M32" si="1">IF(L6=1,7,IF(L6=2,6,IF(L6=3,5,IF(L6=4,4,IF(L6=5,3,IF(L6=6,2,IF(L6&gt;=6,1,0)))))))</f>
        <v>6</v>
      </c>
      <c r="N6" s="139">
        <v>6</v>
      </c>
    </row>
    <row r="7" spans="1:14" ht="14.25" x14ac:dyDescent="0.2">
      <c r="A7" s="126" t="str">
        <f t="shared" si="0"/>
        <v>PrepEmily MilesLilly</v>
      </c>
      <c r="B7" s="127" t="s">
        <v>66</v>
      </c>
      <c r="C7" s="128" t="s">
        <v>931</v>
      </c>
      <c r="D7" s="129" t="s">
        <v>938</v>
      </c>
      <c r="E7" s="140"/>
      <c r="F7" s="131"/>
      <c r="G7" s="140" t="s">
        <v>932</v>
      </c>
      <c r="H7" s="127"/>
      <c r="I7" s="181"/>
      <c r="J7" s="210"/>
      <c r="K7" s="211"/>
      <c r="L7" s="137"/>
      <c r="M7" s="138">
        <f t="shared" si="1"/>
        <v>0</v>
      </c>
      <c r="N7" s="139"/>
    </row>
    <row r="8" spans="1:14" ht="14.25" x14ac:dyDescent="0.2">
      <c r="A8" s="126" t="str">
        <f t="shared" si="0"/>
        <v>PrepMikayla DowneyMr Spin N Cheque</v>
      </c>
      <c r="B8" s="127" t="s">
        <v>66</v>
      </c>
      <c r="C8" s="128" t="s">
        <v>933</v>
      </c>
      <c r="D8" s="129" t="s">
        <v>939</v>
      </c>
      <c r="E8" s="140"/>
      <c r="F8" s="131"/>
      <c r="G8" s="140">
        <v>61.052</v>
      </c>
      <c r="H8" s="127"/>
      <c r="I8" s="181"/>
      <c r="J8" s="210"/>
      <c r="K8" s="211"/>
      <c r="L8" s="137">
        <v>1</v>
      </c>
      <c r="M8" s="138">
        <f t="shared" si="1"/>
        <v>7</v>
      </c>
      <c r="N8" s="139">
        <v>7</v>
      </c>
    </row>
    <row r="9" spans="1:14" ht="14.25" x14ac:dyDescent="0.2">
      <c r="A9" s="126" t="str">
        <f t="shared" si="0"/>
        <v>PrepKatelin FantuzTazi Bailey'S On The Rocks</v>
      </c>
      <c r="B9" s="127" t="s">
        <v>66</v>
      </c>
      <c r="C9" s="128" t="s">
        <v>934</v>
      </c>
      <c r="D9" s="129" t="s">
        <v>940</v>
      </c>
      <c r="E9" s="140"/>
      <c r="F9" s="131"/>
      <c r="G9" s="140">
        <v>63.156999999999996</v>
      </c>
      <c r="H9" s="127"/>
      <c r="I9" s="181"/>
      <c r="J9" s="210"/>
      <c r="K9" s="211"/>
      <c r="L9" s="137">
        <v>1</v>
      </c>
      <c r="M9" s="138">
        <f t="shared" si="1"/>
        <v>7</v>
      </c>
      <c r="N9" s="139">
        <v>7</v>
      </c>
    </row>
    <row r="10" spans="1:14" ht="14.25" x14ac:dyDescent="0.2">
      <c r="A10" s="126" t="str">
        <f t="shared" si="0"/>
        <v>PrelimSara JamesTrinket</v>
      </c>
      <c r="B10" s="127" t="s">
        <v>50</v>
      </c>
      <c r="C10" s="128" t="s">
        <v>776</v>
      </c>
      <c r="D10" s="129" t="s">
        <v>784</v>
      </c>
      <c r="E10" s="140"/>
      <c r="F10" s="131"/>
      <c r="G10" s="140">
        <v>58.570999999999998</v>
      </c>
      <c r="H10" s="127"/>
      <c r="I10" s="181"/>
      <c r="J10" s="210"/>
      <c r="K10" s="211"/>
      <c r="L10" s="137">
        <v>5</v>
      </c>
      <c r="M10" s="138">
        <f t="shared" si="1"/>
        <v>3</v>
      </c>
      <c r="N10" s="139">
        <v>3</v>
      </c>
    </row>
    <row r="11" spans="1:14" ht="14.25" x14ac:dyDescent="0.2">
      <c r="A11" s="126" t="str">
        <f t="shared" si="0"/>
        <v>PrelimClaire JamesMickey</v>
      </c>
      <c r="B11" s="127" t="s">
        <v>50</v>
      </c>
      <c r="C11" s="128" t="s">
        <v>774</v>
      </c>
      <c r="D11" s="129" t="s">
        <v>775</v>
      </c>
      <c r="E11" s="140"/>
      <c r="F11" s="131"/>
      <c r="G11" s="140">
        <v>43.75</v>
      </c>
      <c r="H11" s="127"/>
      <c r="I11" s="181"/>
      <c r="J11" s="210"/>
      <c r="K11" s="211"/>
      <c r="L11" s="137">
        <v>7</v>
      </c>
      <c r="M11" s="138">
        <f t="shared" si="1"/>
        <v>1</v>
      </c>
      <c r="N11" s="139">
        <v>1</v>
      </c>
    </row>
    <row r="12" spans="1:14" ht="14.25" x14ac:dyDescent="0.2">
      <c r="A12" s="126" t="str">
        <f t="shared" si="0"/>
        <v>PrelimMadelyn HarneyBullzeye</v>
      </c>
      <c r="B12" s="127" t="s">
        <v>50</v>
      </c>
      <c r="C12" s="128" t="s">
        <v>936</v>
      </c>
      <c r="D12" s="129" t="s">
        <v>897</v>
      </c>
      <c r="E12" s="140"/>
      <c r="F12" s="131"/>
      <c r="G12" s="140">
        <v>58.213999999999999</v>
      </c>
      <c r="H12" s="127"/>
      <c r="I12" s="181"/>
      <c r="J12" s="210"/>
      <c r="K12" s="211"/>
      <c r="L12" s="137">
        <v>6</v>
      </c>
      <c r="M12" s="138">
        <f t="shared" si="1"/>
        <v>2</v>
      </c>
      <c r="N12" s="139">
        <v>2</v>
      </c>
    </row>
    <row r="13" spans="1:14" ht="14.25" x14ac:dyDescent="0.2">
      <c r="A13" s="126" t="str">
        <f t="shared" si="0"/>
        <v>PrelimSophie TennantWandiera Special Addition</v>
      </c>
      <c r="B13" s="127" t="s">
        <v>50</v>
      </c>
      <c r="C13" s="128" t="s">
        <v>173</v>
      </c>
      <c r="D13" s="129" t="s">
        <v>180</v>
      </c>
      <c r="E13" s="140"/>
      <c r="F13" s="131"/>
      <c r="G13" s="140">
        <v>66.427999999999997</v>
      </c>
      <c r="H13" s="127"/>
      <c r="I13" s="181"/>
      <c r="J13" s="210"/>
      <c r="K13" s="211"/>
      <c r="L13" s="137">
        <v>3</v>
      </c>
      <c r="M13" s="138">
        <f t="shared" si="1"/>
        <v>5</v>
      </c>
      <c r="N13" s="139">
        <v>5</v>
      </c>
    </row>
    <row r="14" spans="1:14" ht="14.25" x14ac:dyDescent="0.2">
      <c r="A14" s="126" t="str">
        <f t="shared" si="0"/>
        <v>PrelimTayah JoyLester</v>
      </c>
      <c r="B14" s="127" t="s">
        <v>50</v>
      </c>
      <c r="C14" s="128" t="s">
        <v>935</v>
      </c>
      <c r="D14" s="129" t="s">
        <v>941</v>
      </c>
      <c r="E14" s="140"/>
      <c r="F14" s="131"/>
      <c r="G14" s="140">
        <v>69.641999999999996</v>
      </c>
      <c r="H14" s="127"/>
      <c r="I14" s="181"/>
      <c r="J14" s="210"/>
      <c r="K14" s="211"/>
      <c r="L14" s="137">
        <v>2</v>
      </c>
      <c r="M14" s="138">
        <f t="shared" si="1"/>
        <v>6</v>
      </c>
      <c r="N14" s="139">
        <v>6</v>
      </c>
    </row>
    <row r="15" spans="1:14" ht="14.25" x14ac:dyDescent="0.2">
      <c r="A15" s="126" t="str">
        <f t="shared" si="0"/>
        <v>PrelimEllie SteeleDusty</v>
      </c>
      <c r="B15" s="127" t="s">
        <v>50</v>
      </c>
      <c r="C15" s="128" t="s">
        <v>888</v>
      </c>
      <c r="D15" s="129" t="s">
        <v>889</v>
      </c>
      <c r="E15" s="140"/>
      <c r="F15" s="131"/>
      <c r="G15" s="140">
        <v>64.641999999999996</v>
      </c>
      <c r="H15" s="127"/>
      <c r="I15" s="181"/>
      <c r="J15" s="210"/>
      <c r="K15" s="211"/>
      <c r="L15" s="137">
        <v>4</v>
      </c>
      <c r="M15" s="138">
        <f t="shared" si="1"/>
        <v>4</v>
      </c>
      <c r="N15" s="139">
        <v>4</v>
      </c>
    </row>
    <row r="16" spans="1:14" ht="14.25" x14ac:dyDescent="0.2">
      <c r="A16" s="126" t="str">
        <f t="shared" si="0"/>
        <v>PrelimMeg FowlerKarma Park Festivity</v>
      </c>
      <c r="B16" s="127" t="s">
        <v>50</v>
      </c>
      <c r="C16" s="128" t="s">
        <v>121</v>
      </c>
      <c r="D16" s="129" t="s">
        <v>122</v>
      </c>
      <c r="E16" s="140"/>
      <c r="F16" s="131"/>
      <c r="G16" s="140">
        <v>70</v>
      </c>
      <c r="H16" s="127"/>
      <c r="I16" s="181"/>
      <c r="J16" s="210"/>
      <c r="K16" s="211"/>
      <c r="L16" s="137">
        <v>1</v>
      </c>
      <c r="M16" s="138">
        <f t="shared" si="1"/>
        <v>7</v>
      </c>
      <c r="N16" s="139">
        <v>7</v>
      </c>
    </row>
    <row r="17" spans="1:14" ht="14.25" x14ac:dyDescent="0.2">
      <c r="A17" s="126" t="str">
        <f t="shared" si="0"/>
        <v>PrelimMia WhittakerBloodbuzz Ohio</v>
      </c>
      <c r="B17" s="127" t="s">
        <v>50</v>
      </c>
      <c r="C17" s="128" t="s">
        <v>777</v>
      </c>
      <c r="D17" s="129" t="s">
        <v>785</v>
      </c>
      <c r="E17" s="140"/>
      <c r="F17" s="131"/>
      <c r="G17" s="140">
        <v>59.820999999999998</v>
      </c>
      <c r="H17" s="127"/>
      <c r="I17" s="181"/>
      <c r="J17" s="210"/>
      <c r="K17" s="211"/>
      <c r="L17" s="137">
        <v>2</v>
      </c>
      <c r="M17" s="138">
        <f t="shared" si="1"/>
        <v>6</v>
      </c>
      <c r="N17" s="139">
        <v>6</v>
      </c>
    </row>
    <row r="18" spans="1:14" ht="14.25" x14ac:dyDescent="0.2">
      <c r="A18" s="126" t="str">
        <f t="shared" si="0"/>
        <v>PrelimCeleste WhittakerNatural Luck</v>
      </c>
      <c r="B18" s="127" t="s">
        <v>50</v>
      </c>
      <c r="C18" s="128" t="s">
        <v>772</v>
      </c>
      <c r="D18" s="129" t="s">
        <v>790</v>
      </c>
      <c r="E18" s="140"/>
      <c r="F18" s="131"/>
      <c r="G18" s="140">
        <v>55.892000000000003</v>
      </c>
      <c r="H18" s="127"/>
      <c r="I18" s="181"/>
      <c r="J18" s="210"/>
      <c r="K18" s="211"/>
      <c r="L18" s="137">
        <v>3</v>
      </c>
      <c r="M18" s="138">
        <f t="shared" si="1"/>
        <v>5</v>
      </c>
      <c r="N18" s="139">
        <v>5</v>
      </c>
    </row>
    <row r="19" spans="1:14" ht="14.25" x14ac:dyDescent="0.2">
      <c r="A19" s="126" t="str">
        <f t="shared" si="0"/>
        <v>PrelimKirby Brooks Four Letter Werd</v>
      </c>
      <c r="B19" s="127" t="s">
        <v>50</v>
      </c>
      <c r="C19" s="128" t="s">
        <v>764</v>
      </c>
      <c r="D19" s="158" t="s">
        <v>765</v>
      </c>
      <c r="E19" s="140"/>
      <c r="F19" s="131"/>
      <c r="G19" s="140">
        <v>46.427999999999997</v>
      </c>
      <c r="H19" s="127"/>
      <c r="I19" s="181"/>
      <c r="J19" s="210"/>
      <c r="K19" s="211"/>
      <c r="L19" s="137">
        <v>4</v>
      </c>
      <c r="M19" s="138">
        <f t="shared" si="1"/>
        <v>4</v>
      </c>
      <c r="N19" s="139">
        <v>4</v>
      </c>
    </row>
    <row r="20" spans="1:14" ht="14.25" x14ac:dyDescent="0.2">
      <c r="A20" s="126" t="str">
        <f t="shared" si="0"/>
        <v>PrelimDarcey BrooksBalboas Secret</v>
      </c>
      <c r="B20" s="127" t="s">
        <v>50</v>
      </c>
      <c r="C20" s="128" t="s">
        <v>315</v>
      </c>
      <c r="D20" s="129" t="s">
        <v>942</v>
      </c>
      <c r="E20" s="140"/>
      <c r="F20" s="131"/>
      <c r="G20" s="140">
        <v>62.320999999999998</v>
      </c>
      <c r="H20" s="127"/>
      <c r="I20" s="181"/>
      <c r="J20" s="210"/>
      <c r="K20" s="211"/>
      <c r="L20" s="137">
        <v>1</v>
      </c>
      <c r="M20" s="138">
        <f t="shared" si="1"/>
        <v>7</v>
      </c>
      <c r="N20" s="139">
        <v>7</v>
      </c>
    </row>
    <row r="21" spans="1:14" ht="14.25" x14ac:dyDescent="0.2">
      <c r="A21" s="126" t="str">
        <f t="shared" si="0"/>
        <v>NovTiana WoollamsDalakee Over The Top</v>
      </c>
      <c r="B21" s="156" t="s">
        <v>377</v>
      </c>
      <c r="C21" s="128" t="s">
        <v>778</v>
      </c>
      <c r="D21" s="129" t="s">
        <v>786</v>
      </c>
      <c r="E21" s="140"/>
      <c r="F21" s="131"/>
      <c r="G21" s="140">
        <v>59.884999999999998</v>
      </c>
      <c r="H21" s="127"/>
      <c r="I21" s="181"/>
      <c r="J21" s="210"/>
      <c r="K21" s="211"/>
      <c r="L21" s="137">
        <v>4</v>
      </c>
      <c r="M21" s="138">
        <f t="shared" si="1"/>
        <v>4</v>
      </c>
      <c r="N21" s="139">
        <v>4</v>
      </c>
    </row>
    <row r="22" spans="1:14" ht="14.25" x14ac:dyDescent="0.2">
      <c r="A22" s="126" t="str">
        <f t="shared" si="0"/>
        <v>NovSophie TennantWandiera Special Addition</v>
      </c>
      <c r="B22" s="156" t="s">
        <v>377</v>
      </c>
      <c r="C22" s="128" t="s">
        <v>173</v>
      </c>
      <c r="D22" s="129" t="s">
        <v>180</v>
      </c>
      <c r="E22" s="140"/>
      <c r="F22" s="131"/>
      <c r="G22" s="140">
        <v>63.088000000000001</v>
      </c>
      <c r="H22" s="127"/>
      <c r="I22" s="181"/>
      <c r="J22" s="210"/>
      <c r="K22" s="211"/>
      <c r="L22" s="137">
        <v>1</v>
      </c>
      <c r="M22" s="138">
        <f t="shared" si="1"/>
        <v>7</v>
      </c>
      <c r="N22" s="139">
        <v>7</v>
      </c>
    </row>
    <row r="23" spans="1:14" ht="14.25" x14ac:dyDescent="0.2">
      <c r="A23" s="126" t="str">
        <f t="shared" si="0"/>
        <v>NovTayah JoyLester</v>
      </c>
      <c r="B23" s="156" t="s">
        <v>377</v>
      </c>
      <c r="C23" s="128" t="s">
        <v>935</v>
      </c>
      <c r="D23" s="129" t="s">
        <v>941</v>
      </c>
      <c r="E23" s="140"/>
      <c r="F23" s="131"/>
      <c r="G23" s="140">
        <v>61.029000000000003</v>
      </c>
      <c r="H23" s="127"/>
      <c r="I23" s="181"/>
      <c r="J23" s="210"/>
      <c r="K23" s="211"/>
      <c r="L23" s="137">
        <v>3</v>
      </c>
      <c r="M23" s="138">
        <f t="shared" si="1"/>
        <v>5</v>
      </c>
      <c r="N23" s="139">
        <v>5</v>
      </c>
    </row>
    <row r="24" spans="1:14" ht="14.25" x14ac:dyDescent="0.2">
      <c r="A24" s="126" t="str">
        <f t="shared" si="0"/>
        <v>NovMeg FowlerKarma Park Festivity</v>
      </c>
      <c r="B24" s="156" t="s">
        <v>377</v>
      </c>
      <c r="C24" s="128" t="s">
        <v>121</v>
      </c>
      <c r="D24" s="129" t="s">
        <v>122</v>
      </c>
      <c r="E24" s="140"/>
      <c r="F24" s="131"/>
      <c r="G24" s="140">
        <v>61.32</v>
      </c>
      <c r="H24" s="127"/>
      <c r="I24" s="181"/>
      <c r="J24" s="210"/>
      <c r="K24" s="211"/>
      <c r="L24" s="137">
        <v>2</v>
      </c>
      <c r="M24" s="138">
        <f t="shared" si="1"/>
        <v>6</v>
      </c>
      <c r="N24" s="139">
        <v>6</v>
      </c>
    </row>
    <row r="25" spans="1:14" ht="14.25" x14ac:dyDescent="0.2">
      <c r="A25" s="126" t="str">
        <f t="shared" si="0"/>
        <v>NovHayley CookeCooperpedy</v>
      </c>
      <c r="B25" s="156" t="s">
        <v>377</v>
      </c>
      <c r="C25" s="128" t="s">
        <v>645</v>
      </c>
      <c r="D25" s="129" t="s">
        <v>646</v>
      </c>
      <c r="E25" s="140"/>
      <c r="F25" s="131"/>
      <c r="G25" s="140">
        <v>60</v>
      </c>
      <c r="H25" s="127"/>
      <c r="I25" s="181"/>
      <c r="J25" s="210"/>
      <c r="K25" s="211"/>
      <c r="L25" s="137">
        <v>2</v>
      </c>
      <c r="M25" s="138">
        <f t="shared" si="1"/>
        <v>6</v>
      </c>
      <c r="N25" s="139">
        <v>6</v>
      </c>
    </row>
    <row r="26" spans="1:14" ht="14.25" x14ac:dyDescent="0.2">
      <c r="A26" s="126" t="str">
        <f t="shared" si="0"/>
        <v>NovMia WhittakerBloodbuzz Ohio</v>
      </c>
      <c r="B26" s="156" t="s">
        <v>377</v>
      </c>
      <c r="C26" s="128" t="s">
        <v>777</v>
      </c>
      <c r="D26" s="129" t="s">
        <v>785</v>
      </c>
      <c r="E26" s="140"/>
      <c r="F26" s="131"/>
      <c r="G26" s="140">
        <v>60.441000000000003</v>
      </c>
      <c r="H26" s="127"/>
      <c r="I26" s="181"/>
      <c r="J26" s="210"/>
      <c r="K26" s="211"/>
      <c r="L26" s="137">
        <v>1</v>
      </c>
      <c r="M26" s="138">
        <f t="shared" si="1"/>
        <v>7</v>
      </c>
      <c r="N26" s="139">
        <v>7</v>
      </c>
    </row>
    <row r="27" spans="1:14" ht="14.25" x14ac:dyDescent="0.2">
      <c r="A27" s="126" t="str">
        <f t="shared" si="0"/>
        <v>NovAmy-Louise RossHalcyon</v>
      </c>
      <c r="B27" s="156" t="s">
        <v>377</v>
      </c>
      <c r="C27" s="128" t="s">
        <v>488</v>
      </c>
      <c r="D27" s="129" t="s">
        <v>489</v>
      </c>
      <c r="E27" s="140"/>
      <c r="F27" s="131"/>
      <c r="G27" s="140">
        <v>64.852000000000004</v>
      </c>
      <c r="H27" s="127"/>
      <c r="I27" s="181"/>
      <c r="J27" s="210"/>
      <c r="K27" s="211"/>
      <c r="L27" s="137">
        <v>1</v>
      </c>
      <c r="M27" s="138">
        <f t="shared" si="1"/>
        <v>7</v>
      </c>
      <c r="N27" s="139">
        <v>7</v>
      </c>
    </row>
    <row r="28" spans="1:14" ht="14.25" x14ac:dyDescent="0.2">
      <c r="A28" s="126" t="str">
        <f t="shared" si="0"/>
        <v>NovKatelyn MehanikovVee</v>
      </c>
      <c r="B28" s="156" t="s">
        <v>377</v>
      </c>
      <c r="C28" s="128" t="s">
        <v>378</v>
      </c>
      <c r="D28" s="129" t="s">
        <v>434</v>
      </c>
      <c r="E28" s="140"/>
      <c r="F28" s="131"/>
      <c r="G28" s="140">
        <v>62.646999999999998</v>
      </c>
      <c r="H28" s="127"/>
      <c r="I28" s="181"/>
      <c r="J28" s="210"/>
      <c r="K28" s="211"/>
      <c r="L28" s="137">
        <v>2</v>
      </c>
      <c r="M28" s="138">
        <f t="shared" si="1"/>
        <v>6</v>
      </c>
      <c r="N28" s="139">
        <v>6</v>
      </c>
    </row>
    <row r="29" spans="1:14" ht="14.25" x14ac:dyDescent="0.2">
      <c r="A29" s="126" t="str">
        <f t="shared" si="0"/>
        <v>ElemAmy-Louise RossHalcyon</v>
      </c>
      <c r="B29" s="127" t="s">
        <v>17</v>
      </c>
      <c r="C29" s="128" t="s">
        <v>488</v>
      </c>
      <c r="D29" s="129" t="s">
        <v>489</v>
      </c>
      <c r="E29" s="140"/>
      <c r="F29" s="131"/>
      <c r="G29" s="140">
        <v>64.852000000000004</v>
      </c>
      <c r="H29" s="127"/>
      <c r="I29" s="181"/>
      <c r="J29" s="210"/>
      <c r="K29" s="211"/>
      <c r="L29" s="137">
        <v>2</v>
      </c>
      <c r="M29" s="138">
        <f t="shared" si="1"/>
        <v>6</v>
      </c>
      <c r="N29" s="139">
        <v>6</v>
      </c>
    </row>
    <row r="30" spans="1:14" ht="14.25" x14ac:dyDescent="0.2">
      <c r="A30" s="126" t="str">
        <f t="shared" si="0"/>
        <v>ElemKatelyn MehanikovVee</v>
      </c>
      <c r="B30" s="127" t="s">
        <v>17</v>
      </c>
      <c r="C30" s="128" t="s">
        <v>378</v>
      </c>
      <c r="D30" s="129" t="s">
        <v>434</v>
      </c>
      <c r="E30" s="140"/>
      <c r="F30" s="131"/>
      <c r="G30" s="140">
        <v>55.875</v>
      </c>
      <c r="H30" s="127"/>
      <c r="I30" s="181"/>
      <c r="J30" s="210"/>
      <c r="K30" s="211"/>
      <c r="L30" s="137">
        <v>3</v>
      </c>
      <c r="M30" s="138">
        <f t="shared" si="1"/>
        <v>5</v>
      </c>
      <c r="N30" s="139">
        <v>5</v>
      </c>
    </row>
    <row r="31" spans="1:14" ht="14.25" x14ac:dyDescent="0.2">
      <c r="A31" s="126" t="str">
        <f t="shared" si="0"/>
        <v>ElemAnthea SargisonKardarra Kaldarra</v>
      </c>
      <c r="B31" s="127" t="s">
        <v>17</v>
      </c>
      <c r="C31" s="128" t="s">
        <v>501</v>
      </c>
      <c r="D31" s="129" t="s">
        <v>502</v>
      </c>
      <c r="E31" s="140"/>
      <c r="F31" s="131"/>
      <c r="G31" s="140">
        <v>67.125</v>
      </c>
      <c r="H31" s="127"/>
      <c r="I31" s="181"/>
      <c r="J31" s="210"/>
      <c r="K31" s="211"/>
      <c r="L31" s="137">
        <v>1</v>
      </c>
      <c r="M31" s="138">
        <f t="shared" si="1"/>
        <v>7</v>
      </c>
      <c r="N31" s="139">
        <v>7</v>
      </c>
    </row>
    <row r="32" spans="1:14" ht="14.25" x14ac:dyDescent="0.2">
      <c r="A32" s="126" t="str">
        <f t="shared" si="0"/>
        <v>MedAnthea SargisonKardarra Kaldarra</v>
      </c>
      <c r="B32" s="156" t="s">
        <v>15</v>
      </c>
      <c r="C32" s="128" t="s">
        <v>501</v>
      </c>
      <c r="D32" s="129" t="s">
        <v>502</v>
      </c>
      <c r="E32" s="140"/>
      <c r="F32" s="131"/>
      <c r="G32" s="140">
        <v>58.917999999999999</v>
      </c>
      <c r="H32" s="127"/>
      <c r="I32" s="181"/>
      <c r="J32" s="210"/>
      <c r="K32" s="211"/>
      <c r="L32" s="137">
        <v>1</v>
      </c>
      <c r="M32" s="138">
        <f t="shared" si="1"/>
        <v>7</v>
      </c>
      <c r="N32" s="139">
        <v>7</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43" priority="446"/>
  </conditionalFormatting>
  <conditionalFormatting sqref="C6:D32">
    <cfRule type="duplicateValues" dxfId="42" priority="447"/>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9BC5-29BC-4133-9029-330BCADF77B0}">
  <sheetPr>
    <tabColor rgb="FFFF3399"/>
  </sheetPr>
  <dimension ref="A1:N85"/>
  <sheetViews>
    <sheetView zoomScaleNormal="100" workbookViewId="0">
      <selection activeCell="N83" sqref="N83"/>
    </sheetView>
  </sheetViews>
  <sheetFormatPr defaultRowHeight="12.75" x14ac:dyDescent="0.2"/>
  <cols>
    <col min="1" max="1" width="57" bestFit="1" customWidth="1"/>
    <col min="2" max="2" width="7.5703125" bestFit="1" customWidth="1"/>
    <col min="3" max="3" width="16.7109375" bestFit="1" customWidth="1"/>
    <col min="4" max="4" width="29.7109375" bestFit="1" customWidth="1"/>
    <col min="5" max="5" width="14.5703125" customWidth="1"/>
    <col min="6" max="6" width="21.85546875" customWidth="1"/>
    <col min="7" max="7" width="7"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s="119" customFormat="1" ht="22.5" customHeight="1" thickBot="1" x14ac:dyDescent="0.25">
      <c r="A1" s="115">
        <f>SUM(A2-1)</f>
        <v>76</v>
      </c>
      <c r="B1" s="981" t="s">
        <v>234</v>
      </c>
      <c r="C1" s="982"/>
      <c r="D1" s="116" t="s">
        <v>69</v>
      </c>
      <c r="E1" s="983" t="s">
        <v>1135</v>
      </c>
      <c r="F1" s="984"/>
      <c r="G1" s="984"/>
      <c r="H1" s="984"/>
      <c r="I1" s="984"/>
      <c r="J1" s="984"/>
      <c r="K1" s="117" t="s">
        <v>70</v>
      </c>
      <c r="L1" s="985"/>
      <c r="M1" s="986"/>
      <c r="N1" s="118" t="s">
        <v>235</v>
      </c>
    </row>
    <row r="2" spans="1:14" s="119" customFormat="1" ht="22.5" customHeight="1" thickBot="1" x14ac:dyDescent="0.25">
      <c r="A2" s="120">
        <f>COUNTA(_xlfn.UNIQUE(D6:D200))</f>
        <v>77</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493"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494">
        <f>IF(N4=1,0,IF(N4=2,1,IF(N4=3,2,0)))</f>
        <v>1</v>
      </c>
    </row>
    <row r="6" spans="1:14" s="119" customFormat="1" ht="14.25" x14ac:dyDescent="0.2">
      <c r="A6" s="126" t="str">
        <f t="shared" ref="A6:A37" si="0">CONCATENATE(B6,C6,D6)</f>
        <v>PrepIsla GeorgeBling</v>
      </c>
      <c r="B6" s="127" t="s">
        <v>66</v>
      </c>
      <c r="C6" s="128" t="s">
        <v>1025</v>
      </c>
      <c r="D6" s="129" t="s">
        <v>1026</v>
      </c>
      <c r="E6" s="140" t="s">
        <v>1005</v>
      </c>
      <c r="F6" s="131" t="s">
        <v>395</v>
      </c>
      <c r="G6" s="140">
        <v>35</v>
      </c>
      <c r="H6" s="127"/>
      <c r="I6" s="127"/>
      <c r="J6" s="127"/>
      <c r="K6" s="127"/>
      <c r="L6" s="127" t="s">
        <v>1027</v>
      </c>
      <c r="M6" s="138"/>
      <c r="N6" s="139"/>
    </row>
    <row r="7" spans="1:14" ht="14.25" x14ac:dyDescent="0.2">
      <c r="A7" s="126" t="str">
        <f t="shared" si="0"/>
        <v>PrepKrystal AdamsMattama Park Uluru</v>
      </c>
      <c r="B7" s="127" t="s">
        <v>66</v>
      </c>
      <c r="C7" s="128" t="s">
        <v>1033</v>
      </c>
      <c r="D7" s="129" t="s">
        <v>1034</v>
      </c>
      <c r="E7" s="140" t="s">
        <v>1005</v>
      </c>
      <c r="F7" s="131" t="s">
        <v>366</v>
      </c>
      <c r="G7" s="140">
        <v>35</v>
      </c>
      <c r="H7" s="127"/>
      <c r="I7" s="127"/>
      <c r="J7" s="127"/>
      <c r="K7" s="127"/>
      <c r="L7" s="127" t="s">
        <v>1027</v>
      </c>
      <c r="M7" s="138"/>
      <c r="N7" s="139"/>
    </row>
    <row r="8" spans="1:14" ht="14.25" x14ac:dyDescent="0.2">
      <c r="A8" s="126" t="str">
        <f t="shared" si="0"/>
        <v>PrepMaddison BondBlossom Park Firefly</v>
      </c>
      <c r="B8" s="127" t="s">
        <v>66</v>
      </c>
      <c r="C8" s="128" t="s">
        <v>1035</v>
      </c>
      <c r="D8" s="129" t="s">
        <v>1036</v>
      </c>
      <c r="E8" s="140" t="s">
        <v>1005</v>
      </c>
      <c r="F8" s="131" t="s">
        <v>414</v>
      </c>
      <c r="G8" s="140">
        <v>35</v>
      </c>
      <c r="H8" s="127"/>
      <c r="I8" s="127"/>
      <c r="J8" s="127"/>
      <c r="K8" s="127"/>
      <c r="L8" s="127" t="s">
        <v>1027</v>
      </c>
      <c r="M8" s="138"/>
      <c r="N8" s="139"/>
    </row>
    <row r="9" spans="1:14" ht="14.25" x14ac:dyDescent="0.2">
      <c r="A9" s="126" t="str">
        <f t="shared" si="0"/>
        <v>PrepMakayla RyanAntrim Irish Cream</v>
      </c>
      <c r="B9" s="156" t="s">
        <v>66</v>
      </c>
      <c r="C9" s="128" t="s">
        <v>1040</v>
      </c>
      <c r="D9" s="129" t="s">
        <v>1041</v>
      </c>
      <c r="E9" s="140" t="s">
        <v>1005</v>
      </c>
      <c r="F9" s="131" t="s">
        <v>406</v>
      </c>
      <c r="G9" s="140">
        <v>35</v>
      </c>
      <c r="H9" s="127"/>
      <c r="I9" s="127"/>
      <c r="J9" s="127"/>
      <c r="K9" s="127"/>
      <c r="L9" s="127" t="s">
        <v>1027</v>
      </c>
      <c r="M9" s="138"/>
      <c r="N9" s="139"/>
    </row>
    <row r="10" spans="1:14" ht="14.25" x14ac:dyDescent="0.2">
      <c r="A10" s="126" t="str">
        <f t="shared" si="0"/>
        <v>PrepRuby DouglasChiltern Park Eternity</v>
      </c>
      <c r="B10" s="156" t="s">
        <v>66</v>
      </c>
      <c r="C10" s="128" t="s">
        <v>97</v>
      </c>
      <c r="D10" s="129" t="s">
        <v>1042</v>
      </c>
      <c r="E10" s="140" t="s">
        <v>1005</v>
      </c>
      <c r="F10" s="131" t="s">
        <v>400</v>
      </c>
      <c r="G10" s="140">
        <v>35</v>
      </c>
      <c r="H10" s="127"/>
      <c r="I10" s="127"/>
      <c r="J10" s="127"/>
      <c r="K10" s="127"/>
      <c r="L10" s="127" t="s">
        <v>1043</v>
      </c>
      <c r="M10" s="138"/>
      <c r="N10" s="139"/>
    </row>
    <row r="11" spans="1:14" ht="14.25" x14ac:dyDescent="0.2">
      <c r="A11" s="126" t="str">
        <f t="shared" si="0"/>
        <v>PrelimBrianna FerdinandFoxdale's Phyre and Ice</v>
      </c>
      <c r="B11" s="127" t="s">
        <v>50</v>
      </c>
      <c r="C11" s="128" t="s">
        <v>1056</v>
      </c>
      <c r="D11" s="129" t="s">
        <v>1057</v>
      </c>
      <c r="E11" s="140" t="s">
        <v>1053</v>
      </c>
      <c r="F11" s="131" t="s">
        <v>1032</v>
      </c>
      <c r="G11" s="140">
        <v>37</v>
      </c>
      <c r="H11" s="127"/>
      <c r="I11" s="127"/>
      <c r="J11" s="127"/>
      <c r="K11" s="127"/>
      <c r="L11" s="127" t="s">
        <v>1027</v>
      </c>
      <c r="M11" s="138"/>
      <c r="N11" s="139"/>
    </row>
    <row r="12" spans="1:14" ht="14.25" x14ac:dyDescent="0.2">
      <c r="A12" s="126" t="str">
        <f t="shared" si="0"/>
        <v>PrelimMadison KainCimeron Pocket Rocket</v>
      </c>
      <c r="B12" s="127" t="s">
        <v>50</v>
      </c>
      <c r="C12" s="128" t="s">
        <v>600</v>
      </c>
      <c r="D12" s="129" t="s">
        <v>63</v>
      </c>
      <c r="E12" s="140" t="s">
        <v>1053</v>
      </c>
      <c r="F12" s="131" t="s">
        <v>1059</v>
      </c>
      <c r="G12" s="140">
        <v>37</v>
      </c>
      <c r="H12" s="127"/>
      <c r="I12" s="127"/>
      <c r="J12" s="127"/>
      <c r="K12" s="127"/>
      <c r="L12" s="127" t="s">
        <v>1027</v>
      </c>
      <c r="M12" s="138"/>
      <c r="N12" s="139"/>
    </row>
    <row r="13" spans="1:14" ht="14.25" x14ac:dyDescent="0.2">
      <c r="A13" s="126" t="str">
        <f t="shared" si="0"/>
        <v>PrelimWillow YeatesKarma Park Barilla Bay</v>
      </c>
      <c r="B13" s="127" t="s">
        <v>50</v>
      </c>
      <c r="C13" s="128" t="s">
        <v>1062</v>
      </c>
      <c r="D13" s="129" t="s">
        <v>1063</v>
      </c>
      <c r="E13" s="140" t="s">
        <v>1053</v>
      </c>
      <c r="F13" s="131" t="s">
        <v>406</v>
      </c>
      <c r="G13" s="140">
        <v>37</v>
      </c>
      <c r="H13" s="127"/>
      <c r="I13" s="127"/>
      <c r="J13" s="127"/>
      <c r="K13" s="127"/>
      <c r="L13" s="127" t="s">
        <v>1027</v>
      </c>
      <c r="M13" s="138"/>
      <c r="N13" s="139"/>
    </row>
    <row r="14" spans="1:14" ht="14.25" x14ac:dyDescent="0.2">
      <c r="A14" s="126" t="str">
        <f t="shared" si="0"/>
        <v>PrelimCharli BrajkovichDeveraux Cinnamon</v>
      </c>
      <c r="B14" s="127" t="s">
        <v>50</v>
      </c>
      <c r="C14" s="128" t="s">
        <v>1073</v>
      </c>
      <c r="D14" s="129" t="s">
        <v>1074</v>
      </c>
      <c r="E14" s="140" t="s">
        <v>1066</v>
      </c>
      <c r="F14" s="131" t="s">
        <v>395</v>
      </c>
      <c r="G14" s="140">
        <v>38</v>
      </c>
      <c r="H14" s="127"/>
      <c r="I14" s="127"/>
      <c r="J14" s="127"/>
      <c r="K14" s="127"/>
      <c r="L14" s="127" t="s">
        <v>1027</v>
      </c>
      <c r="M14" s="138"/>
      <c r="N14" s="139"/>
    </row>
    <row r="15" spans="1:14" ht="14.25" x14ac:dyDescent="0.2">
      <c r="A15" s="126" t="str">
        <f t="shared" si="0"/>
        <v>PrelimKrystina BerceneMiss Polly Pocket</v>
      </c>
      <c r="B15" s="127" t="s">
        <v>50</v>
      </c>
      <c r="C15" s="128" t="s">
        <v>120</v>
      </c>
      <c r="D15" s="129" t="s">
        <v>948</v>
      </c>
      <c r="E15" s="140" t="s">
        <v>1066</v>
      </c>
      <c r="F15" s="131" t="s">
        <v>390</v>
      </c>
      <c r="G15" s="140">
        <v>38</v>
      </c>
      <c r="H15" s="127"/>
      <c r="I15" s="127"/>
      <c r="J15" s="127"/>
      <c r="K15" s="127"/>
      <c r="L15" s="127" t="s">
        <v>1027</v>
      </c>
      <c r="M15" s="138"/>
      <c r="N15" s="139"/>
    </row>
    <row r="16" spans="1:14" ht="14.25" x14ac:dyDescent="0.2">
      <c r="A16" s="126" t="str">
        <f t="shared" si="0"/>
        <v>PrelimTammy CameronDrop Dead Diva</v>
      </c>
      <c r="B16" s="127" t="s">
        <v>50</v>
      </c>
      <c r="C16" s="128" t="s">
        <v>1089</v>
      </c>
      <c r="D16" s="129" t="s">
        <v>1090</v>
      </c>
      <c r="E16" s="140" t="s">
        <v>1066</v>
      </c>
      <c r="F16" s="131" t="s">
        <v>1032</v>
      </c>
      <c r="G16" s="140">
        <v>38</v>
      </c>
      <c r="H16" s="127"/>
      <c r="I16" s="127"/>
      <c r="J16" s="127"/>
      <c r="K16" s="127"/>
      <c r="L16" s="127" t="s">
        <v>1027</v>
      </c>
      <c r="M16" s="138"/>
      <c r="N16" s="139"/>
    </row>
    <row r="17" spans="1:14" ht="14.25" x14ac:dyDescent="0.2">
      <c r="A17" s="126" t="str">
        <f t="shared" si="0"/>
        <v>PrelimTaylah SmithKarma Park Royal Rascal2</v>
      </c>
      <c r="B17" s="127" t="s">
        <v>50</v>
      </c>
      <c r="C17" s="128" t="s">
        <v>1091</v>
      </c>
      <c r="D17" s="129" t="s">
        <v>1092</v>
      </c>
      <c r="E17" s="140" t="s">
        <v>1066</v>
      </c>
      <c r="F17" s="131" t="s">
        <v>557</v>
      </c>
      <c r="G17" s="140">
        <v>38</v>
      </c>
      <c r="H17" s="127"/>
      <c r="I17" s="127"/>
      <c r="J17" s="127"/>
      <c r="K17" s="127"/>
      <c r="L17" s="127" t="s">
        <v>1027</v>
      </c>
      <c r="M17" s="138"/>
      <c r="N17" s="139"/>
    </row>
    <row r="18" spans="1:14" ht="14.25" x14ac:dyDescent="0.2">
      <c r="A18" s="126" t="str">
        <f t="shared" si="0"/>
        <v>PrelimEmily GreyFawley Belletrix</v>
      </c>
      <c r="B18" s="127" t="s">
        <v>50</v>
      </c>
      <c r="C18" s="128" t="s">
        <v>1095</v>
      </c>
      <c r="D18" s="129" t="s">
        <v>1096</v>
      </c>
      <c r="E18" s="140" t="s">
        <v>1097</v>
      </c>
      <c r="F18" s="131" t="s">
        <v>506</v>
      </c>
      <c r="G18" s="140">
        <v>39</v>
      </c>
      <c r="H18" s="127"/>
      <c r="I18" s="127"/>
      <c r="J18" s="127"/>
      <c r="K18" s="127"/>
      <c r="L18" s="127" t="s">
        <v>1027</v>
      </c>
      <c r="M18" s="138"/>
      <c r="N18" s="139"/>
    </row>
    <row r="19" spans="1:14" ht="14.25" x14ac:dyDescent="0.2">
      <c r="A19" s="126" t="str">
        <f t="shared" si="0"/>
        <v>NovAvarna McDonaldToro Express</v>
      </c>
      <c r="B19" s="127" t="s">
        <v>377</v>
      </c>
      <c r="C19" s="128" t="s">
        <v>1109</v>
      </c>
      <c r="D19" s="129" t="s">
        <v>1110</v>
      </c>
      <c r="E19" s="140" t="s">
        <v>1108</v>
      </c>
      <c r="F19" s="131" t="s">
        <v>406</v>
      </c>
      <c r="H19" s="127"/>
      <c r="I19" s="140">
        <v>41</v>
      </c>
      <c r="J19" s="127"/>
      <c r="K19" s="127"/>
      <c r="L19" s="127" t="s">
        <v>1027</v>
      </c>
      <c r="M19" s="138"/>
      <c r="N19" s="139"/>
    </row>
    <row r="20" spans="1:14" ht="14.25" x14ac:dyDescent="0.2">
      <c r="A20" s="126" t="str">
        <f t="shared" si="0"/>
        <v>NovMalory ClarsonBML Wildrose</v>
      </c>
      <c r="B20" s="127" t="s">
        <v>377</v>
      </c>
      <c r="C20" s="128" t="s">
        <v>497</v>
      </c>
      <c r="D20" s="129" t="s">
        <v>755</v>
      </c>
      <c r="E20" s="140" t="s">
        <v>1114</v>
      </c>
      <c r="F20" s="131" t="s">
        <v>392</v>
      </c>
      <c r="H20" s="127"/>
      <c r="I20" s="140">
        <v>43</v>
      </c>
      <c r="J20" s="127"/>
      <c r="K20" s="127"/>
      <c r="L20" s="127" t="s">
        <v>1027</v>
      </c>
      <c r="M20" s="138"/>
      <c r="N20" s="139"/>
    </row>
    <row r="21" spans="1:14" ht="14.25" x14ac:dyDescent="0.2">
      <c r="A21" s="126" t="str">
        <f t="shared" si="0"/>
        <v>PrepBreanna BosmaJudaroo Peppercorn</v>
      </c>
      <c r="B21" s="127" t="s">
        <v>66</v>
      </c>
      <c r="C21" s="128" t="s">
        <v>1007</v>
      </c>
      <c r="D21" s="129" t="s">
        <v>1008</v>
      </c>
      <c r="E21" s="140" t="s">
        <v>1005</v>
      </c>
      <c r="F21" s="131" t="s">
        <v>406</v>
      </c>
      <c r="G21" s="140">
        <v>35</v>
      </c>
      <c r="H21" s="127"/>
      <c r="I21" s="127"/>
      <c r="J21" s="127"/>
      <c r="K21" s="127"/>
      <c r="L21" s="127">
        <v>7</v>
      </c>
      <c r="M21" s="138">
        <f t="shared" ref="M21:M84" si="1">IF(L21=1,7,IF(L21=2,6,IF(L21=3,5,IF(L21=4,4,IF(L21=5,3,IF(L21=6,2,IF(L21&gt;=6,1,0)))))))</f>
        <v>1</v>
      </c>
      <c r="N21" s="139">
        <f>SUM($M21+$N$5)</f>
        <v>2</v>
      </c>
    </row>
    <row r="22" spans="1:14" ht="14.25" x14ac:dyDescent="0.2">
      <c r="A22" s="126" t="str">
        <f t="shared" si="0"/>
        <v>PrepChase BaileyPatchy</v>
      </c>
      <c r="B22" s="127" t="s">
        <v>66</v>
      </c>
      <c r="C22" s="128" t="s">
        <v>1009</v>
      </c>
      <c r="D22" s="129" t="s">
        <v>1010</v>
      </c>
      <c r="E22" s="140" t="s">
        <v>1005</v>
      </c>
      <c r="F22" s="131" t="s">
        <v>395</v>
      </c>
      <c r="G22" s="140">
        <v>35</v>
      </c>
      <c r="H22" s="127"/>
      <c r="I22" s="127"/>
      <c r="J22" s="127"/>
      <c r="K22" s="127"/>
      <c r="L22" s="127">
        <v>7</v>
      </c>
      <c r="M22" s="138">
        <f t="shared" si="1"/>
        <v>1</v>
      </c>
      <c r="N22" s="139">
        <f t="shared" ref="N22:N85" si="2">SUM($M22+$N$5)</f>
        <v>2</v>
      </c>
    </row>
    <row r="23" spans="1:14" ht="14.25" x14ac:dyDescent="0.2">
      <c r="A23" s="126" t="str">
        <f t="shared" si="0"/>
        <v>PrepIndie BaileyLocky</v>
      </c>
      <c r="B23" s="127" t="s">
        <v>66</v>
      </c>
      <c r="C23" s="128" t="s">
        <v>1011</v>
      </c>
      <c r="D23" s="129" t="s">
        <v>1012</v>
      </c>
      <c r="E23" s="140" t="s">
        <v>1005</v>
      </c>
      <c r="F23" s="131" t="s">
        <v>395</v>
      </c>
      <c r="G23" s="140">
        <v>35</v>
      </c>
      <c r="H23" s="127"/>
      <c r="I23" s="127"/>
      <c r="J23" s="127"/>
      <c r="K23" s="127"/>
      <c r="L23" s="127">
        <v>7</v>
      </c>
      <c r="M23" s="138">
        <f t="shared" si="1"/>
        <v>1</v>
      </c>
      <c r="N23" s="139">
        <f t="shared" si="2"/>
        <v>2</v>
      </c>
    </row>
    <row r="24" spans="1:14" ht="14.25" x14ac:dyDescent="0.2">
      <c r="A24" s="126" t="str">
        <f t="shared" si="0"/>
        <v>PrepEliza HickmanJadebrook Royal Inspiration</v>
      </c>
      <c r="B24" s="127" t="s">
        <v>66</v>
      </c>
      <c r="C24" s="128" t="s">
        <v>1015</v>
      </c>
      <c r="D24" s="129" t="s">
        <v>1016</v>
      </c>
      <c r="E24" s="140" t="s">
        <v>1005</v>
      </c>
      <c r="F24" s="131" t="s">
        <v>395</v>
      </c>
      <c r="G24" s="140">
        <v>35</v>
      </c>
      <c r="H24" s="127"/>
      <c r="I24" s="127"/>
      <c r="J24" s="127"/>
      <c r="K24" s="127"/>
      <c r="L24" s="127">
        <v>7</v>
      </c>
      <c r="M24" s="138">
        <f t="shared" si="1"/>
        <v>1</v>
      </c>
      <c r="N24" s="139">
        <f t="shared" si="2"/>
        <v>2</v>
      </c>
    </row>
    <row r="25" spans="1:14" ht="14.25" x14ac:dyDescent="0.2">
      <c r="A25" s="126" t="str">
        <f t="shared" si="0"/>
        <v>PrepGrace ColleyLeadale Mea</v>
      </c>
      <c r="B25" s="127" t="s">
        <v>66</v>
      </c>
      <c r="C25" s="128" t="s">
        <v>1017</v>
      </c>
      <c r="D25" s="129" t="s">
        <v>1018</v>
      </c>
      <c r="E25" s="140" t="s">
        <v>1005</v>
      </c>
      <c r="F25" s="131" t="s">
        <v>414</v>
      </c>
      <c r="G25" s="140">
        <v>35</v>
      </c>
      <c r="H25" s="127"/>
      <c r="I25" s="127"/>
      <c r="J25" s="127"/>
      <c r="K25" s="127"/>
      <c r="L25" s="127">
        <v>7</v>
      </c>
      <c r="M25" s="138">
        <f t="shared" si="1"/>
        <v>1</v>
      </c>
      <c r="N25" s="139">
        <f t="shared" si="2"/>
        <v>2</v>
      </c>
    </row>
    <row r="26" spans="1:14" ht="14.25" x14ac:dyDescent="0.2">
      <c r="A26" s="126" t="str">
        <f t="shared" si="0"/>
        <v>PrepHolly FergusonWindal Park Pixie Magic</v>
      </c>
      <c r="B26" s="127" t="s">
        <v>66</v>
      </c>
      <c r="C26" s="128" t="s">
        <v>1021</v>
      </c>
      <c r="D26" s="129" t="s">
        <v>1022</v>
      </c>
      <c r="E26" s="140" t="s">
        <v>1005</v>
      </c>
      <c r="F26" s="131" t="s">
        <v>406</v>
      </c>
      <c r="G26" s="140">
        <v>35</v>
      </c>
      <c r="H26" s="127"/>
      <c r="I26" s="127"/>
      <c r="J26" s="127"/>
      <c r="K26" s="127"/>
      <c r="L26" s="127">
        <v>7</v>
      </c>
      <c r="M26" s="138">
        <f t="shared" si="1"/>
        <v>1</v>
      </c>
      <c r="N26" s="139">
        <f t="shared" si="2"/>
        <v>2</v>
      </c>
    </row>
    <row r="27" spans="1:14" ht="14.25" x14ac:dyDescent="0.2">
      <c r="A27" s="126" t="str">
        <f t="shared" si="0"/>
        <v>PrepJenna PerkinsLime Hill Mistique</v>
      </c>
      <c r="B27" s="127" t="s">
        <v>66</v>
      </c>
      <c r="C27" s="128" t="s">
        <v>1028</v>
      </c>
      <c r="D27" s="129" t="s">
        <v>1029</v>
      </c>
      <c r="E27" s="140" t="s">
        <v>1005</v>
      </c>
      <c r="F27" s="131" t="s">
        <v>557</v>
      </c>
      <c r="G27" s="140">
        <v>35</v>
      </c>
      <c r="H27" s="127"/>
      <c r="I27" s="127"/>
      <c r="J27" s="127"/>
      <c r="K27" s="127"/>
      <c r="L27" s="127">
        <v>7</v>
      </c>
      <c r="M27" s="138">
        <f t="shared" si="1"/>
        <v>1</v>
      </c>
      <c r="N27" s="139">
        <f t="shared" si="2"/>
        <v>2</v>
      </c>
    </row>
    <row r="28" spans="1:14" ht="14.25" x14ac:dyDescent="0.2">
      <c r="A28" s="126" t="str">
        <f t="shared" si="0"/>
        <v>PrepJessica HiggsItsa Shamrock Sensation</v>
      </c>
      <c r="B28" s="127" t="s">
        <v>66</v>
      </c>
      <c r="C28" s="128" t="s">
        <v>1030</v>
      </c>
      <c r="D28" s="129" t="s">
        <v>1031</v>
      </c>
      <c r="E28" s="140" t="s">
        <v>1005</v>
      </c>
      <c r="F28" s="131" t="s">
        <v>1032</v>
      </c>
      <c r="G28" s="140">
        <v>35</v>
      </c>
      <c r="H28" s="127"/>
      <c r="I28" s="127"/>
      <c r="J28" s="127"/>
      <c r="K28" s="127"/>
      <c r="L28" s="127">
        <v>7</v>
      </c>
      <c r="M28" s="138">
        <f t="shared" si="1"/>
        <v>1</v>
      </c>
      <c r="N28" s="139">
        <f t="shared" si="2"/>
        <v>2</v>
      </c>
    </row>
    <row r="29" spans="1:14" ht="14.25" x14ac:dyDescent="0.2">
      <c r="A29" s="126" t="str">
        <f t="shared" si="0"/>
        <v>PrepMaisie HerringWendamar  Nyara</v>
      </c>
      <c r="B29" s="156" t="s">
        <v>66</v>
      </c>
      <c r="C29" s="128" t="s">
        <v>1037</v>
      </c>
      <c r="D29" s="129" t="s">
        <v>1038</v>
      </c>
      <c r="E29" s="140" t="s">
        <v>1005</v>
      </c>
      <c r="F29" s="131" t="s">
        <v>1039</v>
      </c>
      <c r="G29" s="140">
        <v>35</v>
      </c>
      <c r="H29" s="127"/>
      <c r="I29" s="127"/>
      <c r="J29" s="127"/>
      <c r="K29" s="127"/>
      <c r="L29" s="127">
        <v>7</v>
      </c>
      <c r="M29" s="138">
        <f t="shared" si="1"/>
        <v>1</v>
      </c>
      <c r="N29" s="139">
        <f t="shared" si="2"/>
        <v>2</v>
      </c>
    </row>
    <row r="30" spans="1:14" ht="14.25" x14ac:dyDescent="0.2">
      <c r="A30" s="126" t="str">
        <f t="shared" si="0"/>
        <v>PrepSienna ChesterBrayside Forget Me Not</v>
      </c>
      <c r="B30" s="156" t="s">
        <v>66</v>
      </c>
      <c r="C30" s="128" t="s">
        <v>137</v>
      </c>
      <c r="D30" s="129" t="s">
        <v>260</v>
      </c>
      <c r="E30" s="140" t="s">
        <v>1005</v>
      </c>
      <c r="F30" s="131" t="s">
        <v>395</v>
      </c>
      <c r="G30" s="140">
        <v>35</v>
      </c>
      <c r="H30" s="127"/>
      <c r="I30" s="127"/>
      <c r="J30" s="127"/>
      <c r="K30" s="127"/>
      <c r="L30" s="127">
        <v>7</v>
      </c>
      <c r="M30" s="138">
        <f t="shared" si="1"/>
        <v>1</v>
      </c>
      <c r="N30" s="139">
        <f t="shared" si="2"/>
        <v>2</v>
      </c>
    </row>
    <row r="31" spans="1:14" ht="14.25" x14ac:dyDescent="0.2">
      <c r="A31" s="126" t="str">
        <f t="shared" si="0"/>
        <v>PrepSkye BoschettiWendemar Braxton</v>
      </c>
      <c r="B31" s="156" t="s">
        <v>66</v>
      </c>
      <c r="C31" s="128" t="s">
        <v>1044</v>
      </c>
      <c r="D31" s="129" t="s">
        <v>1045</v>
      </c>
      <c r="E31" s="140" t="s">
        <v>1005</v>
      </c>
      <c r="F31" s="131" t="s">
        <v>395</v>
      </c>
      <c r="G31" s="140">
        <v>35</v>
      </c>
      <c r="H31" s="127"/>
      <c r="I31" s="127"/>
      <c r="J31" s="127"/>
      <c r="K31" s="127"/>
      <c r="L31" s="127">
        <v>7</v>
      </c>
      <c r="M31" s="138">
        <f t="shared" si="1"/>
        <v>1</v>
      </c>
      <c r="N31" s="139">
        <f t="shared" si="2"/>
        <v>2</v>
      </c>
    </row>
    <row r="32" spans="1:14" ht="14.25" x14ac:dyDescent="0.2">
      <c r="A32" s="126" t="str">
        <f t="shared" si="0"/>
        <v>PrelimAmelia ChesterGem Park Surprise</v>
      </c>
      <c r="B32" s="127" t="s">
        <v>50</v>
      </c>
      <c r="C32" s="128" t="s">
        <v>135</v>
      </c>
      <c r="D32" s="129" t="s">
        <v>136</v>
      </c>
      <c r="E32" s="140" t="s">
        <v>1053</v>
      </c>
      <c r="F32" s="131" t="s">
        <v>395</v>
      </c>
      <c r="H32" s="140">
        <v>37</v>
      </c>
      <c r="I32" s="127"/>
      <c r="J32" s="127"/>
      <c r="K32" s="127"/>
      <c r="L32" s="127">
        <v>7</v>
      </c>
      <c r="M32" s="138">
        <f t="shared" si="1"/>
        <v>1</v>
      </c>
      <c r="N32" s="139">
        <f t="shared" si="2"/>
        <v>2</v>
      </c>
    </row>
    <row r="33" spans="1:14" ht="14.25" x14ac:dyDescent="0.2">
      <c r="A33" s="126" t="str">
        <f t="shared" si="0"/>
        <v>PrelimKady MiddlecoatMallaine Motown</v>
      </c>
      <c r="B33" s="127" t="s">
        <v>50</v>
      </c>
      <c r="C33" s="128" t="s">
        <v>322</v>
      </c>
      <c r="D33" s="129" t="s">
        <v>323</v>
      </c>
      <c r="E33" s="140" t="s">
        <v>1053</v>
      </c>
      <c r="F33" s="131" t="s">
        <v>1032</v>
      </c>
      <c r="H33" s="140">
        <v>37</v>
      </c>
      <c r="I33" s="127"/>
      <c r="J33" s="127"/>
      <c r="K33" s="127"/>
      <c r="L33" s="127">
        <v>7</v>
      </c>
      <c r="M33" s="138">
        <f t="shared" si="1"/>
        <v>1</v>
      </c>
      <c r="N33" s="139">
        <f t="shared" si="2"/>
        <v>2</v>
      </c>
    </row>
    <row r="34" spans="1:14" ht="14.25" x14ac:dyDescent="0.2">
      <c r="A34" s="126" t="str">
        <f t="shared" si="0"/>
        <v>PrelimKasey BarrFawley Amarni</v>
      </c>
      <c r="B34" s="127" t="s">
        <v>50</v>
      </c>
      <c r="C34" s="128" t="s">
        <v>268</v>
      </c>
      <c r="D34" s="129" t="s">
        <v>1058</v>
      </c>
      <c r="E34" s="140" t="s">
        <v>1053</v>
      </c>
      <c r="F34" s="131" t="s">
        <v>557</v>
      </c>
      <c r="H34" s="140">
        <v>37</v>
      </c>
      <c r="I34" s="127"/>
      <c r="J34" s="127"/>
      <c r="K34" s="127"/>
      <c r="L34" s="127">
        <v>7</v>
      </c>
      <c r="M34" s="138">
        <f t="shared" si="1"/>
        <v>1</v>
      </c>
      <c r="N34" s="139">
        <f t="shared" si="2"/>
        <v>2</v>
      </c>
    </row>
    <row r="35" spans="1:14" ht="14.25" x14ac:dyDescent="0.2">
      <c r="A35" s="126" t="str">
        <f t="shared" si="0"/>
        <v>PrelimMakayla RyanAntrim Irish Cream</v>
      </c>
      <c r="B35" s="127" t="s">
        <v>50</v>
      </c>
      <c r="C35" s="128" t="s">
        <v>1040</v>
      </c>
      <c r="D35" s="129" t="s">
        <v>1041</v>
      </c>
      <c r="E35" s="140" t="s">
        <v>1053</v>
      </c>
      <c r="F35" s="131" t="s">
        <v>406</v>
      </c>
      <c r="H35" s="140">
        <v>37</v>
      </c>
      <c r="I35" s="127"/>
      <c r="J35" s="127"/>
      <c r="K35" s="127"/>
      <c r="L35" s="127">
        <v>7</v>
      </c>
      <c r="M35" s="138">
        <f t="shared" si="1"/>
        <v>1</v>
      </c>
      <c r="N35" s="139">
        <f t="shared" si="2"/>
        <v>2</v>
      </c>
    </row>
    <row r="36" spans="1:14" ht="14.25" x14ac:dyDescent="0.2">
      <c r="A36" s="126" t="str">
        <f t="shared" si="0"/>
        <v>PrelimZoe DayRainbow</v>
      </c>
      <c r="B36" s="127" t="s">
        <v>50</v>
      </c>
      <c r="C36" s="128" t="s">
        <v>178</v>
      </c>
      <c r="D36" s="129" t="s">
        <v>179</v>
      </c>
      <c r="E36" s="140" t="s">
        <v>1053</v>
      </c>
      <c r="F36" s="131" t="s">
        <v>400</v>
      </c>
      <c r="H36" s="140">
        <v>37</v>
      </c>
      <c r="I36" s="127"/>
      <c r="J36" s="127"/>
      <c r="K36" s="127"/>
      <c r="L36" s="127">
        <v>7</v>
      </c>
      <c r="M36" s="138">
        <f t="shared" si="1"/>
        <v>1</v>
      </c>
      <c r="N36" s="139">
        <f t="shared" si="2"/>
        <v>2</v>
      </c>
    </row>
    <row r="37" spans="1:14" ht="14.25" x14ac:dyDescent="0.2">
      <c r="A37" s="126" t="str">
        <f t="shared" si="0"/>
        <v>PrelimAbbey BarkerWillow Valley Look At Me</v>
      </c>
      <c r="B37" s="127" t="s">
        <v>50</v>
      </c>
      <c r="C37" s="128" t="s">
        <v>1064</v>
      </c>
      <c r="D37" s="129" t="s">
        <v>1065</v>
      </c>
      <c r="E37" s="140" t="s">
        <v>1066</v>
      </c>
      <c r="F37" s="131" t="s">
        <v>403</v>
      </c>
      <c r="H37" s="140">
        <v>38</v>
      </c>
      <c r="I37" s="127"/>
      <c r="J37" s="127"/>
      <c r="K37" s="127"/>
      <c r="L37" s="127">
        <v>7</v>
      </c>
      <c r="M37" s="138">
        <f t="shared" si="1"/>
        <v>1</v>
      </c>
      <c r="N37" s="139">
        <f t="shared" si="2"/>
        <v>2</v>
      </c>
    </row>
    <row r="38" spans="1:14" ht="14.25" x14ac:dyDescent="0.2">
      <c r="A38" s="126" t="str">
        <f t="shared" ref="A38:A69" si="3">CONCATENATE(B38,C38,D38)</f>
        <v>PrelimAbigail HillHere Comes The Devil</v>
      </c>
      <c r="B38" s="127" t="s">
        <v>50</v>
      </c>
      <c r="C38" s="128" t="s">
        <v>894</v>
      </c>
      <c r="D38" s="129" t="s">
        <v>1067</v>
      </c>
      <c r="E38" s="140" t="s">
        <v>1066</v>
      </c>
      <c r="F38" s="131" t="s">
        <v>1039</v>
      </c>
      <c r="H38" s="140">
        <v>38</v>
      </c>
      <c r="I38" s="127"/>
      <c r="J38" s="127"/>
      <c r="K38" s="127"/>
      <c r="L38" s="127">
        <v>7</v>
      </c>
      <c r="M38" s="138">
        <f t="shared" si="1"/>
        <v>1</v>
      </c>
      <c r="N38" s="139">
        <f t="shared" si="2"/>
        <v>2</v>
      </c>
    </row>
    <row r="39" spans="1:14" ht="14.25" x14ac:dyDescent="0.2">
      <c r="A39" s="126" t="str">
        <f t="shared" si="3"/>
        <v>PrelimBrooklyn DarlingtonOliver</v>
      </c>
      <c r="B39" s="127" t="s">
        <v>50</v>
      </c>
      <c r="C39" s="128" t="s">
        <v>1069</v>
      </c>
      <c r="D39" s="129" t="s">
        <v>1070</v>
      </c>
      <c r="E39" s="140" t="s">
        <v>1066</v>
      </c>
      <c r="F39" s="131" t="s">
        <v>1032</v>
      </c>
      <c r="H39" s="140">
        <v>38</v>
      </c>
      <c r="I39" s="127"/>
      <c r="J39" s="127"/>
      <c r="K39" s="127"/>
      <c r="L39" s="127">
        <v>7</v>
      </c>
      <c r="M39" s="138">
        <f t="shared" si="1"/>
        <v>1</v>
      </c>
      <c r="N39" s="139">
        <f t="shared" si="2"/>
        <v>2</v>
      </c>
    </row>
    <row r="40" spans="1:14" ht="14.25" x14ac:dyDescent="0.2">
      <c r="A40" s="126" t="str">
        <f t="shared" si="3"/>
        <v>PrelimClaire GeorgeLeica Shamaa Mizz-ella</v>
      </c>
      <c r="B40" s="127" t="s">
        <v>50</v>
      </c>
      <c r="C40" s="128" t="s">
        <v>1075</v>
      </c>
      <c r="D40" s="129" t="s">
        <v>1076</v>
      </c>
      <c r="E40" s="140" t="s">
        <v>1066</v>
      </c>
      <c r="F40" s="131" t="s">
        <v>395</v>
      </c>
      <c r="H40" s="140">
        <v>38</v>
      </c>
      <c r="I40" s="127"/>
      <c r="J40" s="127"/>
      <c r="K40" s="127"/>
      <c r="L40" s="127">
        <v>7</v>
      </c>
      <c r="M40" s="138">
        <f t="shared" si="1"/>
        <v>1</v>
      </c>
      <c r="N40" s="139">
        <f t="shared" si="2"/>
        <v>2</v>
      </c>
    </row>
    <row r="41" spans="1:14" ht="14.25" x14ac:dyDescent="0.2">
      <c r="A41" s="126" t="str">
        <f t="shared" si="3"/>
        <v>PrelimEmily SweetmanErigolia Starburst</v>
      </c>
      <c r="B41" s="127" t="s">
        <v>50</v>
      </c>
      <c r="C41" s="128" t="s">
        <v>1077</v>
      </c>
      <c r="D41" s="129" t="s">
        <v>1078</v>
      </c>
      <c r="E41" s="140" t="s">
        <v>1066</v>
      </c>
      <c r="F41" s="131" t="s">
        <v>409</v>
      </c>
      <c r="H41" s="140">
        <v>38</v>
      </c>
      <c r="I41" s="127"/>
      <c r="J41" s="127"/>
      <c r="K41" s="127"/>
      <c r="L41" s="127">
        <v>7</v>
      </c>
      <c r="M41" s="138">
        <f t="shared" si="1"/>
        <v>1</v>
      </c>
      <c r="N41" s="139">
        <f t="shared" si="2"/>
        <v>2</v>
      </c>
    </row>
    <row r="42" spans="1:14" ht="14.25" x14ac:dyDescent="0.2">
      <c r="A42" s="126" t="str">
        <f t="shared" si="3"/>
        <v>PrelimErin LennoxImpassabeel</v>
      </c>
      <c r="B42" s="127" t="s">
        <v>50</v>
      </c>
      <c r="C42" s="128" t="s">
        <v>1079</v>
      </c>
      <c r="D42" s="129" t="s">
        <v>1080</v>
      </c>
      <c r="E42" s="140" t="s">
        <v>1066</v>
      </c>
      <c r="F42" s="131" t="s">
        <v>392</v>
      </c>
      <c r="H42" s="140">
        <v>38</v>
      </c>
      <c r="I42" s="127"/>
      <c r="J42" s="127"/>
      <c r="K42" s="127"/>
      <c r="L42" s="127">
        <v>7</v>
      </c>
      <c r="M42" s="138">
        <f t="shared" si="1"/>
        <v>1</v>
      </c>
      <c r="N42" s="139">
        <f t="shared" si="2"/>
        <v>2</v>
      </c>
    </row>
    <row r="43" spans="1:14" ht="14.25" x14ac:dyDescent="0.2">
      <c r="A43" s="126" t="str">
        <f t="shared" si="3"/>
        <v>PrelimEve LavenderMorefair Reflection</v>
      </c>
      <c r="B43" s="127" t="s">
        <v>50</v>
      </c>
      <c r="C43" s="128" t="s">
        <v>908</v>
      </c>
      <c r="D43" s="129" t="s">
        <v>910</v>
      </c>
      <c r="E43" s="140" t="s">
        <v>1066</v>
      </c>
      <c r="F43" s="131" t="s">
        <v>398</v>
      </c>
      <c r="H43" s="140">
        <v>38</v>
      </c>
      <c r="I43" s="127"/>
      <c r="J43" s="127"/>
      <c r="K43" s="127"/>
      <c r="L43" s="127">
        <v>7</v>
      </c>
      <c r="M43" s="138">
        <f t="shared" si="1"/>
        <v>1</v>
      </c>
      <c r="N43" s="139">
        <f t="shared" si="2"/>
        <v>2</v>
      </c>
    </row>
    <row r="44" spans="1:14" ht="14.25" x14ac:dyDescent="0.2">
      <c r="A44" s="126" t="str">
        <f t="shared" si="3"/>
        <v>PrelimLia DelGiaccoTiimli Panda Bear</v>
      </c>
      <c r="B44" s="127" t="s">
        <v>50</v>
      </c>
      <c r="C44" s="128" t="s">
        <v>1081</v>
      </c>
      <c r="D44" s="129" t="s">
        <v>1082</v>
      </c>
      <c r="E44" s="140" t="s">
        <v>1066</v>
      </c>
      <c r="F44" s="131" t="s">
        <v>388</v>
      </c>
      <c r="H44" s="140">
        <v>38</v>
      </c>
      <c r="I44" s="127"/>
      <c r="J44" s="127"/>
      <c r="K44" s="127"/>
      <c r="L44" s="127">
        <v>7</v>
      </c>
      <c r="M44" s="138">
        <f t="shared" si="1"/>
        <v>1</v>
      </c>
      <c r="N44" s="139">
        <f t="shared" si="2"/>
        <v>2</v>
      </c>
    </row>
    <row r="45" spans="1:14" ht="14.25" x14ac:dyDescent="0.2">
      <c r="A45" s="126" t="str">
        <f t="shared" si="3"/>
        <v>PrelimMbakaya MfunePeaches and Cream</v>
      </c>
      <c r="B45" s="127" t="s">
        <v>50</v>
      </c>
      <c r="C45" s="128" t="s">
        <v>1087</v>
      </c>
      <c r="D45" s="129" t="s">
        <v>1088</v>
      </c>
      <c r="E45" s="140" t="s">
        <v>1066</v>
      </c>
      <c r="F45" s="131" t="s">
        <v>400</v>
      </c>
      <c r="H45" s="140">
        <v>38</v>
      </c>
      <c r="I45" s="127"/>
      <c r="J45" s="127"/>
      <c r="K45" s="127"/>
      <c r="L45" s="127">
        <v>7</v>
      </c>
      <c r="M45" s="138">
        <f t="shared" si="1"/>
        <v>1</v>
      </c>
      <c r="N45" s="139">
        <f t="shared" si="2"/>
        <v>2</v>
      </c>
    </row>
    <row r="46" spans="1:14" ht="14.25" x14ac:dyDescent="0.2">
      <c r="A46" s="126" t="str">
        <f t="shared" si="3"/>
        <v>PrelimPortia-Lee FreemanSpringwater Park Dustyn</v>
      </c>
      <c r="B46" s="127" t="s">
        <v>50</v>
      </c>
      <c r="C46" s="128" t="s">
        <v>90</v>
      </c>
      <c r="D46" s="129" t="s">
        <v>276</v>
      </c>
      <c r="E46" s="140" t="s">
        <v>1066</v>
      </c>
      <c r="F46" s="131" t="s">
        <v>406</v>
      </c>
      <c r="H46" s="140">
        <v>38</v>
      </c>
      <c r="I46" s="127"/>
      <c r="J46" s="127"/>
      <c r="K46" s="127"/>
      <c r="L46" s="127">
        <v>7</v>
      </c>
      <c r="M46" s="138">
        <f t="shared" si="1"/>
        <v>1</v>
      </c>
      <c r="N46" s="139">
        <f t="shared" si="2"/>
        <v>2</v>
      </c>
    </row>
    <row r="47" spans="1:14" ht="14.25" x14ac:dyDescent="0.2">
      <c r="A47" s="126" t="str">
        <f t="shared" si="3"/>
        <v>PrepIsabella MurphyNovak</v>
      </c>
      <c r="B47" s="127" t="s">
        <v>66</v>
      </c>
      <c r="C47" s="128" t="s">
        <v>1023</v>
      </c>
      <c r="D47" s="129" t="s">
        <v>1024</v>
      </c>
      <c r="E47" s="140" t="s">
        <v>1005</v>
      </c>
      <c r="F47" s="131" t="s">
        <v>409</v>
      </c>
      <c r="G47" s="140">
        <v>35</v>
      </c>
      <c r="H47" s="127"/>
      <c r="I47" s="127"/>
      <c r="J47" s="127"/>
      <c r="K47" s="127"/>
      <c r="L47" s="127">
        <v>6</v>
      </c>
      <c r="M47" s="138">
        <f t="shared" si="1"/>
        <v>2</v>
      </c>
      <c r="N47" s="139">
        <f t="shared" si="2"/>
        <v>3</v>
      </c>
    </row>
    <row r="48" spans="1:14" ht="14.25" x14ac:dyDescent="0.2">
      <c r="A48" s="126" t="str">
        <f t="shared" si="3"/>
        <v>PrelimJasmine HodkinsonGlen Avon Astronomer</v>
      </c>
      <c r="B48" s="127" t="s">
        <v>50</v>
      </c>
      <c r="C48" s="128" t="s">
        <v>62</v>
      </c>
      <c r="D48" s="129" t="s">
        <v>67</v>
      </c>
      <c r="E48" s="140" t="s">
        <v>1053</v>
      </c>
      <c r="F48" s="131" t="s">
        <v>400</v>
      </c>
      <c r="H48" s="140">
        <v>37</v>
      </c>
      <c r="I48" s="127"/>
      <c r="J48" s="127"/>
      <c r="K48" s="127"/>
      <c r="L48" s="127">
        <v>6</v>
      </c>
      <c r="M48" s="138">
        <f t="shared" si="1"/>
        <v>2</v>
      </c>
      <c r="N48" s="139">
        <f t="shared" si="2"/>
        <v>3</v>
      </c>
    </row>
    <row r="49" spans="1:14" ht="14.25" x14ac:dyDescent="0.2">
      <c r="A49" s="126" t="str">
        <f t="shared" si="3"/>
        <v>PrelimCaitlyn KnightTina</v>
      </c>
      <c r="B49" s="127" t="s">
        <v>50</v>
      </c>
      <c r="C49" s="128" t="s">
        <v>1071</v>
      </c>
      <c r="D49" s="129" t="s">
        <v>1072</v>
      </c>
      <c r="E49" s="140" t="s">
        <v>1066</v>
      </c>
      <c r="F49" s="131" t="s">
        <v>409</v>
      </c>
      <c r="H49" s="140">
        <v>38</v>
      </c>
      <c r="I49" s="127"/>
      <c r="J49" s="127"/>
      <c r="K49" s="127"/>
      <c r="L49" s="127">
        <v>6</v>
      </c>
      <c r="M49" s="138">
        <f t="shared" si="1"/>
        <v>2</v>
      </c>
      <c r="N49" s="139">
        <f t="shared" si="2"/>
        <v>3</v>
      </c>
    </row>
    <row r="50" spans="1:14" ht="14.25" x14ac:dyDescent="0.2">
      <c r="A50" s="126" t="str">
        <f t="shared" si="3"/>
        <v>NovAlexis WylliePangari Silver Dawn</v>
      </c>
      <c r="B50" s="127" t="s">
        <v>377</v>
      </c>
      <c r="C50" s="128" t="s">
        <v>35</v>
      </c>
      <c r="D50" s="129" t="s">
        <v>36</v>
      </c>
      <c r="E50" s="140" t="s">
        <v>1108</v>
      </c>
      <c r="F50" s="131" t="s">
        <v>557</v>
      </c>
      <c r="H50" s="127"/>
      <c r="I50" s="140">
        <v>41</v>
      </c>
      <c r="J50" s="127"/>
      <c r="K50" s="127"/>
      <c r="L50" s="127">
        <v>6</v>
      </c>
      <c r="M50" s="138">
        <f t="shared" si="1"/>
        <v>2</v>
      </c>
      <c r="N50" s="139">
        <f t="shared" si="2"/>
        <v>3</v>
      </c>
    </row>
    <row r="51" spans="1:14" ht="14.25" x14ac:dyDescent="0.2">
      <c r="A51" s="126" t="str">
        <f t="shared" si="3"/>
        <v>PrelimPenelope FreemanWandoo Topmaster</v>
      </c>
      <c r="B51" s="127" t="s">
        <v>50</v>
      </c>
      <c r="C51" s="128" t="s">
        <v>88</v>
      </c>
      <c r="D51" s="129" t="s">
        <v>89</v>
      </c>
      <c r="E51" s="140" t="s">
        <v>1053</v>
      </c>
      <c r="F51" s="131" t="s">
        <v>406</v>
      </c>
      <c r="H51" s="140">
        <v>37</v>
      </c>
      <c r="I51" s="127"/>
      <c r="J51" s="127"/>
      <c r="K51" s="127"/>
      <c r="L51" s="127">
        <v>5</v>
      </c>
      <c r="M51" s="138">
        <f t="shared" si="1"/>
        <v>3</v>
      </c>
      <c r="N51" s="139">
        <f t="shared" si="2"/>
        <v>4</v>
      </c>
    </row>
    <row r="52" spans="1:14" ht="14.25" x14ac:dyDescent="0.2">
      <c r="A52" s="126" t="str">
        <f t="shared" si="3"/>
        <v>PrelimLily FitzgeraldQuidam Jester</v>
      </c>
      <c r="B52" s="127" t="s">
        <v>50</v>
      </c>
      <c r="C52" s="128" t="s">
        <v>1083</v>
      </c>
      <c r="D52" s="129" t="s">
        <v>1084</v>
      </c>
      <c r="E52" s="140" t="s">
        <v>1066</v>
      </c>
      <c r="F52" s="131" t="s">
        <v>557</v>
      </c>
      <c r="H52" s="140">
        <v>38</v>
      </c>
      <c r="I52" s="127"/>
      <c r="J52" s="127"/>
      <c r="K52" s="127"/>
      <c r="L52" s="127">
        <v>5</v>
      </c>
      <c r="M52" s="138">
        <f t="shared" si="1"/>
        <v>3</v>
      </c>
      <c r="N52" s="139">
        <f t="shared" si="2"/>
        <v>4</v>
      </c>
    </row>
    <row r="53" spans="1:14" ht="14.25" x14ac:dyDescent="0.2">
      <c r="A53" s="126" t="str">
        <f t="shared" si="3"/>
        <v>PrelimOlivia BurlesPharazon Staranise</v>
      </c>
      <c r="B53" s="127" t="s">
        <v>50</v>
      </c>
      <c r="C53" s="128" t="s">
        <v>1100</v>
      </c>
      <c r="D53" s="129" t="s">
        <v>1101</v>
      </c>
      <c r="E53" s="140" t="s">
        <v>1097</v>
      </c>
      <c r="F53" s="131" t="s">
        <v>400</v>
      </c>
      <c r="H53" s="140">
        <v>39</v>
      </c>
      <c r="I53" s="127"/>
      <c r="J53" s="127"/>
      <c r="K53" s="127"/>
      <c r="L53" s="127">
        <v>5</v>
      </c>
      <c r="M53" s="138">
        <f t="shared" si="1"/>
        <v>3</v>
      </c>
      <c r="N53" s="139">
        <f t="shared" si="2"/>
        <v>4</v>
      </c>
    </row>
    <row r="54" spans="1:14" ht="14.25" x14ac:dyDescent="0.2">
      <c r="A54" s="126" t="str">
        <f t="shared" si="3"/>
        <v>NovKrystina BerceneMiss Polly Pocket</v>
      </c>
      <c r="B54" s="127" t="s">
        <v>377</v>
      </c>
      <c r="C54" s="128" t="s">
        <v>120</v>
      </c>
      <c r="D54" s="129" t="s">
        <v>948</v>
      </c>
      <c r="E54" s="140" t="s">
        <v>1108</v>
      </c>
      <c r="F54" s="131" t="s">
        <v>390</v>
      </c>
      <c r="H54" s="127"/>
      <c r="I54" s="140">
        <v>41</v>
      </c>
      <c r="J54" s="127"/>
      <c r="K54" s="127"/>
      <c r="L54" s="127">
        <v>5</v>
      </c>
      <c r="M54" s="138">
        <f t="shared" si="1"/>
        <v>3</v>
      </c>
      <c r="N54" s="139">
        <f t="shared" si="2"/>
        <v>4</v>
      </c>
    </row>
    <row r="55" spans="1:14" ht="14.25" x14ac:dyDescent="0.2">
      <c r="A55" s="126" t="str">
        <f t="shared" si="3"/>
        <v>PrepAlice ColebrookCelestine Winston</v>
      </c>
      <c r="B55" s="127" t="s">
        <v>66</v>
      </c>
      <c r="C55" s="128" t="s">
        <v>1003</v>
      </c>
      <c r="D55" s="129" t="s">
        <v>1004</v>
      </c>
      <c r="E55" s="140" t="s">
        <v>1005</v>
      </c>
      <c r="F55" s="131" t="s">
        <v>1006</v>
      </c>
      <c r="G55" s="140">
        <v>35</v>
      </c>
      <c r="H55" s="127"/>
      <c r="I55" s="127"/>
      <c r="J55" s="127"/>
      <c r="K55" s="127"/>
      <c r="L55" s="127">
        <v>4</v>
      </c>
      <c r="M55" s="138">
        <f t="shared" si="1"/>
        <v>4</v>
      </c>
      <c r="N55" s="139">
        <f t="shared" si="2"/>
        <v>5</v>
      </c>
    </row>
    <row r="56" spans="1:14" ht="14.25" x14ac:dyDescent="0.2">
      <c r="A56" s="126" t="str">
        <f t="shared" si="3"/>
        <v>PrepGrace CoxMilo</v>
      </c>
      <c r="B56" s="127" t="s">
        <v>66</v>
      </c>
      <c r="C56" s="128" t="s">
        <v>1019</v>
      </c>
      <c r="D56" s="129" t="s">
        <v>1020</v>
      </c>
      <c r="E56" s="140" t="s">
        <v>1005</v>
      </c>
      <c r="F56" s="131" t="s">
        <v>557</v>
      </c>
      <c r="G56" s="140">
        <v>35</v>
      </c>
      <c r="H56" s="127"/>
      <c r="I56" s="127"/>
      <c r="J56" s="127"/>
      <c r="K56" s="127"/>
      <c r="L56" s="127">
        <v>4</v>
      </c>
      <c r="M56" s="138">
        <f t="shared" si="1"/>
        <v>4</v>
      </c>
      <c r="N56" s="139">
        <f t="shared" si="2"/>
        <v>5</v>
      </c>
    </row>
    <row r="57" spans="1:14" ht="14.25" x14ac:dyDescent="0.2">
      <c r="A57" s="126" t="str">
        <f t="shared" si="3"/>
        <v>PrelimAva RobinsonSilver Wings Moonlight</v>
      </c>
      <c r="B57" s="127" t="s">
        <v>50</v>
      </c>
      <c r="C57" s="128" t="s">
        <v>1054</v>
      </c>
      <c r="D57" s="129" t="s">
        <v>1055</v>
      </c>
      <c r="E57" s="140" t="s">
        <v>1053</v>
      </c>
      <c r="F57" s="131" t="s">
        <v>366</v>
      </c>
      <c r="H57" s="140">
        <v>37</v>
      </c>
      <c r="I57" s="127"/>
      <c r="J57" s="127"/>
      <c r="K57" s="127"/>
      <c r="L57" s="127">
        <v>4</v>
      </c>
      <c r="M57" s="138">
        <f t="shared" si="1"/>
        <v>4</v>
      </c>
      <c r="N57" s="139">
        <f t="shared" si="2"/>
        <v>5</v>
      </c>
    </row>
    <row r="58" spans="1:14" ht="14.25" x14ac:dyDescent="0.2">
      <c r="A58" s="126" t="str">
        <f t="shared" si="3"/>
        <v>PrelimMarni BerceneLittle Joe</v>
      </c>
      <c r="B58" s="127" t="s">
        <v>50</v>
      </c>
      <c r="C58" s="128" t="s">
        <v>949</v>
      </c>
      <c r="D58" s="129" t="s">
        <v>130</v>
      </c>
      <c r="E58" s="140" t="s">
        <v>1066</v>
      </c>
      <c r="F58" s="131" t="s">
        <v>390</v>
      </c>
      <c r="H58" s="140">
        <v>38</v>
      </c>
      <c r="I58" s="127"/>
      <c r="J58" s="127"/>
      <c r="K58" s="127"/>
      <c r="L58" s="127">
        <v>4</v>
      </c>
      <c r="M58" s="138">
        <f t="shared" si="1"/>
        <v>4</v>
      </c>
      <c r="N58" s="139">
        <f t="shared" si="2"/>
        <v>5</v>
      </c>
    </row>
    <row r="59" spans="1:14" ht="14.25" x14ac:dyDescent="0.2">
      <c r="A59" s="126" t="str">
        <f t="shared" si="3"/>
        <v>PrelimPoppy PetricevichSparkle of Pro</v>
      </c>
      <c r="B59" s="127" t="s">
        <v>50</v>
      </c>
      <c r="C59" s="128" t="s">
        <v>1102</v>
      </c>
      <c r="D59" s="129" t="s">
        <v>1103</v>
      </c>
      <c r="E59" s="140" t="s">
        <v>1097</v>
      </c>
      <c r="F59" s="131" t="s">
        <v>388</v>
      </c>
      <c r="H59" s="140">
        <v>39</v>
      </c>
      <c r="I59" s="127"/>
      <c r="J59" s="127"/>
      <c r="K59" s="127"/>
      <c r="L59" s="127">
        <v>4</v>
      </c>
      <c r="M59" s="138">
        <f t="shared" si="1"/>
        <v>4</v>
      </c>
      <c r="N59" s="139">
        <f t="shared" si="2"/>
        <v>5</v>
      </c>
    </row>
    <row r="60" spans="1:14" ht="14.25" x14ac:dyDescent="0.2">
      <c r="A60" s="126" t="str">
        <f t="shared" si="3"/>
        <v>NovTayah JoyLester</v>
      </c>
      <c r="B60" s="127" t="s">
        <v>377</v>
      </c>
      <c r="C60" s="128" t="s">
        <v>935</v>
      </c>
      <c r="D60" s="129" t="s">
        <v>941</v>
      </c>
      <c r="E60" s="140" t="s">
        <v>1108</v>
      </c>
      <c r="F60" s="131" t="s">
        <v>422</v>
      </c>
      <c r="H60" s="127"/>
      <c r="I60" s="140">
        <v>41</v>
      </c>
      <c r="J60" s="127"/>
      <c r="K60" s="127"/>
      <c r="L60" s="127">
        <v>4</v>
      </c>
      <c r="M60" s="138">
        <f t="shared" si="1"/>
        <v>4</v>
      </c>
      <c r="N60" s="139">
        <f t="shared" si="2"/>
        <v>5</v>
      </c>
    </row>
    <row r="61" spans="1:14" ht="14.25" x14ac:dyDescent="0.2">
      <c r="A61" s="126" t="str">
        <f t="shared" si="3"/>
        <v>NovNicole DragovichFoxdales Merlin</v>
      </c>
      <c r="B61" s="127" t="s">
        <v>377</v>
      </c>
      <c r="C61" s="128" t="s">
        <v>332</v>
      </c>
      <c r="D61" s="129" t="s">
        <v>333</v>
      </c>
      <c r="E61" s="140" t="s">
        <v>1114</v>
      </c>
      <c r="F61" s="131" t="s">
        <v>1032</v>
      </c>
      <c r="H61" s="127"/>
      <c r="I61" s="140">
        <v>43</v>
      </c>
      <c r="J61" s="127"/>
      <c r="K61" s="127"/>
      <c r="L61" s="127">
        <v>4</v>
      </c>
      <c r="M61" s="138">
        <f t="shared" si="1"/>
        <v>4</v>
      </c>
      <c r="N61" s="139">
        <f t="shared" si="2"/>
        <v>5</v>
      </c>
    </row>
    <row r="62" spans="1:14" ht="14.25" x14ac:dyDescent="0.2">
      <c r="A62" s="126" t="str">
        <f t="shared" si="3"/>
        <v>PrepEbony JonesBrimfield Bronte</v>
      </c>
      <c r="B62" s="127" t="s">
        <v>66</v>
      </c>
      <c r="C62" s="128" t="s">
        <v>1013</v>
      </c>
      <c r="D62" s="129" t="s">
        <v>1014</v>
      </c>
      <c r="E62" s="140" t="s">
        <v>1005</v>
      </c>
      <c r="F62" s="131" t="s">
        <v>403</v>
      </c>
      <c r="G62" s="140">
        <v>35</v>
      </c>
      <c r="H62" s="127"/>
      <c r="I62" s="127"/>
      <c r="J62" s="127"/>
      <c r="K62" s="127"/>
      <c r="L62" s="127">
        <v>3</v>
      </c>
      <c r="M62" s="138">
        <f t="shared" si="1"/>
        <v>5</v>
      </c>
      <c r="N62" s="139">
        <f t="shared" si="2"/>
        <v>6</v>
      </c>
    </row>
    <row r="63" spans="1:14" ht="14.25" x14ac:dyDescent="0.2">
      <c r="A63" s="126" t="str">
        <f t="shared" si="3"/>
        <v>PrelimSienna BalinskiBeelo Bi Susie</v>
      </c>
      <c r="B63" s="127" t="s">
        <v>50</v>
      </c>
      <c r="C63" s="128" t="s">
        <v>1060</v>
      </c>
      <c r="D63" s="129" t="s">
        <v>1061</v>
      </c>
      <c r="E63" s="140" t="s">
        <v>1053</v>
      </c>
      <c r="F63" s="131" t="s">
        <v>1006</v>
      </c>
      <c r="H63" s="140">
        <v>37</v>
      </c>
      <c r="I63" s="127"/>
      <c r="J63" s="127"/>
      <c r="K63" s="127"/>
      <c r="L63" s="127">
        <v>3</v>
      </c>
      <c r="M63" s="138">
        <f t="shared" si="1"/>
        <v>5</v>
      </c>
      <c r="N63" s="139">
        <f t="shared" si="2"/>
        <v>6</v>
      </c>
    </row>
    <row r="64" spans="1:14" ht="14.25" x14ac:dyDescent="0.2">
      <c r="A64" s="126" t="str">
        <f t="shared" si="3"/>
        <v>PrelimLina SirrSharbolane Coco Chanel</v>
      </c>
      <c r="B64" s="127" t="s">
        <v>50</v>
      </c>
      <c r="C64" s="128" t="s">
        <v>1085</v>
      </c>
      <c r="D64" s="129" t="s">
        <v>1086</v>
      </c>
      <c r="E64" s="140" t="s">
        <v>1066</v>
      </c>
      <c r="F64" s="131" t="s">
        <v>395</v>
      </c>
      <c r="H64" s="140">
        <v>38</v>
      </c>
      <c r="I64" s="127"/>
      <c r="J64" s="127"/>
      <c r="K64" s="127"/>
      <c r="L64" s="127">
        <v>3</v>
      </c>
      <c r="M64" s="138">
        <f t="shared" si="1"/>
        <v>5</v>
      </c>
      <c r="N64" s="139">
        <f t="shared" si="2"/>
        <v>6</v>
      </c>
    </row>
    <row r="65" spans="1:14" ht="14.25" x14ac:dyDescent="0.2">
      <c r="A65" s="126" t="str">
        <f t="shared" si="3"/>
        <v>PrelimImogen MurrayKings Field Gremlin</v>
      </c>
      <c r="B65" s="127" t="s">
        <v>50</v>
      </c>
      <c r="C65" s="128" t="s">
        <v>1098</v>
      </c>
      <c r="D65" s="129" t="s">
        <v>1099</v>
      </c>
      <c r="E65" s="140" t="s">
        <v>1097</v>
      </c>
      <c r="F65" s="131" t="s">
        <v>557</v>
      </c>
      <c r="H65" s="140">
        <v>39</v>
      </c>
      <c r="I65" s="127"/>
      <c r="J65" s="127"/>
      <c r="K65" s="127"/>
      <c r="L65" s="127">
        <v>3</v>
      </c>
      <c r="M65" s="138">
        <f t="shared" si="1"/>
        <v>5</v>
      </c>
      <c r="N65" s="139">
        <f t="shared" si="2"/>
        <v>6</v>
      </c>
    </row>
    <row r="66" spans="1:14" ht="14.25" x14ac:dyDescent="0.2">
      <c r="A66" s="126" t="str">
        <f t="shared" si="3"/>
        <v>PrelimMalory ClarsonBML Wildrose</v>
      </c>
      <c r="B66" s="127" t="s">
        <v>50</v>
      </c>
      <c r="C66" s="128" t="s">
        <v>497</v>
      </c>
      <c r="D66" s="129" t="s">
        <v>755</v>
      </c>
      <c r="E66" s="140" t="s">
        <v>1105</v>
      </c>
      <c r="F66" s="131" t="s">
        <v>392</v>
      </c>
      <c r="H66" s="140">
        <v>40</v>
      </c>
      <c r="I66" s="127"/>
      <c r="J66" s="127"/>
      <c r="K66" s="127"/>
      <c r="L66" s="127">
        <v>3</v>
      </c>
      <c r="M66" s="138">
        <f t="shared" si="1"/>
        <v>5</v>
      </c>
      <c r="N66" s="139">
        <f t="shared" si="2"/>
        <v>6</v>
      </c>
    </row>
    <row r="67" spans="1:14" ht="14.25" x14ac:dyDescent="0.2">
      <c r="A67" s="126" t="str">
        <f t="shared" si="3"/>
        <v>NovEvie JamesJoshua Brook Stuart Little</v>
      </c>
      <c r="B67" s="127" t="s">
        <v>377</v>
      </c>
      <c r="C67" s="128" t="s">
        <v>293</v>
      </c>
      <c r="D67" s="129" t="s">
        <v>294</v>
      </c>
      <c r="E67" s="140" t="s">
        <v>1108</v>
      </c>
      <c r="F67" s="131" t="s">
        <v>392</v>
      </c>
      <c r="H67" s="127"/>
      <c r="I67" s="140">
        <v>41</v>
      </c>
      <c r="J67" s="127"/>
      <c r="K67" s="127"/>
      <c r="L67" s="127">
        <v>3</v>
      </c>
      <c r="M67" s="138">
        <f t="shared" si="1"/>
        <v>5</v>
      </c>
      <c r="N67" s="139">
        <f t="shared" si="2"/>
        <v>6</v>
      </c>
    </row>
    <row r="68" spans="1:14" ht="14.25" x14ac:dyDescent="0.2">
      <c r="A68" s="126" t="str">
        <f t="shared" si="3"/>
        <v>NovAmy-Louise RossHalcyon</v>
      </c>
      <c r="B68" s="127" t="s">
        <v>377</v>
      </c>
      <c r="C68" s="128" t="s">
        <v>488</v>
      </c>
      <c r="D68" s="129" t="s">
        <v>489</v>
      </c>
      <c r="E68" s="140" t="s">
        <v>1114</v>
      </c>
      <c r="F68" s="131" t="s">
        <v>1115</v>
      </c>
      <c r="H68" s="127"/>
      <c r="I68" s="140">
        <v>43</v>
      </c>
      <c r="J68" s="127"/>
      <c r="K68" s="127"/>
      <c r="L68" s="127">
        <v>3</v>
      </c>
      <c r="M68" s="138">
        <f t="shared" si="1"/>
        <v>5</v>
      </c>
      <c r="N68" s="139">
        <f t="shared" si="2"/>
        <v>6</v>
      </c>
    </row>
    <row r="69" spans="1:14" ht="14.25" x14ac:dyDescent="0.2">
      <c r="A69" s="126" t="str">
        <f t="shared" si="3"/>
        <v>PrepSophie MoseyOwendale Jessica</v>
      </c>
      <c r="B69" s="156" t="s">
        <v>66</v>
      </c>
      <c r="C69" s="128" t="s">
        <v>1046</v>
      </c>
      <c r="D69" s="129" t="s">
        <v>1047</v>
      </c>
      <c r="E69" s="140" t="s">
        <v>1005</v>
      </c>
      <c r="F69" s="131" t="s">
        <v>400</v>
      </c>
      <c r="G69" s="140">
        <v>35</v>
      </c>
      <c r="H69" s="127"/>
      <c r="I69" s="127"/>
      <c r="J69" s="127"/>
      <c r="K69" s="127"/>
      <c r="L69" s="127">
        <v>2</v>
      </c>
      <c r="M69" s="138">
        <f t="shared" si="1"/>
        <v>6</v>
      </c>
      <c r="N69" s="139">
        <f t="shared" si="2"/>
        <v>7</v>
      </c>
    </row>
    <row r="70" spans="1:14" ht="14.25" x14ac:dyDescent="0.2">
      <c r="A70" s="126" t="str">
        <f t="shared" ref="A70:A85" si="4">CONCATENATE(B70,C70,D70)</f>
        <v>PrepBrydie SutcliffeRoseaker Raine Storm</v>
      </c>
      <c r="B70" s="156" t="s">
        <v>66</v>
      </c>
      <c r="C70" s="128" t="s">
        <v>1048</v>
      </c>
      <c r="D70" s="129" t="s">
        <v>1049</v>
      </c>
      <c r="E70" s="140" t="s">
        <v>1050</v>
      </c>
      <c r="F70" s="131" t="s">
        <v>366</v>
      </c>
      <c r="G70" s="140">
        <v>36</v>
      </c>
      <c r="H70" s="127"/>
      <c r="I70" s="127"/>
      <c r="J70" s="127"/>
      <c r="K70" s="127"/>
      <c r="L70" s="127">
        <v>2</v>
      </c>
      <c r="M70" s="138">
        <f t="shared" si="1"/>
        <v>6</v>
      </c>
      <c r="N70" s="139">
        <f t="shared" si="2"/>
        <v>7</v>
      </c>
    </row>
    <row r="71" spans="1:14" ht="14.25" x14ac:dyDescent="0.2">
      <c r="A71" s="126" t="str">
        <f t="shared" si="4"/>
        <v>PrelimAmelia GordonAryline Bobby Sox</v>
      </c>
      <c r="B71" s="127" t="s">
        <v>50</v>
      </c>
      <c r="C71" s="128" t="s">
        <v>59</v>
      </c>
      <c r="D71" s="129" t="s">
        <v>60</v>
      </c>
      <c r="E71" s="140" t="s">
        <v>1053</v>
      </c>
      <c r="F71" s="131" t="s">
        <v>400</v>
      </c>
      <c r="H71" s="140">
        <v>37</v>
      </c>
      <c r="I71" s="127"/>
      <c r="J71" s="127"/>
      <c r="K71" s="127"/>
      <c r="L71" s="127">
        <v>2</v>
      </c>
      <c r="M71" s="138">
        <f t="shared" si="1"/>
        <v>6</v>
      </c>
      <c r="N71" s="139">
        <f t="shared" si="2"/>
        <v>7</v>
      </c>
    </row>
    <row r="72" spans="1:14" ht="14.25" x14ac:dyDescent="0.2">
      <c r="A72" s="126" t="str">
        <f t="shared" si="4"/>
        <v>PrelimWillow HawkinsAshtar</v>
      </c>
      <c r="B72" s="127" t="s">
        <v>50</v>
      </c>
      <c r="C72" s="128" t="s">
        <v>1093</v>
      </c>
      <c r="D72" s="129" t="s">
        <v>1094</v>
      </c>
      <c r="E72" s="140" t="s">
        <v>1066</v>
      </c>
      <c r="F72" s="131" t="s">
        <v>557</v>
      </c>
      <c r="H72" s="140">
        <v>38</v>
      </c>
      <c r="I72" s="127"/>
      <c r="J72" s="127"/>
      <c r="K72" s="127"/>
      <c r="L72" s="127">
        <v>2</v>
      </c>
      <c r="M72" s="138">
        <f t="shared" si="1"/>
        <v>6</v>
      </c>
      <c r="N72" s="139">
        <f t="shared" si="2"/>
        <v>7</v>
      </c>
    </row>
    <row r="73" spans="1:14" ht="14.25" x14ac:dyDescent="0.2">
      <c r="A73" s="126" t="str">
        <f t="shared" si="4"/>
        <v>PrelimTatum HandCrystal Clear</v>
      </c>
      <c r="B73" s="127" t="s">
        <v>50</v>
      </c>
      <c r="C73" s="128" t="s">
        <v>614</v>
      </c>
      <c r="D73" s="129" t="s">
        <v>639</v>
      </c>
      <c r="E73" s="140" t="s">
        <v>1097</v>
      </c>
      <c r="F73" s="131" t="s">
        <v>1059</v>
      </c>
      <c r="H73" s="140">
        <v>39</v>
      </c>
      <c r="I73" s="127"/>
      <c r="J73" s="127"/>
      <c r="K73" s="127"/>
      <c r="L73" s="127">
        <v>2</v>
      </c>
      <c r="M73" s="138">
        <f t="shared" si="1"/>
        <v>6</v>
      </c>
      <c r="N73" s="139">
        <f t="shared" si="2"/>
        <v>7</v>
      </c>
    </row>
    <row r="74" spans="1:14" ht="14.25" x14ac:dyDescent="0.2">
      <c r="A74" s="126" t="str">
        <f t="shared" si="4"/>
        <v>PrelimKaitlin GossSlim Shady</v>
      </c>
      <c r="B74" s="127" t="s">
        <v>50</v>
      </c>
      <c r="C74" s="128" t="s">
        <v>1106</v>
      </c>
      <c r="D74" s="129" t="s">
        <v>1107</v>
      </c>
      <c r="E74" s="140" t="s">
        <v>1105</v>
      </c>
      <c r="F74" s="131" t="s">
        <v>416</v>
      </c>
      <c r="H74" s="140">
        <v>40</v>
      </c>
      <c r="I74" s="127"/>
      <c r="J74" s="127"/>
      <c r="K74" s="127"/>
      <c r="L74" s="127">
        <v>2</v>
      </c>
      <c r="M74" s="138">
        <f t="shared" si="1"/>
        <v>6</v>
      </c>
      <c r="N74" s="139">
        <f t="shared" si="2"/>
        <v>7</v>
      </c>
    </row>
    <row r="75" spans="1:14" ht="14.25" x14ac:dyDescent="0.2">
      <c r="A75" s="126" t="str">
        <f t="shared" si="4"/>
        <v>NovEmma TomlinsonLil Buzz</v>
      </c>
      <c r="B75" s="127" t="s">
        <v>377</v>
      </c>
      <c r="C75" s="128" t="s">
        <v>521</v>
      </c>
      <c r="D75" s="129" t="s">
        <v>167</v>
      </c>
      <c r="E75" s="140" t="s">
        <v>1108</v>
      </c>
      <c r="F75" s="131" t="s">
        <v>557</v>
      </c>
      <c r="H75" s="127"/>
      <c r="I75" s="140">
        <v>41</v>
      </c>
      <c r="J75" s="127"/>
      <c r="K75" s="127"/>
      <c r="L75" s="127">
        <v>2</v>
      </c>
      <c r="M75" s="138">
        <f t="shared" si="1"/>
        <v>6</v>
      </c>
      <c r="N75" s="139">
        <f t="shared" si="2"/>
        <v>7</v>
      </c>
    </row>
    <row r="76" spans="1:14" ht="14.25" x14ac:dyDescent="0.2">
      <c r="A76" s="126" t="str">
        <f t="shared" si="4"/>
        <v>NovKristie GibaudFatal Attraction</v>
      </c>
      <c r="B76" s="127" t="s">
        <v>377</v>
      </c>
      <c r="C76" s="128" t="s">
        <v>706</v>
      </c>
      <c r="D76" s="129" t="s">
        <v>989</v>
      </c>
      <c r="E76" s="140" t="s">
        <v>1114</v>
      </c>
      <c r="F76" s="131" t="s">
        <v>1032</v>
      </c>
      <c r="H76" s="127"/>
      <c r="I76" s="140">
        <v>43</v>
      </c>
      <c r="J76" s="127"/>
      <c r="K76" s="127"/>
      <c r="L76" s="127">
        <v>2</v>
      </c>
      <c r="M76" s="138">
        <f t="shared" si="1"/>
        <v>6</v>
      </c>
      <c r="N76" s="139">
        <f t="shared" si="2"/>
        <v>7</v>
      </c>
    </row>
    <row r="77" spans="1:14" ht="14.25" x14ac:dyDescent="0.2">
      <c r="A77" s="126" t="str">
        <f t="shared" si="4"/>
        <v>PrepMolly HillBandicka Magic Man</v>
      </c>
      <c r="B77" s="156" t="s">
        <v>66</v>
      </c>
      <c r="C77" s="128" t="s">
        <v>878</v>
      </c>
      <c r="D77" s="158" t="s">
        <v>1297</v>
      </c>
      <c r="E77" s="140" t="s">
        <v>1005</v>
      </c>
      <c r="F77" s="131" t="s">
        <v>1039</v>
      </c>
      <c r="G77" s="140">
        <v>35</v>
      </c>
      <c r="H77" s="127"/>
      <c r="I77" s="127"/>
      <c r="J77" s="127"/>
      <c r="K77" s="127"/>
      <c r="L77" s="127">
        <v>1</v>
      </c>
      <c r="M77" s="138">
        <f t="shared" si="1"/>
        <v>7</v>
      </c>
      <c r="N77" s="139">
        <f t="shared" si="2"/>
        <v>8</v>
      </c>
    </row>
    <row r="78" spans="1:14" ht="14.25" x14ac:dyDescent="0.2">
      <c r="A78" s="126" t="str">
        <f t="shared" si="4"/>
        <v>PrepEvie BicknellTimone</v>
      </c>
      <c r="B78" s="127" t="s">
        <v>66</v>
      </c>
      <c r="C78" s="128" t="s">
        <v>1051</v>
      </c>
      <c r="D78" s="129" t="s">
        <v>1052</v>
      </c>
      <c r="E78" s="140" t="s">
        <v>1050</v>
      </c>
      <c r="F78" s="131" t="s">
        <v>366</v>
      </c>
      <c r="G78" s="140">
        <v>36</v>
      </c>
      <c r="H78" s="127"/>
      <c r="I78" s="127"/>
      <c r="J78" s="127"/>
      <c r="K78" s="127"/>
      <c r="L78" s="127">
        <v>1</v>
      </c>
      <c r="M78" s="138">
        <f t="shared" si="1"/>
        <v>7</v>
      </c>
      <c r="N78" s="139">
        <f t="shared" si="2"/>
        <v>8</v>
      </c>
    </row>
    <row r="79" spans="1:14" ht="14.25" x14ac:dyDescent="0.2">
      <c r="A79" s="126" t="str">
        <f t="shared" si="4"/>
        <v>PrelimLahnee PozzebonGlen Hardey Omega Cloud</v>
      </c>
      <c r="B79" s="127" t="s">
        <v>50</v>
      </c>
      <c r="C79" s="128" t="s">
        <v>278</v>
      </c>
      <c r="D79" s="129" t="s">
        <v>280</v>
      </c>
      <c r="E79" s="140" t="s">
        <v>1053</v>
      </c>
      <c r="F79" s="131" t="s">
        <v>400</v>
      </c>
      <c r="H79" s="140">
        <v>37</v>
      </c>
      <c r="I79" s="127"/>
      <c r="J79" s="127"/>
      <c r="K79" s="127"/>
      <c r="L79" s="127">
        <v>1</v>
      </c>
      <c r="M79" s="138">
        <f t="shared" si="1"/>
        <v>7</v>
      </c>
      <c r="N79" s="139">
        <f t="shared" si="2"/>
        <v>8</v>
      </c>
    </row>
    <row r="80" spans="1:14" ht="14.25" x14ac:dyDescent="0.2">
      <c r="A80" s="126" t="str">
        <f t="shared" si="4"/>
        <v>PrelimBella BarrKelladee Park Legacy</v>
      </c>
      <c r="B80" s="127" t="s">
        <v>50</v>
      </c>
      <c r="C80" s="128" t="s">
        <v>142</v>
      </c>
      <c r="D80" s="129" t="s">
        <v>1068</v>
      </c>
      <c r="E80" s="140" t="s">
        <v>1066</v>
      </c>
      <c r="F80" s="131" t="s">
        <v>557</v>
      </c>
      <c r="H80" s="140">
        <v>38</v>
      </c>
      <c r="I80" s="127"/>
      <c r="J80" s="127"/>
      <c r="K80" s="127"/>
      <c r="L80" s="127">
        <v>1</v>
      </c>
      <c r="M80" s="138">
        <f t="shared" si="1"/>
        <v>7</v>
      </c>
      <c r="N80" s="139">
        <f t="shared" si="2"/>
        <v>8</v>
      </c>
    </row>
    <row r="81" spans="1:14" ht="14.25" x14ac:dyDescent="0.2">
      <c r="A81" s="126" t="str">
        <f t="shared" si="4"/>
        <v>PrelimSheridan ClarsonTiaja Park Halo</v>
      </c>
      <c r="B81" s="127" t="s">
        <v>50</v>
      </c>
      <c r="C81" s="128" t="s">
        <v>696</v>
      </c>
      <c r="D81" s="129" t="s">
        <v>697</v>
      </c>
      <c r="E81" s="140" t="s">
        <v>1097</v>
      </c>
      <c r="F81" s="131" t="s">
        <v>392</v>
      </c>
      <c r="H81" s="140">
        <v>39</v>
      </c>
      <c r="I81" s="127"/>
      <c r="J81" s="127"/>
      <c r="K81" s="127"/>
      <c r="L81" s="127">
        <v>1</v>
      </c>
      <c r="M81" s="138">
        <f t="shared" si="1"/>
        <v>7</v>
      </c>
      <c r="N81" s="139">
        <f t="shared" si="2"/>
        <v>8</v>
      </c>
    </row>
    <row r="82" spans="1:14" ht="14.25" x14ac:dyDescent="0.2">
      <c r="A82" s="126" t="str">
        <f t="shared" si="4"/>
        <v>PrelimJazmin AndersonDunwood Acres Denver</v>
      </c>
      <c r="B82" s="127" t="s">
        <v>50</v>
      </c>
      <c r="C82" s="128" t="s">
        <v>981</v>
      </c>
      <c r="D82" s="129" t="s">
        <v>1104</v>
      </c>
      <c r="E82" s="140" t="s">
        <v>1105</v>
      </c>
      <c r="F82" s="131" t="s">
        <v>409</v>
      </c>
      <c r="H82" s="140">
        <v>40</v>
      </c>
      <c r="I82" s="127"/>
      <c r="J82" s="127"/>
      <c r="K82" s="127"/>
      <c r="L82" s="127">
        <v>1</v>
      </c>
      <c r="M82" s="138">
        <f t="shared" si="1"/>
        <v>7</v>
      </c>
      <c r="N82" s="139">
        <f t="shared" si="2"/>
        <v>8</v>
      </c>
    </row>
    <row r="83" spans="1:14" ht="14.25" x14ac:dyDescent="0.2">
      <c r="A83" s="126" t="str">
        <f t="shared" si="4"/>
        <v>NovMia Harvey-RenetGordon Park Royal Review</v>
      </c>
      <c r="B83" s="127" t="s">
        <v>377</v>
      </c>
      <c r="C83" s="128" t="s">
        <v>1111</v>
      </c>
      <c r="D83" s="129" t="s">
        <v>1112</v>
      </c>
      <c r="E83" s="140" t="s">
        <v>1108</v>
      </c>
      <c r="F83" s="131" t="s">
        <v>403</v>
      </c>
      <c r="H83" s="127"/>
      <c r="I83" s="140">
        <v>41</v>
      </c>
      <c r="J83" s="127"/>
      <c r="K83" s="127"/>
      <c r="L83" s="127">
        <v>1</v>
      </c>
      <c r="M83" s="138">
        <f t="shared" si="1"/>
        <v>7</v>
      </c>
      <c r="N83" s="139">
        <f t="shared" si="2"/>
        <v>8</v>
      </c>
    </row>
    <row r="84" spans="1:14" ht="14.25" x14ac:dyDescent="0.2">
      <c r="A84" s="126" t="str">
        <f t="shared" si="4"/>
        <v>NovEmily GreyFawley Belletrix</v>
      </c>
      <c r="B84" s="127" t="s">
        <v>377</v>
      </c>
      <c r="C84" s="128" t="s">
        <v>1095</v>
      </c>
      <c r="D84" s="129" t="s">
        <v>1096</v>
      </c>
      <c r="E84" s="140" t="s">
        <v>1113</v>
      </c>
      <c r="F84" s="131" t="s">
        <v>506</v>
      </c>
      <c r="H84" s="127"/>
      <c r="I84" s="140">
        <v>42</v>
      </c>
      <c r="J84" s="127"/>
      <c r="K84" s="127"/>
      <c r="L84" s="127">
        <v>1</v>
      </c>
      <c r="M84" s="138">
        <f t="shared" si="1"/>
        <v>7</v>
      </c>
      <c r="N84" s="139">
        <f t="shared" si="2"/>
        <v>8</v>
      </c>
    </row>
    <row r="85" spans="1:14" ht="14.25" x14ac:dyDescent="0.2">
      <c r="A85" s="126" t="str">
        <f t="shared" si="4"/>
        <v>NovKatelyn MehanikovVee</v>
      </c>
      <c r="B85" s="127" t="s">
        <v>377</v>
      </c>
      <c r="C85" s="128" t="s">
        <v>378</v>
      </c>
      <c r="D85" s="129" t="s">
        <v>434</v>
      </c>
      <c r="E85" s="140" t="s">
        <v>1114</v>
      </c>
      <c r="F85" s="131" t="s">
        <v>1115</v>
      </c>
      <c r="H85" s="127"/>
      <c r="I85" s="140">
        <v>43</v>
      </c>
      <c r="J85" s="127"/>
      <c r="K85" s="127"/>
      <c r="L85" s="127">
        <v>1</v>
      </c>
      <c r="M85" s="138">
        <f t="shared" ref="M85" si="5">IF(L85=1,7,IF(L85=2,6,IF(L85=3,5,IF(L85=4,4,IF(L85=5,3,IF(L85=6,2,IF(L85&gt;=6,1,0)))))))</f>
        <v>7</v>
      </c>
      <c r="N85" s="139">
        <f t="shared" si="2"/>
        <v>8</v>
      </c>
    </row>
  </sheetData>
  <autoFilter ref="A3:N85" xr:uid="{1D7F9BC5-29BC-4133-9029-330BCADF77B0}">
    <filterColumn colId="6" showButton="0"/>
    <filterColumn colId="7" showButton="0"/>
    <filterColumn colId="8" showButton="0"/>
    <filterColumn colId="9" showButton="0"/>
    <sortState xmlns:xlrd2="http://schemas.microsoft.com/office/spreadsheetml/2017/richdata2" ref="A8:N85">
      <sortCondition descending="1" ref="L3:L85"/>
    </sortState>
  </autoFilter>
  <mergeCells count="19">
    <mergeCell ref="A3:A5"/>
    <mergeCell ref="B3:B5"/>
    <mergeCell ref="C3:C5"/>
    <mergeCell ref="D3:D5"/>
    <mergeCell ref="E3:E4"/>
    <mergeCell ref="E5:F5"/>
    <mergeCell ref="K4:K5"/>
    <mergeCell ref="B1:C1"/>
    <mergeCell ref="E1:J1"/>
    <mergeCell ref="L1:M1"/>
    <mergeCell ref="B2:M2"/>
    <mergeCell ref="F3:F4"/>
    <mergeCell ref="G3:K3"/>
    <mergeCell ref="L3:L5"/>
    <mergeCell ref="M3:M5"/>
    <mergeCell ref="G4:G5"/>
    <mergeCell ref="H4:H5"/>
    <mergeCell ref="I4:I5"/>
    <mergeCell ref="J4:J5"/>
  </mergeCells>
  <conditionalFormatting sqref="C1:D5">
    <cfRule type="duplicateValues" dxfId="41" priority="2"/>
  </conditionalFormatting>
  <conditionalFormatting sqref="C6:D29">
    <cfRule type="duplicateValues" dxfId="40" priority="3"/>
  </conditionalFormatting>
  <conditionalFormatting sqref="C30:D85">
    <cfRule type="duplicateValues" dxfId="39" priority="1"/>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8D87-B039-4EDE-98D0-94CEF15ED4B2}">
  <sheetPr codeName="Sheet32">
    <tabColor theme="5" tint="0.79998168889431442"/>
  </sheetPr>
  <dimension ref="A1:N30"/>
  <sheetViews>
    <sheetView zoomScaleNormal="100" workbookViewId="0">
      <selection activeCell="E21" sqref="E21"/>
    </sheetView>
  </sheetViews>
  <sheetFormatPr defaultRowHeight="12.75" x14ac:dyDescent="0.2"/>
  <cols>
    <col min="1" max="1" width="57" style="251" bestFit="1" customWidth="1"/>
    <col min="2" max="2" width="6.7109375" style="251" bestFit="1" customWidth="1"/>
    <col min="3" max="3" width="14.42578125" style="251" bestFit="1" customWidth="1"/>
    <col min="4" max="4" width="26" style="251" bestFit="1" customWidth="1"/>
    <col min="5" max="5" width="6.7109375" style="251" bestFit="1" customWidth="1"/>
    <col min="6" max="6" width="13.140625" style="251" bestFit="1" customWidth="1"/>
    <col min="7" max="7" width="6" style="251" bestFit="1" customWidth="1"/>
    <col min="8" max="8" width="7.42578125" style="251" bestFit="1" customWidth="1"/>
    <col min="9" max="9" width="8.140625" style="251" bestFit="1" customWidth="1"/>
    <col min="10" max="10" width="12.28515625" style="251" bestFit="1" customWidth="1"/>
    <col min="11" max="11" width="12.85546875" style="251" bestFit="1" customWidth="1"/>
    <col min="12" max="12" width="6.5703125" style="251" bestFit="1" customWidth="1"/>
    <col min="13" max="13" width="12.5703125" style="251" bestFit="1" customWidth="1"/>
    <col min="14" max="14" width="29.42578125" style="251" bestFit="1" customWidth="1"/>
    <col min="15" max="16384" width="9.140625" style="251"/>
  </cols>
  <sheetData>
    <row r="1" spans="1:14" s="119" customFormat="1" ht="15.75" thickBot="1" x14ac:dyDescent="0.25">
      <c r="A1" s="115">
        <f>SUM(A2-1)</f>
        <v>16</v>
      </c>
      <c r="B1" s="981" t="s">
        <v>234</v>
      </c>
      <c r="C1" s="982"/>
      <c r="D1" s="116" t="s">
        <v>69</v>
      </c>
      <c r="E1" s="983" t="s">
        <v>1295</v>
      </c>
      <c r="F1" s="984"/>
      <c r="G1" s="984"/>
      <c r="H1" s="984"/>
      <c r="I1" s="984"/>
      <c r="J1" s="984"/>
      <c r="K1" s="117" t="s">
        <v>70</v>
      </c>
      <c r="L1" s="985">
        <v>44366</v>
      </c>
      <c r="M1" s="986"/>
      <c r="N1" s="118" t="s">
        <v>235</v>
      </c>
    </row>
    <row r="2" spans="1:14" s="119" customFormat="1" ht="13.5" thickBot="1" x14ac:dyDescent="0.25">
      <c r="A2" s="120">
        <f>COUNTA(_xlfn.UNIQUE(D6:D196))</f>
        <v>17</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491"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492">
        <f>IF(N4=1,0,IF(N4=2,1,IF(N4=3,2,0)))</f>
        <v>1</v>
      </c>
    </row>
    <row r="6" spans="1:14" s="119" customFormat="1" ht="14.25" x14ac:dyDescent="0.2">
      <c r="A6" s="126" t="str">
        <f t="shared" ref="A6:A30" si="0">CONCATENATE(B6,C6,D6)</f>
        <v>AffIndia BrockmanRunning Late</v>
      </c>
      <c r="B6" s="127" t="s">
        <v>353</v>
      </c>
      <c r="C6" s="495" t="s">
        <v>742</v>
      </c>
      <c r="D6" s="667" t="s">
        <v>1134</v>
      </c>
      <c r="E6" s="127" t="s">
        <v>66</v>
      </c>
      <c r="F6" s="131"/>
      <c r="G6" s="495">
        <v>62.75</v>
      </c>
      <c r="H6" s="127"/>
      <c r="I6" s="181"/>
      <c r="J6" s="210"/>
      <c r="K6" s="211"/>
      <c r="L6" s="137">
        <v>1</v>
      </c>
      <c r="M6" s="138">
        <f t="shared" ref="M6:M28" si="1">IF(L6=1,7,IF(L6=2,6,IF(L6=3,5,IF(L6=4,4,IF(L6=5,3,IF(L6=6,2,IF(L6&gt;=6,1,0)))))))</f>
        <v>7</v>
      </c>
      <c r="N6" s="139">
        <f>SUM(M6+$N$5)</f>
        <v>8</v>
      </c>
    </row>
    <row r="7" spans="1:14" ht="14.25" x14ac:dyDescent="0.2">
      <c r="A7" s="126" t="str">
        <f t="shared" si="0"/>
        <v>AffAnnika MillerEsb Irish Leprechaun</v>
      </c>
      <c r="B7" s="127" t="s">
        <v>353</v>
      </c>
      <c r="C7" s="495" t="s">
        <v>743</v>
      </c>
      <c r="D7" s="667" t="s">
        <v>747</v>
      </c>
      <c r="E7" s="127" t="s">
        <v>50</v>
      </c>
      <c r="F7" s="131"/>
      <c r="G7" s="140"/>
      <c r="H7" s="495">
        <v>66.606999999999999</v>
      </c>
      <c r="I7" s="181"/>
      <c r="J7" s="210"/>
      <c r="K7" s="211"/>
      <c r="L7" s="137">
        <v>1</v>
      </c>
      <c r="M7" s="138">
        <f t="shared" si="1"/>
        <v>7</v>
      </c>
      <c r="N7" s="139">
        <f t="shared" ref="N7:N28" si="2">SUM(M7+$N$5)</f>
        <v>8</v>
      </c>
    </row>
    <row r="8" spans="1:14" ht="14.25" x14ac:dyDescent="0.2">
      <c r="A8" s="126" t="str">
        <f t="shared" si="0"/>
        <v>PrelimHolly GreeningJudaroo Toledo</v>
      </c>
      <c r="B8" s="127" t="s">
        <v>50</v>
      </c>
      <c r="C8" s="495" t="s">
        <v>110</v>
      </c>
      <c r="D8" s="667" t="s">
        <v>111</v>
      </c>
      <c r="E8" s="127"/>
      <c r="F8" s="131"/>
      <c r="G8" s="140"/>
      <c r="H8" s="495">
        <v>67.856999999999999</v>
      </c>
      <c r="I8" s="181"/>
      <c r="J8" s="210"/>
      <c r="K8" s="211"/>
      <c r="L8" s="137">
        <v>1</v>
      </c>
      <c r="M8" s="138">
        <f t="shared" si="1"/>
        <v>7</v>
      </c>
      <c r="N8" s="139">
        <f t="shared" si="2"/>
        <v>8</v>
      </c>
    </row>
    <row r="9" spans="1:14" ht="14.25" x14ac:dyDescent="0.2">
      <c r="A9" s="126" t="str">
        <f t="shared" si="0"/>
        <v>PrelimKeirah DolanLeedale Alice In Wonderland</v>
      </c>
      <c r="B9" s="127" t="s">
        <v>50</v>
      </c>
      <c r="C9" s="495" t="s">
        <v>139</v>
      </c>
      <c r="D9" s="667" t="s">
        <v>149</v>
      </c>
      <c r="E9" s="127"/>
      <c r="F9" s="131"/>
      <c r="G9" s="140"/>
      <c r="H9" s="495">
        <v>67.5</v>
      </c>
      <c r="I9" s="181"/>
      <c r="J9" s="210"/>
      <c r="K9" s="211"/>
      <c r="L9" s="137">
        <v>2</v>
      </c>
      <c r="M9" s="138">
        <f t="shared" si="1"/>
        <v>6</v>
      </c>
      <c r="N9" s="139">
        <f t="shared" si="2"/>
        <v>7</v>
      </c>
    </row>
    <row r="10" spans="1:14" ht="14.25" x14ac:dyDescent="0.2">
      <c r="A10" s="126" t="str">
        <f t="shared" si="0"/>
        <v>PrelimJorja WarehamTiaja Park Fearless</v>
      </c>
      <c r="B10" s="127" t="s">
        <v>50</v>
      </c>
      <c r="C10" s="495" t="s">
        <v>30</v>
      </c>
      <c r="D10" s="667" t="s">
        <v>155</v>
      </c>
      <c r="E10" s="127"/>
      <c r="F10" s="131"/>
      <c r="G10" s="140"/>
      <c r="H10" s="495">
        <v>65.179000000000002</v>
      </c>
      <c r="I10" s="181"/>
      <c r="J10" s="210"/>
      <c r="K10" s="211"/>
      <c r="L10" s="137">
        <v>1</v>
      </c>
      <c r="M10" s="138">
        <f t="shared" si="1"/>
        <v>7</v>
      </c>
      <c r="N10" s="139">
        <f t="shared" si="2"/>
        <v>8</v>
      </c>
    </row>
    <row r="11" spans="1:14" ht="14.25" x14ac:dyDescent="0.2">
      <c r="A11" s="126" t="str">
        <f t="shared" si="0"/>
        <v>PrelimKrystina BerceneMiss Polly Pocket</v>
      </c>
      <c r="B11" s="127" t="s">
        <v>50</v>
      </c>
      <c r="C11" s="495" t="s">
        <v>120</v>
      </c>
      <c r="D11" s="667" t="s">
        <v>948</v>
      </c>
      <c r="E11" s="127"/>
      <c r="F11" s="131"/>
      <c r="G11" s="140"/>
      <c r="H11" s="495">
        <v>63.393000000000001</v>
      </c>
      <c r="I11" s="181"/>
      <c r="J11" s="210"/>
      <c r="K11" s="211"/>
      <c r="L11" s="137">
        <v>2</v>
      </c>
      <c r="M11" s="138">
        <f t="shared" si="1"/>
        <v>6</v>
      </c>
      <c r="N11" s="139">
        <f t="shared" si="2"/>
        <v>7</v>
      </c>
    </row>
    <row r="12" spans="1:14" ht="14.25" x14ac:dyDescent="0.2">
      <c r="A12" s="126" t="str">
        <f t="shared" si="0"/>
        <v>PrelimChaise FowlerAlvin</v>
      </c>
      <c r="B12" s="127" t="s">
        <v>50</v>
      </c>
      <c r="C12" s="495" t="s">
        <v>800</v>
      </c>
      <c r="D12" s="667" t="s">
        <v>801</v>
      </c>
      <c r="E12" s="127"/>
      <c r="F12" s="131"/>
      <c r="G12" s="140"/>
      <c r="H12" s="495">
        <v>60.713999999999999</v>
      </c>
      <c r="I12" s="181"/>
      <c r="J12" s="210"/>
      <c r="K12" s="211"/>
      <c r="L12" s="137">
        <v>3</v>
      </c>
      <c r="M12" s="138">
        <f t="shared" si="1"/>
        <v>5</v>
      </c>
      <c r="N12" s="139">
        <f t="shared" si="2"/>
        <v>6</v>
      </c>
    </row>
    <row r="13" spans="1:14" ht="14.25" x14ac:dyDescent="0.2">
      <c r="A13" s="126" t="str">
        <f t="shared" si="0"/>
        <v>PrelimChaise FowlerZak</v>
      </c>
      <c r="B13" s="127" t="s">
        <v>50</v>
      </c>
      <c r="C13" s="495" t="s">
        <v>800</v>
      </c>
      <c r="D13" s="667" t="s">
        <v>802</v>
      </c>
      <c r="E13" s="127"/>
      <c r="F13" s="131"/>
      <c r="G13" s="140"/>
      <c r="H13" s="495">
        <v>60.713999999999999</v>
      </c>
      <c r="I13" s="181"/>
      <c r="J13" s="210"/>
      <c r="K13" s="211"/>
      <c r="L13" s="137">
        <v>3</v>
      </c>
      <c r="M13" s="138">
        <f t="shared" si="1"/>
        <v>5</v>
      </c>
      <c r="N13" s="139">
        <f t="shared" si="2"/>
        <v>6</v>
      </c>
    </row>
    <row r="14" spans="1:14" ht="14.25" x14ac:dyDescent="0.2">
      <c r="A14" s="126" t="str">
        <f t="shared" si="0"/>
        <v>PrelimTea GrootBevanlee Havana</v>
      </c>
      <c r="B14" s="127" t="s">
        <v>50</v>
      </c>
      <c r="C14" s="495" t="s">
        <v>248</v>
      </c>
      <c r="D14" s="667" t="s">
        <v>249</v>
      </c>
      <c r="E14" s="127"/>
      <c r="F14" s="131"/>
      <c r="G14" s="140"/>
      <c r="H14" s="495">
        <v>59.820999999999998</v>
      </c>
      <c r="I14" s="181"/>
      <c r="J14" s="210"/>
      <c r="K14" s="211"/>
      <c r="L14" s="137">
        <v>5</v>
      </c>
      <c r="M14" s="138">
        <f t="shared" si="1"/>
        <v>3</v>
      </c>
      <c r="N14" s="139">
        <f t="shared" si="2"/>
        <v>4</v>
      </c>
    </row>
    <row r="15" spans="1:14" ht="14.25" x14ac:dyDescent="0.2">
      <c r="A15" s="126" t="str">
        <f t="shared" si="0"/>
        <v>PrelimMarni BerceneLittle Joe</v>
      </c>
      <c r="B15" s="127" t="s">
        <v>50</v>
      </c>
      <c r="C15" s="495" t="s">
        <v>949</v>
      </c>
      <c r="D15" s="667" t="s">
        <v>130</v>
      </c>
      <c r="E15" s="127"/>
      <c r="F15" s="131"/>
      <c r="G15" s="140"/>
      <c r="H15" s="495">
        <v>55.893000000000001</v>
      </c>
      <c r="I15" s="181"/>
      <c r="J15" s="210"/>
      <c r="K15" s="211"/>
      <c r="L15" s="137">
        <v>6</v>
      </c>
      <c r="M15" s="138">
        <f t="shared" si="1"/>
        <v>2</v>
      </c>
      <c r="N15" s="139">
        <f t="shared" si="2"/>
        <v>3</v>
      </c>
    </row>
    <row r="16" spans="1:14" ht="14.25" x14ac:dyDescent="0.2">
      <c r="A16" s="126" t="str">
        <f t="shared" si="0"/>
        <v>PrelimAbby CoulsonCambria Gem</v>
      </c>
      <c r="B16" s="127" t="s">
        <v>50</v>
      </c>
      <c r="C16" s="495" t="s">
        <v>141</v>
      </c>
      <c r="D16" s="667" t="s">
        <v>152</v>
      </c>
      <c r="E16" s="127"/>
      <c r="F16" s="131"/>
      <c r="G16" s="140"/>
      <c r="H16" s="495">
        <v>60.713999999999999</v>
      </c>
      <c r="I16" s="181"/>
      <c r="J16" s="210"/>
      <c r="K16" s="211"/>
      <c r="L16" s="137">
        <v>1</v>
      </c>
      <c r="M16" s="138">
        <f t="shared" si="1"/>
        <v>7</v>
      </c>
      <c r="N16" s="139">
        <f t="shared" si="2"/>
        <v>8</v>
      </c>
    </row>
    <row r="17" spans="1:14" ht="14.25" x14ac:dyDescent="0.2">
      <c r="A17" s="126" t="str">
        <f t="shared" si="0"/>
        <v>PrelimCharvelle MillerKendall Park Odin</v>
      </c>
      <c r="B17" s="127" t="s">
        <v>50</v>
      </c>
      <c r="C17" s="495" t="s">
        <v>347</v>
      </c>
      <c r="D17" s="667" t="s">
        <v>348</v>
      </c>
      <c r="E17" s="127"/>
      <c r="F17" s="131"/>
      <c r="G17" s="140"/>
      <c r="H17" s="495">
        <v>73.570999999999998</v>
      </c>
      <c r="I17" s="181"/>
      <c r="J17" s="210"/>
      <c r="K17" s="211"/>
      <c r="L17" s="137">
        <v>1</v>
      </c>
      <c r="M17" s="138">
        <f t="shared" si="1"/>
        <v>7</v>
      </c>
      <c r="N17" s="139">
        <f t="shared" si="2"/>
        <v>8</v>
      </c>
    </row>
    <row r="18" spans="1:14" ht="14.25" x14ac:dyDescent="0.2">
      <c r="A18" s="126" t="str">
        <f t="shared" si="0"/>
        <v>PrelimTiarlie WarehamTiaja Park Dream</v>
      </c>
      <c r="B18" s="127" t="s">
        <v>50</v>
      </c>
      <c r="C18" s="495" t="s">
        <v>24</v>
      </c>
      <c r="D18" s="667" t="s">
        <v>25</v>
      </c>
      <c r="E18" s="127"/>
      <c r="F18" s="131"/>
      <c r="G18" s="140"/>
      <c r="H18" s="495">
        <v>59.286000000000001</v>
      </c>
      <c r="I18" s="181"/>
      <c r="J18" s="210"/>
      <c r="K18" s="211"/>
      <c r="L18" s="137">
        <v>2</v>
      </c>
      <c r="M18" s="138">
        <f t="shared" si="1"/>
        <v>6</v>
      </c>
      <c r="N18" s="139">
        <f t="shared" si="2"/>
        <v>7</v>
      </c>
    </row>
    <row r="19" spans="1:14" ht="14.25" x14ac:dyDescent="0.2">
      <c r="A19" s="126" t="str">
        <f t="shared" si="0"/>
        <v>NovJessica RidleyHoffmans Molly</v>
      </c>
      <c r="B19" s="127" t="s">
        <v>377</v>
      </c>
      <c r="C19" s="495" t="s">
        <v>21</v>
      </c>
      <c r="D19" s="667" t="s">
        <v>255</v>
      </c>
      <c r="E19" s="127"/>
      <c r="F19" s="131"/>
      <c r="G19" s="140"/>
      <c r="H19" s="127"/>
      <c r="I19" s="495">
        <v>66</v>
      </c>
      <c r="J19" s="210"/>
      <c r="K19" s="211"/>
      <c r="L19" s="137">
        <v>1</v>
      </c>
      <c r="M19" s="138">
        <f t="shared" si="1"/>
        <v>7</v>
      </c>
      <c r="N19" s="139">
        <f t="shared" si="2"/>
        <v>8</v>
      </c>
    </row>
    <row r="20" spans="1:14" ht="14.25" x14ac:dyDescent="0.2">
      <c r="A20" s="126" t="str">
        <f t="shared" si="0"/>
        <v>NovAmy LockhartCatmando</v>
      </c>
      <c r="B20" s="127" t="s">
        <v>377</v>
      </c>
      <c r="C20" s="495" t="s">
        <v>527</v>
      </c>
      <c r="D20" s="667" t="s">
        <v>528</v>
      </c>
      <c r="E20" s="127"/>
      <c r="F20" s="131"/>
      <c r="G20" s="140"/>
      <c r="H20" s="127"/>
      <c r="I20" s="495">
        <v>57.856999999999999</v>
      </c>
      <c r="J20" s="210"/>
      <c r="K20" s="211"/>
      <c r="L20" s="137">
        <v>2</v>
      </c>
      <c r="M20" s="138">
        <f t="shared" si="1"/>
        <v>6</v>
      </c>
      <c r="N20" s="139">
        <f t="shared" si="2"/>
        <v>7</v>
      </c>
    </row>
    <row r="21" spans="1:14" ht="14.25" x14ac:dyDescent="0.2">
      <c r="A21" s="126" t="str">
        <f t="shared" si="0"/>
        <v>NovAbby CoulsonCambria Gem</v>
      </c>
      <c r="B21" s="127" t="s">
        <v>377</v>
      </c>
      <c r="C21" s="495" t="s">
        <v>141</v>
      </c>
      <c r="D21" s="667" t="s">
        <v>152</v>
      </c>
      <c r="E21" s="127"/>
      <c r="F21" s="131"/>
      <c r="G21" s="140"/>
      <c r="H21" s="127"/>
      <c r="I21" s="495">
        <v>56.286000000000001</v>
      </c>
      <c r="J21" s="210"/>
      <c r="K21" s="211"/>
      <c r="L21" s="137">
        <v>3</v>
      </c>
      <c r="M21" s="138">
        <f t="shared" si="1"/>
        <v>5</v>
      </c>
      <c r="N21" s="139">
        <f t="shared" si="2"/>
        <v>6</v>
      </c>
    </row>
    <row r="22" spans="1:14" ht="14.25" x14ac:dyDescent="0.2">
      <c r="A22" s="126" t="str">
        <f t="shared" si="0"/>
        <v>NovCharvelle MillerKendall Park Odin</v>
      </c>
      <c r="B22" s="127" t="s">
        <v>377</v>
      </c>
      <c r="C22" s="495" t="s">
        <v>347</v>
      </c>
      <c r="D22" s="667" t="s">
        <v>348</v>
      </c>
      <c r="E22" s="127"/>
      <c r="F22" s="131"/>
      <c r="G22" s="140"/>
      <c r="H22" s="127"/>
      <c r="I22" s="495">
        <v>64.713999999999999</v>
      </c>
      <c r="J22" s="210"/>
      <c r="K22" s="211"/>
      <c r="L22" s="137">
        <v>1</v>
      </c>
      <c r="M22" s="138">
        <f t="shared" si="1"/>
        <v>7</v>
      </c>
      <c r="N22" s="139">
        <f t="shared" si="2"/>
        <v>8</v>
      </c>
    </row>
    <row r="23" spans="1:14" ht="14.25" x14ac:dyDescent="0.2">
      <c r="A23" s="126" t="str">
        <f t="shared" si="0"/>
        <v>NovTiarlie WarehamTiaja Park Dream</v>
      </c>
      <c r="B23" s="127" t="s">
        <v>377</v>
      </c>
      <c r="C23" s="495" t="s">
        <v>24</v>
      </c>
      <c r="D23" s="667" t="s">
        <v>25</v>
      </c>
      <c r="E23" s="127"/>
      <c r="F23" s="131"/>
      <c r="G23" s="140"/>
      <c r="H23" s="127"/>
      <c r="I23" s="495">
        <v>57</v>
      </c>
      <c r="J23" s="210"/>
      <c r="K23" s="211"/>
      <c r="L23" s="137">
        <v>2</v>
      </c>
      <c r="M23" s="138">
        <f t="shared" si="1"/>
        <v>6</v>
      </c>
      <c r="N23" s="139">
        <f t="shared" si="2"/>
        <v>7</v>
      </c>
    </row>
    <row r="24" spans="1:14" ht="14.25" x14ac:dyDescent="0.2">
      <c r="A24" s="126" t="str">
        <f t="shared" si="0"/>
        <v>NovKeirah DolanLeedale Alice In Wonderland</v>
      </c>
      <c r="B24" s="127" t="s">
        <v>377</v>
      </c>
      <c r="C24" s="495" t="s">
        <v>139</v>
      </c>
      <c r="D24" s="667" t="s">
        <v>149</v>
      </c>
      <c r="E24" s="127"/>
      <c r="F24" s="131"/>
      <c r="G24" s="140"/>
      <c r="H24" s="127"/>
      <c r="I24" s="495">
        <v>65.713999999999999</v>
      </c>
      <c r="J24" s="210"/>
      <c r="K24" s="211"/>
      <c r="L24" s="137">
        <v>1</v>
      </c>
      <c r="M24" s="138">
        <f t="shared" si="1"/>
        <v>7</v>
      </c>
      <c r="N24" s="139">
        <f t="shared" si="2"/>
        <v>8</v>
      </c>
    </row>
    <row r="25" spans="1:14" ht="15" thickBot="1" x14ac:dyDescent="0.25">
      <c r="A25" s="126" t="str">
        <f t="shared" si="0"/>
        <v>NovJorja WarehamNadalla Park I'm So Special</v>
      </c>
      <c r="B25" s="127" t="s">
        <v>377</v>
      </c>
      <c r="C25" s="495" t="s">
        <v>30</v>
      </c>
      <c r="D25" s="668" t="s">
        <v>367</v>
      </c>
      <c r="E25" s="127"/>
      <c r="F25" s="131"/>
      <c r="G25" s="140"/>
      <c r="H25" s="127"/>
      <c r="I25" s="495">
        <v>64.570999999999998</v>
      </c>
      <c r="J25" s="210"/>
      <c r="K25" s="211"/>
      <c r="L25" s="137">
        <v>2</v>
      </c>
      <c r="M25" s="138">
        <f t="shared" si="1"/>
        <v>6</v>
      </c>
      <c r="N25" s="139">
        <f t="shared" si="2"/>
        <v>7</v>
      </c>
    </row>
    <row r="26" spans="1:14" ht="14.25" x14ac:dyDescent="0.2">
      <c r="A26" s="126" t="str">
        <f t="shared" si="0"/>
        <v>NovKrystina BerceneMiss Polly Pocket</v>
      </c>
      <c r="B26" s="127" t="s">
        <v>377</v>
      </c>
      <c r="C26" s="495" t="s">
        <v>120</v>
      </c>
      <c r="D26" s="667" t="s">
        <v>948</v>
      </c>
      <c r="E26" s="127"/>
      <c r="F26" s="131"/>
      <c r="G26" s="140"/>
      <c r="H26" s="127"/>
      <c r="I26" s="495">
        <v>64.286000000000001</v>
      </c>
      <c r="J26" s="210"/>
      <c r="K26" s="211"/>
      <c r="L26" s="137">
        <v>3</v>
      </c>
      <c r="M26" s="138">
        <f t="shared" si="1"/>
        <v>5</v>
      </c>
      <c r="N26" s="139">
        <f t="shared" si="2"/>
        <v>6</v>
      </c>
    </row>
    <row r="27" spans="1:14" ht="14.25" x14ac:dyDescent="0.2">
      <c r="A27" s="126" t="str">
        <f t="shared" si="0"/>
        <v>NovJorja WarehamTiaja Park Fearless</v>
      </c>
      <c r="B27" s="127" t="s">
        <v>377</v>
      </c>
      <c r="C27" s="663" t="s">
        <v>30</v>
      </c>
      <c r="D27" s="667" t="s">
        <v>155</v>
      </c>
      <c r="E27" s="127"/>
      <c r="F27" s="131"/>
      <c r="G27" s="140"/>
      <c r="H27" s="127"/>
      <c r="I27" s="495">
        <v>60.429000000000002</v>
      </c>
      <c r="J27" s="210"/>
      <c r="K27" s="211"/>
      <c r="L27" s="137">
        <v>4</v>
      </c>
      <c r="M27" s="138">
        <f t="shared" si="1"/>
        <v>4</v>
      </c>
      <c r="N27" s="139">
        <f t="shared" si="2"/>
        <v>5</v>
      </c>
    </row>
    <row r="28" spans="1:14" ht="15" thickBot="1" x14ac:dyDescent="0.25">
      <c r="A28" s="195" t="str">
        <f t="shared" si="0"/>
        <v>ElemJorja WarehamNadalla Park I'm So Special</v>
      </c>
      <c r="B28" s="141" t="s">
        <v>17</v>
      </c>
      <c r="C28" s="664" t="s">
        <v>30</v>
      </c>
      <c r="D28" s="665" t="s">
        <v>367</v>
      </c>
      <c r="E28" s="144"/>
      <c r="F28" s="145"/>
      <c r="G28" s="144"/>
      <c r="H28" s="141"/>
      <c r="I28" s="196"/>
      <c r="J28" s="666">
        <v>57.561</v>
      </c>
      <c r="K28" s="265"/>
      <c r="L28" s="151">
        <v>1</v>
      </c>
      <c r="M28" s="152">
        <f t="shared" si="1"/>
        <v>7</v>
      </c>
      <c r="N28" s="153">
        <f t="shared" si="2"/>
        <v>8</v>
      </c>
    </row>
    <row r="29" spans="1:14" ht="15" thickBot="1" x14ac:dyDescent="0.25">
      <c r="A29" s="195" t="str">
        <f t="shared" si="0"/>
        <v/>
      </c>
      <c r="C29" s="660"/>
      <c r="D29" s="660"/>
    </row>
    <row r="30" spans="1:14" ht="15" thickBot="1" x14ac:dyDescent="0.25">
      <c r="A30" s="195" t="str">
        <f t="shared" si="0"/>
        <v/>
      </c>
      <c r="C30" s="661"/>
      <c r="D30" s="662"/>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74" type="noConversion"/>
  <conditionalFormatting sqref="C25">
    <cfRule type="duplicateValues" dxfId="38" priority="9"/>
  </conditionalFormatting>
  <conditionalFormatting sqref="C30">
    <cfRule type="duplicateValues" dxfId="37" priority="496"/>
  </conditionalFormatting>
  <conditionalFormatting sqref="D28">
    <cfRule type="duplicateValues" dxfId="36" priority="497"/>
    <cfRule type="duplicateValues" dxfId="35" priority="498"/>
  </conditionalFormatting>
  <conditionalFormatting sqref="D30">
    <cfRule type="duplicateValues" dxfId="34" priority="499"/>
    <cfRule type="duplicateValues" dxfId="33" priority="500"/>
  </conditionalFormatting>
  <conditionalFormatting sqref="D25">
    <cfRule type="duplicateValues" dxfId="32" priority="501"/>
    <cfRule type="duplicateValues" dxfId="31" priority="502"/>
  </conditionalFormatting>
  <conditionalFormatting sqref="C1:D5">
    <cfRule type="duplicateValues" dxfId="30" priority="503"/>
  </conditionalFormatting>
  <conditionalFormatting sqref="C6:D24 C28 C26:D27">
    <cfRule type="duplicateValues" dxfId="29" priority="504"/>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B1BC-6943-4B2D-9DAE-7963E6718D96}">
  <sheetPr codeName="Sheet33">
    <tabColor rgb="FFFF3399"/>
  </sheetPr>
  <dimension ref="A1:N100"/>
  <sheetViews>
    <sheetView topLeftCell="A30" zoomScale="70" zoomScaleNormal="70" workbookViewId="0">
      <selection activeCell="C49" sqref="C49"/>
    </sheetView>
  </sheetViews>
  <sheetFormatPr defaultRowHeight="12.75" x14ac:dyDescent="0.2"/>
  <cols>
    <col min="1" max="1" width="37" style="119" customWidth="1"/>
    <col min="2" max="2" width="9.140625" style="14" bestFit="1" customWidth="1"/>
    <col min="3" max="3" width="18.7109375" style="119" bestFit="1" customWidth="1"/>
    <col min="4" max="4" width="43.140625" style="154" bestFit="1" customWidth="1"/>
    <col min="5" max="5" width="12" style="14" bestFit="1" customWidth="1"/>
    <col min="6" max="6" width="16" style="119" bestFit="1" customWidth="1"/>
    <col min="7" max="9" width="10.140625" style="14"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22.5" customHeight="1" thickBot="1" x14ac:dyDescent="0.25">
      <c r="A1" s="115">
        <f>SUM(A2-1)</f>
        <v>35</v>
      </c>
      <c r="B1" s="981" t="s">
        <v>234</v>
      </c>
      <c r="C1" s="982"/>
      <c r="D1" s="116" t="s">
        <v>69</v>
      </c>
      <c r="E1" s="983" t="s">
        <v>1116</v>
      </c>
      <c r="F1" s="984"/>
      <c r="G1" s="984"/>
      <c r="H1" s="984"/>
      <c r="I1" s="984"/>
      <c r="J1" s="984"/>
      <c r="K1" s="118" t="s">
        <v>70</v>
      </c>
      <c r="L1" s="1006" t="s">
        <v>1117</v>
      </c>
      <c r="M1" s="986"/>
      <c r="N1" s="118" t="s">
        <v>235</v>
      </c>
    </row>
    <row r="2" spans="1:14" ht="22.5" customHeight="1" thickBot="1" x14ac:dyDescent="0.25">
      <c r="A2" s="120">
        <f>COUNTA(_xlfn.UNIQUE(D8:D200))</f>
        <v>36</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500"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1003"/>
      <c r="E5" s="1004" t="s">
        <v>77</v>
      </c>
      <c r="F5" s="1005"/>
      <c r="G5" s="1011"/>
      <c r="H5" s="1013"/>
      <c r="I5" s="1013"/>
      <c r="J5" s="1013"/>
      <c r="K5" s="1003"/>
      <c r="L5" s="1008"/>
      <c r="M5" s="1009"/>
      <c r="N5" s="501">
        <f>IF(N4=1,0,IF(N4=2,1,IF(N4=3,2,0)))</f>
        <v>0</v>
      </c>
    </row>
    <row r="6" spans="1:14" ht="14.25" x14ac:dyDescent="0.2">
      <c r="A6" s="348" t="str">
        <f t="shared" ref="A6:A37" si="0">CONCATENATE(B6,C6,D6)</f>
        <v xml:space="preserve">PrepExample Rider AExample Horse </v>
      </c>
      <c r="B6" s="349" t="s">
        <v>66</v>
      </c>
      <c r="C6" s="350" t="s">
        <v>510</v>
      </c>
      <c r="D6" s="351" t="s">
        <v>511</v>
      </c>
      <c r="E6" s="352">
        <v>6000000</v>
      </c>
      <c r="F6" s="353" t="s">
        <v>512</v>
      </c>
      <c r="G6" s="352">
        <v>60</v>
      </c>
      <c r="H6" s="349"/>
      <c r="I6" s="354"/>
      <c r="J6" s="355"/>
      <c r="K6" s="356"/>
      <c r="L6" s="357">
        <v>1</v>
      </c>
      <c r="M6" s="358">
        <f>IF(L6=1,7,IF(L6=2,6,IF(L6=3,5,IF(L6=4,4,IF(L6=5,3,IF(L6=6,2,IF(L6&gt;=6,1,0)))))))</f>
        <v>7</v>
      </c>
      <c r="N6" s="359">
        <f>SUM(M6+$N$5)</f>
        <v>7</v>
      </c>
    </row>
    <row r="7" spans="1:14" ht="14.25" x14ac:dyDescent="0.2">
      <c r="A7" s="126" t="str">
        <f t="shared" si="0"/>
        <v xml:space="preserve">PrelimExample RiderExample Horse </v>
      </c>
      <c r="B7" s="360" t="s">
        <v>50</v>
      </c>
      <c r="C7" s="361" t="s">
        <v>513</v>
      </c>
      <c r="D7" s="362" t="s">
        <v>511</v>
      </c>
      <c r="E7" s="363">
        <v>6000001</v>
      </c>
      <c r="F7" s="364" t="s">
        <v>512</v>
      </c>
      <c r="G7" s="363"/>
      <c r="H7" s="360">
        <v>45</v>
      </c>
      <c r="I7" s="365"/>
      <c r="J7" s="366"/>
      <c r="K7" s="367"/>
      <c r="L7" s="368">
        <v>3</v>
      </c>
      <c r="M7" s="369">
        <f>IF(L7=1,7,IF(L7=2,6,IF(L7=3,5,IF(L7=4,4,IF(L7=5,3,IF(L7=6,2,IF(L7&gt;=6,1,0)))))))</f>
        <v>5</v>
      </c>
      <c r="N7" s="370">
        <f>SUM(M7+$N$5)</f>
        <v>5</v>
      </c>
    </row>
    <row r="8" spans="1:14" ht="18.75" x14ac:dyDescent="0.3">
      <c r="A8" s="126" t="str">
        <f t="shared" si="0"/>
        <v>PrepJenaveve PageWatchwood Druid</v>
      </c>
      <c r="B8" s="127" t="s">
        <v>66</v>
      </c>
      <c r="C8" s="128" t="s">
        <v>108</v>
      </c>
      <c r="D8" s="496" t="s">
        <v>109</v>
      </c>
      <c r="E8" s="234">
        <v>6020436</v>
      </c>
      <c r="F8" s="180" t="s">
        <v>164</v>
      </c>
      <c r="G8" s="378">
        <v>67.368399999999994</v>
      </c>
      <c r="H8" s="127"/>
      <c r="I8" s="181"/>
      <c r="J8" s="210"/>
      <c r="K8" s="211"/>
      <c r="L8" s="137">
        <v>1</v>
      </c>
      <c r="M8" s="138">
        <f t="shared" ref="M8:M71" si="1">IF(L8=1,7,IF(L8=2,6,IF(L8=3,5,IF(L8=4,4,IF(L8=5,3,IF(L8=6,2,IF(L8&gt;=6,1,0)))))))</f>
        <v>7</v>
      </c>
      <c r="N8" s="139">
        <f>SUM(M8+$N$5)</f>
        <v>7</v>
      </c>
    </row>
    <row r="9" spans="1:14" ht="18.75" x14ac:dyDescent="0.3">
      <c r="A9" s="126" t="str">
        <f t="shared" si="0"/>
        <v>PrepUma Sky FisherWendamar Merritt</v>
      </c>
      <c r="B9" s="127" t="s">
        <v>66</v>
      </c>
      <c r="C9" s="128" t="s">
        <v>1121</v>
      </c>
      <c r="D9" s="496" t="s">
        <v>1122</v>
      </c>
      <c r="E9" s="234">
        <v>6029246</v>
      </c>
      <c r="F9" s="180" t="s">
        <v>40</v>
      </c>
      <c r="G9" s="378">
        <v>59.736800000000002</v>
      </c>
      <c r="H9" s="127"/>
      <c r="I9" s="181"/>
      <c r="J9" s="210"/>
      <c r="K9" s="211"/>
      <c r="L9" s="137">
        <v>2</v>
      </c>
      <c r="M9" s="138">
        <f t="shared" si="1"/>
        <v>6</v>
      </c>
      <c r="N9" s="139">
        <f t="shared" ref="N9:N72" si="2">SUM(M9+$N$5)</f>
        <v>6</v>
      </c>
    </row>
    <row r="10" spans="1:14" ht="18.75" x14ac:dyDescent="0.3">
      <c r="A10" s="126" t="str">
        <f t="shared" si="0"/>
        <v>PrepSophie DagnallEbony Rose Spotlight</v>
      </c>
      <c r="B10" s="127" t="s">
        <v>66</v>
      </c>
      <c r="C10" s="128" t="s">
        <v>832</v>
      </c>
      <c r="D10" s="496" t="s">
        <v>833</v>
      </c>
      <c r="E10" s="234">
        <v>6020462</v>
      </c>
      <c r="F10" s="180" t="s">
        <v>40</v>
      </c>
      <c r="G10" s="234">
        <v>70.526300000000006</v>
      </c>
      <c r="H10" s="127"/>
      <c r="I10" s="181"/>
      <c r="J10" s="210"/>
      <c r="K10" s="211"/>
      <c r="L10" s="137">
        <v>1</v>
      </c>
      <c r="M10" s="138">
        <f t="shared" si="1"/>
        <v>7</v>
      </c>
      <c r="N10" s="139">
        <f t="shared" si="2"/>
        <v>7</v>
      </c>
    </row>
    <row r="11" spans="1:14" ht="18.75" x14ac:dyDescent="0.3">
      <c r="A11" s="126" t="str">
        <f t="shared" si="0"/>
        <v>PrepLia Del GiaccoPanda</v>
      </c>
      <c r="B11" s="127" t="s">
        <v>66</v>
      </c>
      <c r="C11" s="128" t="s">
        <v>609</v>
      </c>
      <c r="D11" s="496" t="s">
        <v>626</v>
      </c>
      <c r="E11" s="234">
        <v>6020795</v>
      </c>
      <c r="F11" s="180" t="s">
        <v>100</v>
      </c>
      <c r="G11" s="379">
        <v>65</v>
      </c>
      <c r="H11" s="127"/>
      <c r="I11" s="181"/>
      <c r="J11" s="210"/>
      <c r="K11" s="211"/>
      <c r="L11" s="137">
        <v>2</v>
      </c>
      <c r="M11" s="138">
        <f t="shared" si="1"/>
        <v>6</v>
      </c>
      <c r="N11" s="139">
        <f t="shared" si="2"/>
        <v>6</v>
      </c>
    </row>
    <row r="12" spans="1:14" ht="18.75" x14ac:dyDescent="0.3">
      <c r="A12" s="126" t="str">
        <f t="shared" si="0"/>
        <v>PrepAbbey RoweShaylen Park Soonami</v>
      </c>
      <c r="B12" s="127" t="s">
        <v>66</v>
      </c>
      <c r="C12" s="128" t="s">
        <v>1123</v>
      </c>
      <c r="D12" s="496" t="s">
        <v>1124</v>
      </c>
      <c r="E12" s="234">
        <v>6028543</v>
      </c>
      <c r="F12" s="180" t="s">
        <v>40</v>
      </c>
      <c r="G12" s="378">
        <v>54.736800000000002</v>
      </c>
      <c r="H12" s="127"/>
      <c r="I12" s="181"/>
      <c r="J12" s="210"/>
      <c r="K12" s="211"/>
      <c r="L12" s="137">
        <v>3</v>
      </c>
      <c r="M12" s="138">
        <f t="shared" si="1"/>
        <v>5</v>
      </c>
      <c r="N12" s="139">
        <f t="shared" si="2"/>
        <v>5</v>
      </c>
    </row>
    <row r="13" spans="1:14" ht="18.75" x14ac:dyDescent="0.3">
      <c r="A13" s="126" t="str">
        <f t="shared" si="0"/>
        <v>MedAnthea SargisonKardarra Kaldarra</v>
      </c>
      <c r="B13" s="127" t="s">
        <v>15</v>
      </c>
      <c r="C13" s="128" t="s">
        <v>501</v>
      </c>
      <c r="D13" s="496" t="s">
        <v>502</v>
      </c>
      <c r="E13" s="234">
        <v>6006689</v>
      </c>
      <c r="F13" s="180" t="s">
        <v>490</v>
      </c>
      <c r="G13" s="140"/>
      <c r="H13" s="127"/>
      <c r="I13" s="181"/>
      <c r="J13" s="210"/>
      <c r="K13" s="234">
        <v>64.615399999999994</v>
      </c>
      <c r="L13" s="137">
        <v>1</v>
      </c>
      <c r="M13" s="138">
        <f t="shared" si="1"/>
        <v>7</v>
      </c>
      <c r="N13" s="139">
        <f t="shared" si="2"/>
        <v>7</v>
      </c>
    </row>
    <row r="14" spans="1:14" ht="18.75" x14ac:dyDescent="0.3">
      <c r="A14" s="126" t="str">
        <f t="shared" si="0"/>
        <v>MedTeagan ChristieAmani Phantasie</v>
      </c>
      <c r="B14" s="127" t="s">
        <v>15</v>
      </c>
      <c r="C14" s="128" t="s">
        <v>486</v>
      </c>
      <c r="D14" s="496" t="s">
        <v>487</v>
      </c>
      <c r="E14" s="234">
        <v>6007986</v>
      </c>
      <c r="F14" s="180" t="s">
        <v>40</v>
      </c>
      <c r="G14" s="140"/>
      <c r="H14" s="127"/>
      <c r="I14" s="181"/>
      <c r="J14" s="210"/>
      <c r="K14" s="234">
        <v>61.153799999999997</v>
      </c>
      <c r="L14" s="137">
        <v>2</v>
      </c>
      <c r="M14" s="138">
        <f t="shared" si="1"/>
        <v>6</v>
      </c>
      <c r="N14" s="139">
        <f t="shared" si="2"/>
        <v>6</v>
      </c>
    </row>
    <row r="15" spans="1:14" ht="18.75" x14ac:dyDescent="0.3">
      <c r="A15" s="126" t="str">
        <f t="shared" si="0"/>
        <v>ElemAnthea SargisonKardarra Kaldarra</v>
      </c>
      <c r="B15" s="127" t="s">
        <v>17</v>
      </c>
      <c r="C15" s="496" t="s">
        <v>501</v>
      </c>
      <c r="D15" s="496" t="s">
        <v>502</v>
      </c>
      <c r="E15" s="234">
        <v>6006689</v>
      </c>
      <c r="F15" s="180" t="s">
        <v>490</v>
      </c>
      <c r="G15" s="140"/>
      <c r="H15" s="127"/>
      <c r="I15" s="181"/>
      <c r="J15" s="378">
        <v>68.536600000000007</v>
      </c>
      <c r="K15" s="211"/>
      <c r="L15" s="137">
        <v>1</v>
      </c>
      <c r="M15" s="138">
        <f t="shared" si="1"/>
        <v>7</v>
      </c>
      <c r="N15" s="139">
        <f t="shared" si="2"/>
        <v>7</v>
      </c>
    </row>
    <row r="16" spans="1:14" ht="18.75" x14ac:dyDescent="0.3">
      <c r="A16" s="126" t="str">
        <f t="shared" si="0"/>
        <v>ElemKatelyn MehanikovVee</v>
      </c>
      <c r="B16" s="127" t="s">
        <v>17</v>
      </c>
      <c r="C16" s="496" t="s">
        <v>378</v>
      </c>
      <c r="D16" s="496" t="s">
        <v>434</v>
      </c>
      <c r="E16" s="234">
        <v>6011741</v>
      </c>
      <c r="F16" s="180" t="s">
        <v>490</v>
      </c>
      <c r="G16" s="140"/>
      <c r="H16" s="127"/>
      <c r="I16" s="181"/>
      <c r="J16" s="378">
        <v>50.9756</v>
      </c>
      <c r="K16" s="211"/>
      <c r="L16" s="137">
        <v>2</v>
      </c>
      <c r="M16" s="138">
        <f t="shared" si="1"/>
        <v>6</v>
      </c>
      <c r="N16" s="139">
        <f t="shared" si="2"/>
        <v>6</v>
      </c>
    </row>
    <row r="17" spans="1:14" ht="15.75" x14ac:dyDescent="0.25">
      <c r="A17" s="126" t="str">
        <f t="shared" si="0"/>
        <v>ElemTeagan ChristieAmani Phantasie</v>
      </c>
      <c r="B17" s="127" t="s">
        <v>17</v>
      </c>
      <c r="C17" s="128" t="s">
        <v>486</v>
      </c>
      <c r="D17" s="129" t="s">
        <v>487</v>
      </c>
      <c r="E17" s="234">
        <v>6007986</v>
      </c>
      <c r="F17" s="180" t="s">
        <v>40</v>
      </c>
      <c r="G17" s="140"/>
      <c r="H17" s="127"/>
      <c r="I17" s="181"/>
      <c r="J17" s="378">
        <v>59.268300000000004</v>
      </c>
      <c r="K17" s="211"/>
      <c r="L17" s="137">
        <v>1</v>
      </c>
      <c r="M17" s="138">
        <f t="shared" si="1"/>
        <v>7</v>
      </c>
      <c r="N17" s="139">
        <f t="shared" si="2"/>
        <v>7</v>
      </c>
    </row>
    <row r="18" spans="1:14" ht="18.75" x14ac:dyDescent="0.3">
      <c r="A18" s="126" t="str">
        <f t="shared" si="0"/>
        <v>NovJaime KnightAscot Magnum Silk</v>
      </c>
      <c r="B18" s="127" t="s">
        <v>377</v>
      </c>
      <c r="C18" s="128" t="s">
        <v>603</v>
      </c>
      <c r="D18" s="496" t="s">
        <v>630</v>
      </c>
      <c r="E18" s="234">
        <v>6020799</v>
      </c>
      <c r="F18" s="180" t="s">
        <v>100</v>
      </c>
      <c r="G18" s="140"/>
      <c r="H18" s="127"/>
      <c r="I18" s="497">
        <v>61.428600000000003</v>
      </c>
      <c r="J18" s="210"/>
      <c r="K18" s="211"/>
      <c r="L18" s="137">
        <v>1</v>
      </c>
      <c r="M18" s="138">
        <f t="shared" si="1"/>
        <v>7</v>
      </c>
      <c r="N18" s="139">
        <f t="shared" si="2"/>
        <v>7</v>
      </c>
    </row>
    <row r="19" spans="1:14" ht="18.75" x14ac:dyDescent="0.3">
      <c r="A19" s="126" t="str">
        <f t="shared" si="0"/>
        <v>NovAnnalyce PageCoronation Flora</v>
      </c>
      <c r="B19" s="127" t="s">
        <v>377</v>
      </c>
      <c r="C19" s="128" t="s">
        <v>37</v>
      </c>
      <c r="D19" s="496" t="s">
        <v>38</v>
      </c>
      <c r="E19" s="234">
        <v>6020437</v>
      </c>
      <c r="F19" s="180" t="s">
        <v>164</v>
      </c>
      <c r="G19" s="140"/>
      <c r="H19" s="127"/>
      <c r="I19" s="497">
        <v>61</v>
      </c>
      <c r="J19" s="210"/>
      <c r="K19" s="211"/>
      <c r="L19" s="137">
        <v>2</v>
      </c>
      <c r="M19" s="138">
        <f t="shared" si="1"/>
        <v>6</v>
      </c>
      <c r="N19" s="139">
        <f t="shared" si="2"/>
        <v>6</v>
      </c>
    </row>
    <row r="20" spans="1:14" ht="18.75" x14ac:dyDescent="0.3">
      <c r="A20" s="126" t="str">
        <f t="shared" si="0"/>
        <v>NovLyla ValuriSkywood Park Limited Addition</v>
      </c>
      <c r="B20" s="127" t="s">
        <v>377</v>
      </c>
      <c r="C20" s="128" t="s">
        <v>606</v>
      </c>
      <c r="D20" s="496" t="s">
        <v>1125</v>
      </c>
      <c r="E20" s="234">
        <v>6020635</v>
      </c>
      <c r="F20" s="180" t="s">
        <v>607</v>
      </c>
      <c r="G20" s="140"/>
      <c r="H20" s="127"/>
      <c r="I20" s="497">
        <v>59.571399999999997</v>
      </c>
      <c r="J20" s="210"/>
      <c r="K20" s="211"/>
      <c r="L20" s="137">
        <v>3</v>
      </c>
      <c r="M20" s="138">
        <f t="shared" si="1"/>
        <v>5</v>
      </c>
      <c r="N20" s="139">
        <f t="shared" si="2"/>
        <v>5</v>
      </c>
    </row>
    <row r="21" spans="1:14" ht="18.75" x14ac:dyDescent="0.3">
      <c r="A21" s="126" t="str">
        <f t="shared" si="0"/>
        <v>NovHayley MazurekNoblewood Casablanca</v>
      </c>
      <c r="B21" s="127" t="s">
        <v>377</v>
      </c>
      <c r="C21" s="128" t="s">
        <v>851</v>
      </c>
      <c r="D21" s="496" t="s">
        <v>867</v>
      </c>
      <c r="E21" s="234">
        <v>6029089</v>
      </c>
      <c r="F21" s="180" t="s">
        <v>40</v>
      </c>
      <c r="G21" s="140"/>
      <c r="H21" s="127"/>
      <c r="I21" s="497">
        <v>59.285699999999999</v>
      </c>
      <c r="J21" s="210"/>
      <c r="K21" s="211"/>
      <c r="L21" s="137">
        <v>4</v>
      </c>
      <c r="M21" s="138">
        <f t="shared" si="1"/>
        <v>4</v>
      </c>
      <c r="N21" s="139">
        <f t="shared" si="2"/>
        <v>4</v>
      </c>
    </row>
    <row r="22" spans="1:14" ht="18.75" x14ac:dyDescent="0.3">
      <c r="A22" s="126" t="str">
        <f t="shared" si="0"/>
        <v>NovCaitlin WorthTreelea Park Romeo</v>
      </c>
      <c r="B22" s="127" t="s">
        <v>377</v>
      </c>
      <c r="C22" s="128" t="s">
        <v>843</v>
      </c>
      <c r="D22" s="496" t="s">
        <v>862</v>
      </c>
      <c r="E22" s="234">
        <v>6008425</v>
      </c>
      <c r="F22" s="180" t="s">
        <v>46</v>
      </c>
      <c r="G22" s="140"/>
      <c r="H22" s="127"/>
      <c r="I22" s="497">
        <v>54.857100000000003</v>
      </c>
      <c r="J22" s="210"/>
      <c r="K22" s="211"/>
      <c r="L22" s="137">
        <v>5</v>
      </c>
      <c r="M22" s="138">
        <f t="shared" si="1"/>
        <v>3</v>
      </c>
      <c r="N22" s="139">
        <f t="shared" si="2"/>
        <v>3</v>
      </c>
    </row>
    <row r="23" spans="1:14" ht="18.75" x14ac:dyDescent="0.3">
      <c r="A23" s="126" t="str">
        <f t="shared" si="0"/>
        <v>NovSarah LittlePenley Giovanni</v>
      </c>
      <c r="B23" s="127" t="s">
        <v>377</v>
      </c>
      <c r="C23" s="128" t="s">
        <v>493</v>
      </c>
      <c r="D23" s="496" t="s">
        <v>494</v>
      </c>
      <c r="E23" s="234">
        <v>6009226</v>
      </c>
      <c r="F23" s="180" t="s">
        <v>40</v>
      </c>
      <c r="G23" s="140"/>
      <c r="H23" s="127"/>
      <c r="I23" s="497">
        <v>63.857100000000003</v>
      </c>
      <c r="J23" s="210"/>
      <c r="K23" s="211"/>
      <c r="L23" s="137">
        <v>1</v>
      </c>
      <c r="M23" s="138">
        <f t="shared" si="1"/>
        <v>7</v>
      </c>
      <c r="N23" s="139">
        <f t="shared" si="2"/>
        <v>7</v>
      </c>
    </row>
    <row r="24" spans="1:14" ht="18.75" x14ac:dyDescent="0.3">
      <c r="A24" s="126" t="str">
        <f t="shared" si="0"/>
        <v>NovLauren ContiScott Free</v>
      </c>
      <c r="B24" s="127" t="s">
        <v>377</v>
      </c>
      <c r="C24" s="128" t="s">
        <v>615</v>
      </c>
      <c r="D24" s="496" t="s">
        <v>640</v>
      </c>
      <c r="E24" s="234">
        <v>6014927</v>
      </c>
      <c r="F24" s="180" t="s">
        <v>100</v>
      </c>
      <c r="G24" s="140"/>
      <c r="H24" s="127"/>
      <c r="I24" s="497">
        <v>63.571399999999997</v>
      </c>
      <c r="J24" s="210"/>
      <c r="K24" s="211"/>
      <c r="L24" s="137">
        <v>2</v>
      </c>
      <c r="M24" s="138">
        <f t="shared" si="1"/>
        <v>6</v>
      </c>
      <c r="N24" s="139">
        <f t="shared" si="2"/>
        <v>6</v>
      </c>
    </row>
    <row r="25" spans="1:14" ht="18.75" x14ac:dyDescent="0.3">
      <c r="A25" s="126" t="str">
        <f t="shared" si="0"/>
        <v>NovKatelyn MehanikovVee</v>
      </c>
      <c r="B25" s="127" t="s">
        <v>377</v>
      </c>
      <c r="C25" s="128" t="s">
        <v>378</v>
      </c>
      <c r="D25" s="496" t="s">
        <v>434</v>
      </c>
      <c r="E25" s="234">
        <v>6011741</v>
      </c>
      <c r="F25" s="180" t="s">
        <v>490</v>
      </c>
      <c r="G25" s="140"/>
      <c r="H25" s="127"/>
      <c r="I25" s="497">
        <v>61.714300000000001</v>
      </c>
      <c r="J25" s="210"/>
      <c r="K25" s="211"/>
      <c r="L25" s="137">
        <v>3</v>
      </c>
      <c r="M25" s="138">
        <f t="shared" si="1"/>
        <v>5</v>
      </c>
      <c r="N25" s="139">
        <f t="shared" si="2"/>
        <v>5</v>
      </c>
    </row>
    <row r="26" spans="1:14" ht="18.75" x14ac:dyDescent="0.3">
      <c r="A26" s="126" t="str">
        <f t="shared" si="0"/>
        <v>NovHayley CookeCooperpedy</v>
      </c>
      <c r="B26" s="127" t="s">
        <v>377</v>
      </c>
      <c r="C26" s="128" t="s">
        <v>645</v>
      </c>
      <c r="D26" s="496" t="s">
        <v>646</v>
      </c>
      <c r="E26" s="234">
        <v>6024850</v>
      </c>
      <c r="F26" s="180" t="s">
        <v>925</v>
      </c>
      <c r="G26" s="140"/>
      <c r="H26" s="127"/>
      <c r="I26" s="497">
        <v>55.857100000000003</v>
      </c>
      <c r="J26" s="210"/>
      <c r="K26" s="211"/>
      <c r="L26" s="137">
        <v>4</v>
      </c>
      <c r="M26" s="138">
        <f t="shared" si="1"/>
        <v>4</v>
      </c>
      <c r="N26" s="139">
        <f t="shared" si="2"/>
        <v>4</v>
      </c>
    </row>
    <row r="27" spans="1:14" ht="18.75" x14ac:dyDescent="0.3">
      <c r="A27" s="126" t="str">
        <f t="shared" si="0"/>
        <v>PrelimLahnee PozzebonGlen Hardey Omega Cloud</v>
      </c>
      <c r="B27" s="127" t="s">
        <v>50</v>
      </c>
      <c r="C27" s="128" t="s">
        <v>278</v>
      </c>
      <c r="D27" s="496" t="s">
        <v>280</v>
      </c>
      <c r="E27" s="234">
        <v>6011534</v>
      </c>
      <c r="F27" s="180" t="s">
        <v>54</v>
      </c>
      <c r="G27" s="140"/>
      <c r="H27" s="378">
        <v>65.714299999999994</v>
      </c>
      <c r="I27" s="181"/>
      <c r="J27" s="210"/>
      <c r="K27" s="211"/>
      <c r="L27" s="137">
        <v>1</v>
      </c>
      <c r="M27" s="138">
        <f t="shared" si="1"/>
        <v>7</v>
      </c>
      <c r="N27" s="139">
        <f t="shared" si="2"/>
        <v>7</v>
      </c>
    </row>
    <row r="28" spans="1:14" ht="18.75" x14ac:dyDescent="0.3">
      <c r="A28" s="126" t="str">
        <f t="shared" si="0"/>
        <v>PrelimJenaveve PageWatchwood Druid</v>
      </c>
      <c r="B28" s="127" t="s">
        <v>50</v>
      </c>
      <c r="C28" s="128" t="s">
        <v>108</v>
      </c>
      <c r="D28" s="496" t="s">
        <v>109</v>
      </c>
      <c r="E28" s="234">
        <v>6020436</v>
      </c>
      <c r="F28" s="180" t="s">
        <v>164</v>
      </c>
      <c r="G28" s="140"/>
      <c r="H28" s="378">
        <v>63.214300000000001</v>
      </c>
      <c r="I28" s="181"/>
      <c r="J28" s="210"/>
      <c r="K28" s="211"/>
      <c r="L28" s="137">
        <v>2</v>
      </c>
      <c r="M28" s="138">
        <f t="shared" si="1"/>
        <v>6</v>
      </c>
      <c r="N28" s="139">
        <f t="shared" si="2"/>
        <v>6</v>
      </c>
    </row>
    <row r="29" spans="1:14" ht="18.75" x14ac:dyDescent="0.3">
      <c r="A29" s="126" t="str">
        <f t="shared" si="0"/>
        <v>PrelimAleska WerneBertie De Lux</v>
      </c>
      <c r="B29" s="127" t="s">
        <v>50</v>
      </c>
      <c r="C29" s="128" t="s">
        <v>1126</v>
      </c>
      <c r="D29" s="496" t="s">
        <v>266</v>
      </c>
      <c r="E29" s="234">
        <v>6026158</v>
      </c>
      <c r="F29" s="180" t="s">
        <v>40</v>
      </c>
      <c r="G29" s="140"/>
      <c r="H29" s="378">
        <v>60.714199999999998</v>
      </c>
      <c r="I29" s="181"/>
      <c r="J29" s="210"/>
      <c r="K29" s="211"/>
      <c r="L29" s="137">
        <v>3</v>
      </c>
      <c r="M29" s="138">
        <f t="shared" si="1"/>
        <v>5</v>
      </c>
      <c r="N29" s="139">
        <f t="shared" si="2"/>
        <v>5</v>
      </c>
    </row>
    <row r="30" spans="1:14" ht="18.75" x14ac:dyDescent="0.3">
      <c r="A30" s="126" t="str">
        <f t="shared" si="0"/>
        <v>PrelimJaime KnightAscot Magnum Silk</v>
      </c>
      <c r="B30" s="127" t="s">
        <v>50</v>
      </c>
      <c r="C30" s="128" t="s">
        <v>603</v>
      </c>
      <c r="D30" s="496" t="s">
        <v>630</v>
      </c>
      <c r="E30" s="234">
        <v>6020799</v>
      </c>
      <c r="F30" s="180" t="s">
        <v>100</v>
      </c>
      <c r="G30" s="140"/>
      <c r="H30" s="378">
        <v>69.285700000000006</v>
      </c>
      <c r="I30" s="181"/>
      <c r="J30" s="210"/>
      <c r="K30" s="211"/>
      <c r="L30" s="137">
        <v>1</v>
      </c>
      <c r="M30" s="138">
        <f t="shared" si="1"/>
        <v>7</v>
      </c>
      <c r="N30" s="139">
        <f t="shared" si="2"/>
        <v>7</v>
      </c>
    </row>
    <row r="31" spans="1:14" ht="18.75" x14ac:dyDescent="0.3">
      <c r="A31" s="126" t="str">
        <f t="shared" si="0"/>
        <v>PrelimLeah GardinerTwo Sox</v>
      </c>
      <c r="B31" s="127" t="s">
        <v>50</v>
      </c>
      <c r="C31" s="128" t="s">
        <v>31</v>
      </c>
      <c r="D31" s="496" t="s">
        <v>1127</v>
      </c>
      <c r="E31" s="234">
        <v>6006656</v>
      </c>
      <c r="F31" s="180" t="s">
        <v>750</v>
      </c>
      <c r="G31" s="140"/>
      <c r="H31" s="378">
        <v>68.928600000000003</v>
      </c>
      <c r="I31" s="181"/>
      <c r="J31" s="210"/>
      <c r="K31" s="211"/>
      <c r="L31" s="137">
        <v>2</v>
      </c>
      <c r="M31" s="138">
        <f t="shared" si="1"/>
        <v>6</v>
      </c>
      <c r="N31" s="139">
        <f t="shared" si="2"/>
        <v>6</v>
      </c>
    </row>
    <row r="32" spans="1:14" ht="18.75" x14ac:dyDescent="0.3">
      <c r="A32" s="126" t="str">
        <f t="shared" si="0"/>
        <v>PrelimTaliah QuinnDevereaux Speedy Gonzalas</v>
      </c>
      <c r="B32" s="127" t="s">
        <v>50</v>
      </c>
      <c r="C32" s="128" t="s">
        <v>608</v>
      </c>
      <c r="D32" s="496" t="s">
        <v>633</v>
      </c>
      <c r="E32" s="234">
        <v>6026283</v>
      </c>
      <c r="F32" s="180" t="s">
        <v>40</v>
      </c>
      <c r="G32" s="140"/>
      <c r="H32" s="378">
        <v>68.214299999999994</v>
      </c>
      <c r="I32" s="181"/>
      <c r="J32" s="210"/>
      <c r="K32" s="211"/>
      <c r="L32" s="137">
        <v>3</v>
      </c>
      <c r="M32" s="138">
        <f t="shared" si="1"/>
        <v>5</v>
      </c>
      <c r="N32" s="139">
        <f t="shared" si="2"/>
        <v>5</v>
      </c>
    </row>
    <row r="33" spans="1:14" ht="18.75" x14ac:dyDescent="0.3">
      <c r="A33" s="126" t="str">
        <f t="shared" si="0"/>
        <v>PrelimAnnalyce PageCoronation Flora</v>
      </c>
      <c r="B33" s="127" t="s">
        <v>50</v>
      </c>
      <c r="C33" s="128" t="s">
        <v>37</v>
      </c>
      <c r="D33" s="496" t="s">
        <v>38</v>
      </c>
      <c r="E33" s="234">
        <v>6020437</v>
      </c>
      <c r="F33" s="180" t="s">
        <v>164</v>
      </c>
      <c r="G33" s="140"/>
      <c r="H33" s="378">
        <v>66.428600000000003</v>
      </c>
      <c r="I33" s="181"/>
      <c r="J33" s="210"/>
      <c r="K33" s="211"/>
      <c r="L33" s="137">
        <v>4</v>
      </c>
      <c r="M33" s="138">
        <f t="shared" si="1"/>
        <v>4</v>
      </c>
      <c r="N33" s="139">
        <f t="shared" si="2"/>
        <v>4</v>
      </c>
    </row>
    <row r="34" spans="1:14" ht="18.75" x14ac:dyDescent="0.3">
      <c r="A34" s="126" t="str">
        <f t="shared" si="0"/>
        <v>PrelimSune SnymanYartarla Park Centrepiece</v>
      </c>
      <c r="B34" s="127" t="s">
        <v>50</v>
      </c>
      <c r="C34" s="128" t="s">
        <v>132</v>
      </c>
      <c r="D34" s="496" t="s">
        <v>1128</v>
      </c>
      <c r="E34" s="234">
        <v>6020126</v>
      </c>
      <c r="F34" s="180" t="s">
        <v>40</v>
      </c>
      <c r="G34" s="140"/>
      <c r="H34" s="378">
        <v>64.821399999999997</v>
      </c>
      <c r="I34" s="181"/>
      <c r="J34" s="210"/>
      <c r="K34" s="211"/>
      <c r="L34" s="137">
        <v>5</v>
      </c>
      <c r="M34" s="138">
        <f t="shared" si="1"/>
        <v>3</v>
      </c>
      <c r="N34" s="139">
        <f t="shared" si="2"/>
        <v>3</v>
      </c>
    </row>
    <row r="35" spans="1:14" ht="18.75" x14ac:dyDescent="0.3">
      <c r="A35" s="126" t="str">
        <f t="shared" si="0"/>
        <v>PrelimSophie DagnallEbony Rose Spotlight</v>
      </c>
      <c r="B35" s="127" t="s">
        <v>50</v>
      </c>
      <c r="C35" s="128" t="s">
        <v>832</v>
      </c>
      <c r="D35" s="496" t="s">
        <v>833</v>
      </c>
      <c r="E35" s="234">
        <v>6020462</v>
      </c>
      <c r="F35" s="180" t="s">
        <v>40</v>
      </c>
      <c r="G35" s="140"/>
      <c r="H35" s="378">
        <v>61.964300000000001</v>
      </c>
      <c r="I35" s="181"/>
      <c r="J35" s="210"/>
      <c r="K35" s="211"/>
      <c r="L35" s="137">
        <v>6</v>
      </c>
      <c r="M35" s="138">
        <f t="shared" si="1"/>
        <v>2</v>
      </c>
      <c r="N35" s="139">
        <f t="shared" si="2"/>
        <v>2</v>
      </c>
    </row>
    <row r="36" spans="1:14" ht="18.75" x14ac:dyDescent="0.3">
      <c r="A36" s="126" t="str">
        <f t="shared" si="0"/>
        <v>PrelimLia Del GiaccoPanda</v>
      </c>
      <c r="B36" s="127" t="s">
        <v>50</v>
      </c>
      <c r="C36" s="128" t="s">
        <v>609</v>
      </c>
      <c r="D36" s="496" t="s">
        <v>626</v>
      </c>
      <c r="E36" s="234">
        <v>6020795</v>
      </c>
      <c r="F36" s="180" t="s">
        <v>100</v>
      </c>
      <c r="G36" s="140"/>
      <c r="H36" s="378">
        <v>60.357100000000003</v>
      </c>
      <c r="I36" s="181"/>
      <c r="J36" s="210"/>
      <c r="K36" s="211"/>
      <c r="L36" s="137">
        <v>7</v>
      </c>
      <c r="M36" s="138">
        <f t="shared" si="1"/>
        <v>1</v>
      </c>
      <c r="N36" s="139">
        <f t="shared" si="2"/>
        <v>1</v>
      </c>
    </row>
    <row r="37" spans="1:14" ht="18.75" x14ac:dyDescent="0.3">
      <c r="A37" s="126" t="str">
        <f t="shared" si="0"/>
        <v>PrelimLyla ValuriGlamorvid Nioi</v>
      </c>
      <c r="B37" s="127" t="s">
        <v>50</v>
      </c>
      <c r="C37" s="128" t="s">
        <v>606</v>
      </c>
      <c r="D37" s="496" t="s">
        <v>632</v>
      </c>
      <c r="E37" s="234">
        <v>6020635</v>
      </c>
      <c r="F37" s="180" t="s">
        <v>607</v>
      </c>
      <c r="G37" s="140"/>
      <c r="H37" s="378">
        <v>56.607100000000003</v>
      </c>
      <c r="I37" s="181"/>
      <c r="J37" s="210"/>
      <c r="K37" s="211"/>
      <c r="L37" s="137">
        <v>8</v>
      </c>
      <c r="M37" s="138">
        <f t="shared" si="1"/>
        <v>1</v>
      </c>
      <c r="N37" s="139">
        <f t="shared" si="2"/>
        <v>1</v>
      </c>
    </row>
    <row r="38" spans="1:14" ht="18.75" x14ac:dyDescent="0.3">
      <c r="A38" s="126" t="str">
        <f t="shared" ref="A38:A69" si="3">CONCATENATE(B38,C38,D38)</f>
        <v>PrelimNell HoworthFlirt With Hal</v>
      </c>
      <c r="B38" s="127" t="s">
        <v>50</v>
      </c>
      <c r="C38" s="128" t="s">
        <v>844</v>
      </c>
      <c r="D38" s="496" t="s">
        <v>863</v>
      </c>
      <c r="E38" s="234">
        <v>6028245</v>
      </c>
      <c r="F38" s="180" t="s">
        <v>54</v>
      </c>
      <c r="G38" s="140"/>
      <c r="H38" s="378">
        <v>70.892899999999997</v>
      </c>
      <c r="I38" s="181"/>
      <c r="J38" s="210"/>
      <c r="K38" s="211"/>
      <c r="L38" s="137">
        <v>1</v>
      </c>
      <c r="M38" s="138">
        <f t="shared" si="1"/>
        <v>7</v>
      </c>
      <c r="N38" s="139">
        <f t="shared" si="2"/>
        <v>7</v>
      </c>
    </row>
    <row r="39" spans="1:14" ht="18.75" x14ac:dyDescent="0.3">
      <c r="A39" s="126" t="str">
        <f t="shared" si="3"/>
        <v>PrelimChelsea WillockHector</v>
      </c>
      <c r="B39" s="127" t="s">
        <v>50</v>
      </c>
      <c r="C39" s="128" t="s">
        <v>612</v>
      </c>
      <c r="D39" s="496" t="s">
        <v>637</v>
      </c>
      <c r="E39" s="234">
        <v>6027372</v>
      </c>
      <c r="F39" s="180" t="s">
        <v>40</v>
      </c>
      <c r="G39" s="140"/>
      <c r="H39" s="378">
        <v>61.071399999999997</v>
      </c>
      <c r="I39" s="181"/>
      <c r="J39" s="210"/>
      <c r="K39" s="211"/>
      <c r="L39" s="137">
        <v>2</v>
      </c>
      <c r="M39" s="138">
        <f t="shared" si="1"/>
        <v>6</v>
      </c>
      <c r="N39" s="139">
        <f t="shared" si="2"/>
        <v>6</v>
      </c>
    </row>
    <row r="40" spans="1:14" ht="18.75" x14ac:dyDescent="0.3">
      <c r="A40" s="126" t="str">
        <f t="shared" si="3"/>
        <v>PrelimTatum HandCrystal Clear</v>
      </c>
      <c r="B40" s="127" t="s">
        <v>50</v>
      </c>
      <c r="C40" s="128" t="s">
        <v>614</v>
      </c>
      <c r="D40" s="496" t="s">
        <v>639</v>
      </c>
      <c r="E40" s="234">
        <v>6022032</v>
      </c>
      <c r="F40" s="180" t="s">
        <v>40</v>
      </c>
      <c r="G40" s="140"/>
      <c r="H40" s="378">
        <v>57.678600000000003</v>
      </c>
      <c r="I40" s="181"/>
      <c r="J40" s="210"/>
      <c r="K40" s="211"/>
      <c r="L40" s="137">
        <v>3</v>
      </c>
      <c r="M40" s="138">
        <f t="shared" si="1"/>
        <v>5</v>
      </c>
      <c r="N40" s="139">
        <f t="shared" si="2"/>
        <v>5</v>
      </c>
    </row>
    <row r="41" spans="1:14" ht="18.75" x14ac:dyDescent="0.3">
      <c r="A41" s="126" t="str">
        <f t="shared" si="3"/>
        <v>PrelimLauren ContiScott Free</v>
      </c>
      <c r="B41" s="127" t="s">
        <v>50</v>
      </c>
      <c r="C41" s="128" t="s">
        <v>615</v>
      </c>
      <c r="D41" s="496" t="s">
        <v>640</v>
      </c>
      <c r="E41" s="234">
        <v>6014927</v>
      </c>
      <c r="F41" s="180" t="s">
        <v>100</v>
      </c>
      <c r="G41" s="140"/>
      <c r="H41" s="379">
        <v>68.75</v>
      </c>
      <c r="I41" s="181"/>
      <c r="J41" s="210"/>
      <c r="K41" s="211"/>
      <c r="L41" s="137">
        <v>1</v>
      </c>
      <c r="M41" s="138">
        <f t="shared" si="1"/>
        <v>7</v>
      </c>
      <c r="N41" s="139">
        <f t="shared" si="2"/>
        <v>7</v>
      </c>
    </row>
    <row r="42" spans="1:14" ht="18.75" x14ac:dyDescent="0.3">
      <c r="A42" s="126" t="str">
        <f t="shared" si="3"/>
        <v>PrelimSarah LittlePenley Giovanni</v>
      </c>
      <c r="B42" s="127" t="s">
        <v>50</v>
      </c>
      <c r="C42" s="128" t="s">
        <v>493</v>
      </c>
      <c r="D42" s="496" t="s">
        <v>494</v>
      </c>
      <c r="E42" s="234">
        <v>6009226</v>
      </c>
      <c r="F42" s="180" t="s">
        <v>40</v>
      </c>
      <c r="G42" s="140"/>
      <c r="H42" s="234">
        <v>64.642899999999997</v>
      </c>
      <c r="I42" s="181"/>
      <c r="J42" s="210"/>
      <c r="K42" s="211"/>
      <c r="L42" s="137">
        <v>2</v>
      </c>
      <c r="M42" s="138">
        <f t="shared" si="1"/>
        <v>6</v>
      </c>
      <c r="N42" s="139">
        <f t="shared" si="2"/>
        <v>6</v>
      </c>
    </row>
    <row r="43" spans="1:14" ht="18.75" x14ac:dyDescent="0.3">
      <c r="A43" s="126" t="str">
        <f t="shared" si="3"/>
        <v>PrelimSydelle BlandBreezewater Mr Brown</v>
      </c>
      <c r="B43" s="127" t="s">
        <v>50</v>
      </c>
      <c r="C43" s="128" t="s">
        <v>1129</v>
      </c>
      <c r="D43" s="496" t="s">
        <v>1130</v>
      </c>
      <c r="E43" s="234">
        <v>6025356</v>
      </c>
      <c r="F43" s="180" t="s">
        <v>40</v>
      </c>
      <c r="G43" s="140"/>
      <c r="H43" s="378">
        <v>64.107100000000003</v>
      </c>
      <c r="I43" s="181"/>
      <c r="J43" s="210"/>
      <c r="K43" s="211"/>
      <c r="L43" s="137">
        <v>3</v>
      </c>
      <c r="M43" s="138">
        <f t="shared" si="1"/>
        <v>5</v>
      </c>
      <c r="N43" s="139">
        <f t="shared" si="2"/>
        <v>5</v>
      </c>
    </row>
    <row r="44" spans="1:14" ht="18.75" x14ac:dyDescent="0.3">
      <c r="A44" s="126" t="str">
        <f t="shared" si="3"/>
        <v>PrelimTiffani TongTamara Flaming Halo</v>
      </c>
      <c r="B44" s="127" t="s">
        <v>50</v>
      </c>
      <c r="C44" s="128" t="s">
        <v>758</v>
      </c>
      <c r="D44" s="496" t="s">
        <v>759</v>
      </c>
      <c r="E44" s="234">
        <v>6020091</v>
      </c>
      <c r="F44" s="180" t="s">
        <v>1118</v>
      </c>
      <c r="G44" s="140"/>
      <c r="H44" s="428">
        <v>63.392800000000001</v>
      </c>
      <c r="I44" s="181"/>
      <c r="J44" s="210"/>
      <c r="K44" s="211"/>
      <c r="L44" s="137">
        <v>4</v>
      </c>
      <c r="M44" s="138">
        <f t="shared" si="1"/>
        <v>4</v>
      </c>
      <c r="N44" s="139">
        <f t="shared" si="2"/>
        <v>4</v>
      </c>
    </row>
    <row r="45" spans="1:14" ht="18.75" x14ac:dyDescent="0.3">
      <c r="A45" s="126" t="str">
        <f t="shared" si="3"/>
        <v>PrelimZoe PettersonKismet Park Serenity</v>
      </c>
      <c r="B45" s="127" t="s">
        <v>50</v>
      </c>
      <c r="C45" s="128" t="s">
        <v>625</v>
      </c>
      <c r="D45" s="496" t="s">
        <v>641</v>
      </c>
      <c r="E45" s="234">
        <v>6027368</v>
      </c>
      <c r="F45" s="180" t="s">
        <v>40</v>
      </c>
      <c r="G45" s="140"/>
      <c r="H45" s="498">
        <v>61.25</v>
      </c>
      <c r="I45" s="181"/>
      <c r="J45" s="210"/>
      <c r="K45" s="211"/>
      <c r="L45" s="137">
        <v>5</v>
      </c>
      <c r="M45" s="138">
        <f t="shared" si="1"/>
        <v>3</v>
      </c>
      <c r="N45" s="139">
        <f t="shared" si="2"/>
        <v>3</v>
      </c>
    </row>
    <row r="46" spans="1:14" ht="18.75" x14ac:dyDescent="0.3">
      <c r="A46" s="126" t="str">
        <f t="shared" si="3"/>
        <v>PrelimTiffani TongShippyshippybangbang</v>
      </c>
      <c r="B46" s="127" t="s">
        <v>50</v>
      </c>
      <c r="C46" s="128" t="s">
        <v>758</v>
      </c>
      <c r="D46" s="496" t="s">
        <v>760</v>
      </c>
      <c r="E46" s="234">
        <v>6020091</v>
      </c>
      <c r="F46" s="180" t="s">
        <v>1118</v>
      </c>
      <c r="G46" s="140"/>
      <c r="H46" s="428">
        <v>61.071399999999997</v>
      </c>
      <c r="I46" s="181"/>
      <c r="J46" s="210"/>
      <c r="K46" s="211"/>
      <c r="L46" s="137">
        <v>6</v>
      </c>
      <c r="M46" s="138">
        <f t="shared" si="1"/>
        <v>2</v>
      </c>
      <c r="N46" s="139">
        <f t="shared" si="2"/>
        <v>2</v>
      </c>
    </row>
    <row r="47" spans="1:14" ht="14.25" x14ac:dyDescent="0.2">
      <c r="A47" s="126" t="str">
        <f t="shared" si="3"/>
        <v/>
      </c>
      <c r="B47" s="127" t="s">
        <v>83</v>
      </c>
      <c r="C47" s="128" t="s">
        <v>83</v>
      </c>
      <c r="D47" s="129" t="s">
        <v>83</v>
      </c>
      <c r="E47" s="140"/>
      <c r="F47" s="131"/>
      <c r="G47" s="140"/>
      <c r="H47" s="127"/>
      <c r="I47" s="181"/>
      <c r="J47" s="210"/>
      <c r="K47" s="211"/>
      <c r="L47" s="137"/>
      <c r="M47" s="138">
        <f t="shared" si="1"/>
        <v>0</v>
      </c>
      <c r="N47" s="139">
        <f t="shared" si="2"/>
        <v>0</v>
      </c>
    </row>
    <row r="48" spans="1:14" ht="18.75" x14ac:dyDescent="0.3">
      <c r="A48" s="126" t="str">
        <f t="shared" si="3"/>
        <v>AffSophie WatsonPeartree Farm Pandora</v>
      </c>
      <c r="B48" s="156" t="s">
        <v>353</v>
      </c>
      <c r="C48" s="128" t="s">
        <v>854</v>
      </c>
      <c r="D48" s="496" t="s">
        <v>869</v>
      </c>
      <c r="E48" s="234">
        <v>6025423</v>
      </c>
      <c r="F48" s="131"/>
      <c r="G48" s="499">
        <v>71.052599999999998</v>
      </c>
      <c r="H48" s="127"/>
      <c r="I48" s="181"/>
      <c r="J48" s="210"/>
      <c r="K48" s="211"/>
      <c r="L48" s="137">
        <v>1</v>
      </c>
      <c r="M48" s="138">
        <f t="shared" si="1"/>
        <v>7</v>
      </c>
      <c r="N48" s="139">
        <f>SUM(M48+$N$5)</f>
        <v>7</v>
      </c>
    </row>
    <row r="49" spans="1:14" ht="18.75" x14ac:dyDescent="0.3">
      <c r="A49" s="126" t="str">
        <f t="shared" si="3"/>
        <v>AffCharlene HarrisonShadow</v>
      </c>
      <c r="B49" s="156" t="s">
        <v>353</v>
      </c>
      <c r="C49" s="128" t="s">
        <v>814</v>
      </c>
      <c r="D49" s="496" t="s">
        <v>871</v>
      </c>
      <c r="E49" s="234">
        <v>6028795</v>
      </c>
      <c r="F49" s="131"/>
      <c r="G49" s="499">
        <v>63.421100000000003</v>
      </c>
      <c r="H49" s="127"/>
      <c r="I49" s="181"/>
      <c r="J49" s="210"/>
      <c r="K49" s="211"/>
      <c r="L49" s="137">
        <v>2</v>
      </c>
      <c r="M49" s="138">
        <f t="shared" si="1"/>
        <v>6</v>
      </c>
      <c r="N49" s="139">
        <f t="shared" ref="N49:N53" si="4">SUM(M49+$N$5)</f>
        <v>6</v>
      </c>
    </row>
    <row r="50" spans="1:14" ht="18.75" x14ac:dyDescent="0.3">
      <c r="A50" s="126" t="str">
        <f t="shared" si="3"/>
        <v>AffSophie WatsonPeartree Farm Pandora</v>
      </c>
      <c r="B50" s="156" t="s">
        <v>353</v>
      </c>
      <c r="C50" s="128" t="s">
        <v>854</v>
      </c>
      <c r="D50" s="496" t="s">
        <v>869</v>
      </c>
      <c r="E50" s="234">
        <v>6025423</v>
      </c>
      <c r="F50" s="131"/>
      <c r="G50" s="140"/>
      <c r="H50" s="234">
        <v>67.142899999999997</v>
      </c>
      <c r="I50" s="181"/>
      <c r="J50" s="210"/>
      <c r="K50" s="211"/>
      <c r="L50" s="137">
        <v>1</v>
      </c>
      <c r="M50" s="138">
        <f t="shared" si="1"/>
        <v>7</v>
      </c>
      <c r="N50" s="139">
        <f t="shared" si="4"/>
        <v>7</v>
      </c>
    </row>
    <row r="51" spans="1:14" ht="18.75" x14ac:dyDescent="0.3">
      <c r="A51" s="126" t="str">
        <f t="shared" si="3"/>
        <v>AffEmma TrussClare Downs Camsyniard</v>
      </c>
      <c r="B51" s="156" t="s">
        <v>353</v>
      </c>
      <c r="C51" s="128" t="s">
        <v>818</v>
      </c>
      <c r="D51" s="496" t="s">
        <v>827</v>
      </c>
      <c r="E51" s="234">
        <v>6028757</v>
      </c>
      <c r="F51" s="131"/>
      <c r="G51" s="140"/>
      <c r="H51" s="234">
        <v>63.928600000000003</v>
      </c>
      <c r="I51" s="181"/>
      <c r="J51" s="210"/>
      <c r="K51" s="211"/>
      <c r="L51" s="137">
        <v>2</v>
      </c>
      <c r="M51" s="138">
        <f t="shared" si="1"/>
        <v>6</v>
      </c>
      <c r="N51" s="139">
        <f t="shared" si="4"/>
        <v>6</v>
      </c>
    </row>
    <row r="52" spans="1:14" ht="18.75" x14ac:dyDescent="0.3">
      <c r="A52" s="126" t="str">
        <f t="shared" si="3"/>
        <v>AffSara VroomIndiana Eclipse</v>
      </c>
      <c r="B52" s="156" t="s">
        <v>353</v>
      </c>
      <c r="C52" s="128" t="s">
        <v>821</v>
      </c>
      <c r="D52" s="496" t="s">
        <v>822</v>
      </c>
      <c r="E52" s="234">
        <v>6024539</v>
      </c>
      <c r="F52" s="131"/>
      <c r="G52" s="140"/>
      <c r="H52" s="234">
        <v>56.428600000000003</v>
      </c>
      <c r="I52" s="181"/>
      <c r="J52" s="210"/>
      <c r="K52" s="211"/>
      <c r="L52" s="137">
        <v>3</v>
      </c>
      <c r="M52" s="138">
        <f t="shared" si="1"/>
        <v>5</v>
      </c>
      <c r="N52" s="139">
        <f t="shared" si="4"/>
        <v>5</v>
      </c>
    </row>
    <row r="53" spans="1:14" ht="18.75" x14ac:dyDescent="0.3">
      <c r="A53" s="126" t="str">
        <f t="shared" si="3"/>
        <v>AffEmma WilliamsFunkalicious</v>
      </c>
      <c r="B53" s="156" t="s">
        <v>353</v>
      </c>
      <c r="C53" s="128" t="s">
        <v>826</v>
      </c>
      <c r="D53" s="496" t="s">
        <v>876</v>
      </c>
      <c r="E53" s="234">
        <v>6025342</v>
      </c>
      <c r="F53" s="131"/>
      <c r="G53" s="140"/>
      <c r="H53" s="127"/>
      <c r="I53" s="181"/>
      <c r="J53" s="378">
        <v>60.4878</v>
      </c>
      <c r="K53" s="211"/>
      <c r="L53" s="137">
        <v>2</v>
      </c>
      <c r="M53" s="138">
        <f t="shared" si="1"/>
        <v>6</v>
      </c>
      <c r="N53" s="139">
        <f t="shared" si="4"/>
        <v>6</v>
      </c>
    </row>
    <row r="54" spans="1:14" ht="14.25" x14ac:dyDescent="0.2">
      <c r="A54" s="126" t="str">
        <f t="shared" si="3"/>
        <v/>
      </c>
      <c r="B54" s="127" t="s">
        <v>83</v>
      </c>
      <c r="C54" s="128" t="s">
        <v>83</v>
      </c>
      <c r="D54" s="129" t="s">
        <v>83</v>
      </c>
      <c r="E54" s="140"/>
      <c r="F54" s="131"/>
      <c r="G54" s="140"/>
      <c r="H54" s="127"/>
      <c r="I54" s="181"/>
      <c r="J54" s="210"/>
      <c r="K54" s="211"/>
      <c r="L54" s="137"/>
      <c r="M54" s="138">
        <f t="shared" si="1"/>
        <v>0</v>
      </c>
      <c r="N54" s="139">
        <f t="shared" si="2"/>
        <v>0</v>
      </c>
    </row>
    <row r="55" spans="1:14" ht="14.25" x14ac:dyDescent="0.2">
      <c r="A55" s="126" t="str">
        <f t="shared" si="3"/>
        <v/>
      </c>
      <c r="B55" s="127" t="s">
        <v>83</v>
      </c>
      <c r="C55" s="128" t="s">
        <v>83</v>
      </c>
      <c r="D55" s="129" t="s">
        <v>83</v>
      </c>
      <c r="E55" s="140"/>
      <c r="F55" s="131"/>
      <c r="G55" s="140"/>
      <c r="H55" s="127"/>
      <c r="I55" s="181"/>
      <c r="J55" s="210"/>
      <c r="K55" s="211"/>
      <c r="L55" s="137"/>
      <c r="M55" s="138">
        <f t="shared" si="1"/>
        <v>0</v>
      </c>
      <c r="N55" s="139">
        <f t="shared" si="2"/>
        <v>0</v>
      </c>
    </row>
    <row r="56" spans="1:14" ht="14.25" x14ac:dyDescent="0.2">
      <c r="A56" s="126" t="str">
        <f t="shared" si="3"/>
        <v/>
      </c>
      <c r="B56" s="127" t="s">
        <v>83</v>
      </c>
      <c r="C56" s="128" t="s">
        <v>83</v>
      </c>
      <c r="D56" s="129" t="s">
        <v>83</v>
      </c>
      <c r="E56" s="140"/>
      <c r="F56" s="131"/>
      <c r="G56" s="140"/>
      <c r="H56" s="127"/>
      <c r="I56" s="181"/>
      <c r="J56" s="210"/>
      <c r="K56" s="211"/>
      <c r="L56" s="137"/>
      <c r="M56" s="138">
        <f t="shared" si="1"/>
        <v>0</v>
      </c>
      <c r="N56" s="139">
        <f t="shared" si="2"/>
        <v>0</v>
      </c>
    </row>
    <row r="57" spans="1:14" ht="14.25" x14ac:dyDescent="0.2">
      <c r="A57" s="126" t="str">
        <f t="shared" si="3"/>
        <v/>
      </c>
      <c r="B57" s="127" t="s">
        <v>83</v>
      </c>
      <c r="C57" s="128" t="s">
        <v>83</v>
      </c>
      <c r="D57" s="129" t="s">
        <v>83</v>
      </c>
      <c r="E57" s="140"/>
      <c r="F57" s="131"/>
      <c r="G57" s="140"/>
      <c r="H57" s="127"/>
      <c r="I57" s="181"/>
      <c r="J57" s="210"/>
      <c r="K57" s="211"/>
      <c r="L57" s="137"/>
      <c r="M57" s="138">
        <f t="shared" si="1"/>
        <v>0</v>
      </c>
      <c r="N57" s="139">
        <f t="shared" si="2"/>
        <v>0</v>
      </c>
    </row>
    <row r="58" spans="1:14" ht="14.25" x14ac:dyDescent="0.2">
      <c r="A58" s="126" t="str">
        <f t="shared" si="3"/>
        <v/>
      </c>
      <c r="B58" s="127" t="s">
        <v>83</v>
      </c>
      <c r="C58" s="128" t="s">
        <v>83</v>
      </c>
      <c r="D58" s="129" t="s">
        <v>83</v>
      </c>
      <c r="E58" s="140"/>
      <c r="F58" s="131"/>
      <c r="G58" s="140"/>
      <c r="H58" s="127"/>
      <c r="I58" s="181"/>
      <c r="J58" s="210"/>
      <c r="K58" s="211"/>
      <c r="L58" s="137"/>
      <c r="M58" s="138">
        <f t="shared" si="1"/>
        <v>0</v>
      </c>
      <c r="N58" s="139">
        <f t="shared" si="2"/>
        <v>0</v>
      </c>
    </row>
    <row r="59" spans="1:14" ht="14.25" x14ac:dyDescent="0.2">
      <c r="A59" s="126" t="str">
        <f t="shared" si="3"/>
        <v/>
      </c>
      <c r="B59" s="127" t="s">
        <v>83</v>
      </c>
      <c r="C59" s="128" t="s">
        <v>83</v>
      </c>
      <c r="D59" s="129" t="s">
        <v>83</v>
      </c>
      <c r="E59" s="140"/>
      <c r="F59" s="131"/>
      <c r="G59" s="140"/>
      <c r="H59" s="127"/>
      <c r="I59" s="181"/>
      <c r="J59" s="210"/>
      <c r="K59" s="211"/>
      <c r="L59" s="137"/>
      <c r="M59" s="138">
        <f t="shared" si="1"/>
        <v>0</v>
      </c>
      <c r="N59" s="139">
        <f t="shared" si="2"/>
        <v>0</v>
      </c>
    </row>
    <row r="60" spans="1:14" ht="14.25" x14ac:dyDescent="0.2">
      <c r="A60" s="126" t="str">
        <f t="shared" si="3"/>
        <v/>
      </c>
      <c r="B60" s="127" t="s">
        <v>83</v>
      </c>
      <c r="C60" s="128" t="s">
        <v>83</v>
      </c>
      <c r="D60" s="129" t="s">
        <v>83</v>
      </c>
      <c r="E60" s="140"/>
      <c r="F60" s="131"/>
      <c r="G60" s="140"/>
      <c r="H60" s="127"/>
      <c r="I60" s="181"/>
      <c r="J60" s="210"/>
      <c r="K60" s="211"/>
      <c r="L60" s="137"/>
      <c r="M60" s="138">
        <f t="shared" si="1"/>
        <v>0</v>
      </c>
      <c r="N60" s="139">
        <f t="shared" si="2"/>
        <v>0</v>
      </c>
    </row>
    <row r="61" spans="1:14" ht="14.25" x14ac:dyDescent="0.2">
      <c r="A61" s="126" t="str">
        <f t="shared" si="3"/>
        <v/>
      </c>
      <c r="B61" s="127" t="s">
        <v>83</v>
      </c>
      <c r="C61" s="128" t="s">
        <v>83</v>
      </c>
      <c r="D61" s="129" t="s">
        <v>83</v>
      </c>
      <c r="E61" s="140"/>
      <c r="F61" s="131"/>
      <c r="G61" s="140"/>
      <c r="H61" s="127"/>
      <c r="I61" s="181"/>
      <c r="J61" s="210"/>
      <c r="K61" s="211"/>
      <c r="L61" s="137"/>
      <c r="M61" s="138">
        <f t="shared" si="1"/>
        <v>0</v>
      </c>
      <c r="N61" s="139">
        <f t="shared" si="2"/>
        <v>0</v>
      </c>
    </row>
    <row r="62" spans="1:14" ht="14.25" x14ac:dyDescent="0.2">
      <c r="A62" s="126" t="str">
        <f t="shared" si="3"/>
        <v/>
      </c>
      <c r="B62" s="127" t="s">
        <v>83</v>
      </c>
      <c r="C62" s="128" t="s">
        <v>83</v>
      </c>
      <c r="D62" s="129" t="s">
        <v>83</v>
      </c>
      <c r="E62" s="140"/>
      <c r="F62" s="131"/>
      <c r="G62" s="140"/>
      <c r="H62" s="127"/>
      <c r="I62" s="181"/>
      <c r="J62" s="210"/>
      <c r="K62" s="211"/>
      <c r="L62" s="137"/>
      <c r="M62" s="138">
        <f t="shared" si="1"/>
        <v>0</v>
      </c>
      <c r="N62" s="139">
        <f t="shared" si="2"/>
        <v>0</v>
      </c>
    </row>
    <row r="63" spans="1:14" ht="14.25" x14ac:dyDescent="0.2">
      <c r="A63" s="126" t="str">
        <f t="shared" si="3"/>
        <v/>
      </c>
      <c r="B63" s="127" t="s">
        <v>83</v>
      </c>
      <c r="C63" s="128" t="s">
        <v>83</v>
      </c>
      <c r="D63" s="129" t="s">
        <v>83</v>
      </c>
      <c r="E63" s="140"/>
      <c r="F63" s="131"/>
      <c r="G63" s="140"/>
      <c r="H63" s="127"/>
      <c r="I63" s="181"/>
      <c r="J63" s="210"/>
      <c r="K63" s="211"/>
      <c r="L63" s="137"/>
      <c r="M63" s="138">
        <f t="shared" si="1"/>
        <v>0</v>
      </c>
      <c r="N63" s="139">
        <f t="shared" si="2"/>
        <v>0</v>
      </c>
    </row>
    <row r="64" spans="1:14" ht="14.25" x14ac:dyDescent="0.2">
      <c r="A64" s="126" t="str">
        <f t="shared" si="3"/>
        <v/>
      </c>
      <c r="B64" s="127" t="s">
        <v>83</v>
      </c>
      <c r="C64" s="128" t="s">
        <v>83</v>
      </c>
      <c r="D64" s="129" t="s">
        <v>83</v>
      </c>
      <c r="E64" s="140"/>
      <c r="F64" s="131"/>
      <c r="G64" s="140"/>
      <c r="H64" s="127"/>
      <c r="I64" s="181"/>
      <c r="J64" s="210"/>
      <c r="K64" s="211"/>
      <c r="L64" s="137"/>
      <c r="M64" s="138">
        <f t="shared" si="1"/>
        <v>0</v>
      </c>
      <c r="N64" s="139">
        <f t="shared" si="2"/>
        <v>0</v>
      </c>
    </row>
    <row r="65" spans="1:14" ht="14.25" x14ac:dyDescent="0.2">
      <c r="A65" s="126" t="str">
        <f t="shared" si="3"/>
        <v/>
      </c>
      <c r="B65" s="127" t="s">
        <v>83</v>
      </c>
      <c r="C65" s="128" t="s">
        <v>83</v>
      </c>
      <c r="D65" s="129" t="s">
        <v>83</v>
      </c>
      <c r="E65" s="140"/>
      <c r="F65" s="131"/>
      <c r="G65" s="140"/>
      <c r="H65" s="127"/>
      <c r="I65" s="181"/>
      <c r="J65" s="210"/>
      <c r="K65" s="211"/>
      <c r="L65" s="137"/>
      <c r="M65" s="138">
        <f t="shared" si="1"/>
        <v>0</v>
      </c>
      <c r="N65" s="139">
        <f t="shared" si="2"/>
        <v>0</v>
      </c>
    </row>
    <row r="66" spans="1:14" ht="14.25" x14ac:dyDescent="0.2">
      <c r="A66" s="126" t="str">
        <f t="shared" si="3"/>
        <v/>
      </c>
      <c r="B66" s="127" t="s">
        <v>83</v>
      </c>
      <c r="C66" s="128" t="s">
        <v>83</v>
      </c>
      <c r="D66" s="129" t="s">
        <v>83</v>
      </c>
      <c r="E66" s="140"/>
      <c r="F66" s="131"/>
      <c r="G66" s="140"/>
      <c r="H66" s="127"/>
      <c r="I66" s="181"/>
      <c r="J66" s="210"/>
      <c r="K66" s="211"/>
      <c r="L66" s="137"/>
      <c r="M66" s="138">
        <f t="shared" si="1"/>
        <v>0</v>
      </c>
      <c r="N66" s="139">
        <f t="shared" si="2"/>
        <v>0</v>
      </c>
    </row>
    <row r="67" spans="1:14" ht="14.25" x14ac:dyDescent="0.2">
      <c r="A67" s="126" t="str">
        <f t="shared" si="3"/>
        <v/>
      </c>
      <c r="B67" s="127" t="s">
        <v>83</v>
      </c>
      <c r="C67" s="128" t="s">
        <v>83</v>
      </c>
      <c r="D67" s="129" t="s">
        <v>83</v>
      </c>
      <c r="E67" s="140"/>
      <c r="F67" s="131"/>
      <c r="G67" s="140"/>
      <c r="H67" s="127"/>
      <c r="I67" s="181"/>
      <c r="J67" s="210"/>
      <c r="K67" s="211"/>
      <c r="L67" s="137"/>
      <c r="M67" s="138">
        <f t="shared" si="1"/>
        <v>0</v>
      </c>
      <c r="N67" s="139">
        <f t="shared" si="2"/>
        <v>0</v>
      </c>
    </row>
    <row r="68" spans="1:14" ht="14.25" x14ac:dyDescent="0.2">
      <c r="A68" s="126" t="str">
        <f t="shared" si="3"/>
        <v/>
      </c>
      <c r="B68" s="127" t="s">
        <v>83</v>
      </c>
      <c r="C68" s="128" t="s">
        <v>83</v>
      </c>
      <c r="D68" s="129" t="s">
        <v>83</v>
      </c>
      <c r="E68" s="140"/>
      <c r="F68" s="131"/>
      <c r="G68" s="140"/>
      <c r="H68" s="127"/>
      <c r="I68" s="181"/>
      <c r="J68" s="210"/>
      <c r="K68" s="211"/>
      <c r="L68" s="137"/>
      <c r="M68" s="138">
        <f t="shared" si="1"/>
        <v>0</v>
      </c>
      <c r="N68" s="139">
        <f t="shared" si="2"/>
        <v>0</v>
      </c>
    </row>
    <row r="69" spans="1:14" ht="14.25" x14ac:dyDescent="0.2">
      <c r="A69" s="126" t="str">
        <f t="shared" si="3"/>
        <v/>
      </c>
      <c r="B69" s="127" t="s">
        <v>83</v>
      </c>
      <c r="C69" s="128" t="s">
        <v>83</v>
      </c>
      <c r="D69" s="129" t="s">
        <v>83</v>
      </c>
      <c r="E69" s="140"/>
      <c r="F69" s="131"/>
      <c r="G69" s="140"/>
      <c r="H69" s="127"/>
      <c r="I69" s="181"/>
      <c r="J69" s="210"/>
      <c r="K69" s="211"/>
      <c r="L69" s="137"/>
      <c r="M69" s="138">
        <f t="shared" si="1"/>
        <v>0</v>
      </c>
      <c r="N69" s="139">
        <f t="shared" si="2"/>
        <v>0</v>
      </c>
    </row>
    <row r="70" spans="1:14" ht="14.25" x14ac:dyDescent="0.2">
      <c r="A70" s="126" t="str">
        <f t="shared" ref="A70:A100" si="5">CONCATENATE(B70,C70,D70)</f>
        <v/>
      </c>
      <c r="B70" s="127" t="s">
        <v>83</v>
      </c>
      <c r="C70" s="128" t="s">
        <v>83</v>
      </c>
      <c r="D70" s="129" t="s">
        <v>83</v>
      </c>
      <c r="E70" s="140"/>
      <c r="F70" s="131"/>
      <c r="G70" s="140"/>
      <c r="H70" s="127"/>
      <c r="I70" s="181"/>
      <c r="J70" s="210"/>
      <c r="K70" s="211"/>
      <c r="L70" s="137"/>
      <c r="M70" s="138">
        <f t="shared" si="1"/>
        <v>0</v>
      </c>
      <c r="N70" s="139">
        <f t="shared" si="2"/>
        <v>0</v>
      </c>
    </row>
    <row r="71" spans="1:14" ht="14.25" x14ac:dyDescent="0.2">
      <c r="A71" s="126" t="str">
        <f t="shared" si="5"/>
        <v/>
      </c>
      <c r="B71" s="127" t="s">
        <v>83</v>
      </c>
      <c r="C71" s="128" t="s">
        <v>83</v>
      </c>
      <c r="D71" s="129" t="s">
        <v>83</v>
      </c>
      <c r="E71" s="140"/>
      <c r="F71" s="131"/>
      <c r="G71" s="140"/>
      <c r="H71" s="127"/>
      <c r="I71" s="181"/>
      <c r="J71" s="210"/>
      <c r="K71" s="211"/>
      <c r="L71" s="137"/>
      <c r="M71" s="138">
        <f t="shared" si="1"/>
        <v>0</v>
      </c>
      <c r="N71" s="139">
        <f t="shared" si="2"/>
        <v>0</v>
      </c>
    </row>
    <row r="72" spans="1:14" ht="14.25" x14ac:dyDescent="0.2">
      <c r="A72" s="126" t="str">
        <f t="shared" si="5"/>
        <v/>
      </c>
      <c r="B72" s="127" t="s">
        <v>83</v>
      </c>
      <c r="C72" s="128" t="s">
        <v>83</v>
      </c>
      <c r="D72" s="129" t="s">
        <v>83</v>
      </c>
      <c r="E72" s="140"/>
      <c r="F72" s="131"/>
      <c r="G72" s="140"/>
      <c r="H72" s="127"/>
      <c r="I72" s="181"/>
      <c r="J72" s="210"/>
      <c r="K72" s="211"/>
      <c r="L72" s="137"/>
      <c r="M72" s="138">
        <f t="shared" ref="M72:M100" si="6">IF(L72=1,7,IF(L72=2,6,IF(L72=3,5,IF(L72=4,4,IF(L72=5,3,IF(L72=6,2,IF(L72&gt;=6,1,0)))))))</f>
        <v>0</v>
      </c>
      <c r="N72" s="139">
        <f t="shared" si="2"/>
        <v>0</v>
      </c>
    </row>
    <row r="73" spans="1:14" ht="14.25" x14ac:dyDescent="0.2">
      <c r="A73" s="126" t="str">
        <f t="shared" si="5"/>
        <v/>
      </c>
      <c r="B73" s="127" t="s">
        <v>83</v>
      </c>
      <c r="C73" s="128" t="s">
        <v>83</v>
      </c>
      <c r="D73" s="129" t="s">
        <v>83</v>
      </c>
      <c r="E73" s="140"/>
      <c r="F73" s="131"/>
      <c r="G73" s="140"/>
      <c r="H73" s="127"/>
      <c r="I73" s="181"/>
      <c r="J73" s="210"/>
      <c r="K73" s="211"/>
      <c r="L73" s="137"/>
      <c r="M73" s="138">
        <f t="shared" si="6"/>
        <v>0</v>
      </c>
      <c r="N73" s="139">
        <f t="shared" ref="N73:N100" si="7">SUM(M73+$N$5)</f>
        <v>0</v>
      </c>
    </row>
    <row r="74" spans="1:14" ht="14.25" x14ac:dyDescent="0.2">
      <c r="A74" s="126" t="str">
        <f t="shared" si="5"/>
        <v/>
      </c>
      <c r="B74" s="127" t="s">
        <v>83</v>
      </c>
      <c r="C74" s="128" t="s">
        <v>83</v>
      </c>
      <c r="D74" s="129" t="s">
        <v>83</v>
      </c>
      <c r="E74" s="140"/>
      <c r="F74" s="131"/>
      <c r="G74" s="140"/>
      <c r="H74" s="127"/>
      <c r="I74" s="181"/>
      <c r="J74" s="210"/>
      <c r="K74" s="211"/>
      <c r="L74" s="137"/>
      <c r="M74" s="138">
        <f t="shared" si="6"/>
        <v>0</v>
      </c>
      <c r="N74" s="139">
        <f t="shared" si="7"/>
        <v>0</v>
      </c>
    </row>
    <row r="75" spans="1:14" ht="14.25" x14ac:dyDescent="0.2">
      <c r="A75" s="126" t="str">
        <f t="shared" si="5"/>
        <v/>
      </c>
      <c r="B75" s="127" t="s">
        <v>83</v>
      </c>
      <c r="C75" s="128" t="s">
        <v>83</v>
      </c>
      <c r="D75" s="129" t="s">
        <v>83</v>
      </c>
      <c r="E75" s="140"/>
      <c r="F75" s="131"/>
      <c r="G75" s="140"/>
      <c r="H75" s="127"/>
      <c r="I75" s="181"/>
      <c r="J75" s="210"/>
      <c r="K75" s="211"/>
      <c r="L75" s="137"/>
      <c r="M75" s="138">
        <f t="shared" si="6"/>
        <v>0</v>
      </c>
      <c r="N75" s="139">
        <f t="shared" si="7"/>
        <v>0</v>
      </c>
    </row>
    <row r="76" spans="1:14" ht="14.25" x14ac:dyDescent="0.2">
      <c r="A76" s="126" t="str">
        <f t="shared" si="5"/>
        <v/>
      </c>
      <c r="B76" s="127" t="s">
        <v>83</v>
      </c>
      <c r="C76" s="128" t="s">
        <v>83</v>
      </c>
      <c r="D76" s="129" t="s">
        <v>83</v>
      </c>
      <c r="E76" s="140"/>
      <c r="F76" s="131"/>
      <c r="G76" s="140"/>
      <c r="H76" s="127"/>
      <c r="I76" s="181"/>
      <c r="J76" s="210"/>
      <c r="K76" s="211"/>
      <c r="L76" s="137"/>
      <c r="M76" s="138">
        <f t="shared" si="6"/>
        <v>0</v>
      </c>
      <c r="N76" s="139">
        <f t="shared" si="7"/>
        <v>0</v>
      </c>
    </row>
    <row r="77" spans="1:14" ht="14.25" x14ac:dyDescent="0.2">
      <c r="A77" s="126" t="str">
        <f t="shared" si="5"/>
        <v/>
      </c>
      <c r="B77" s="127" t="s">
        <v>83</v>
      </c>
      <c r="C77" s="128" t="s">
        <v>83</v>
      </c>
      <c r="D77" s="129" t="s">
        <v>83</v>
      </c>
      <c r="E77" s="140"/>
      <c r="F77" s="131"/>
      <c r="G77" s="140"/>
      <c r="H77" s="127"/>
      <c r="I77" s="181"/>
      <c r="J77" s="210"/>
      <c r="K77" s="211"/>
      <c r="L77" s="137"/>
      <c r="M77" s="138">
        <f t="shared" si="6"/>
        <v>0</v>
      </c>
      <c r="N77" s="139">
        <f t="shared" si="7"/>
        <v>0</v>
      </c>
    </row>
    <row r="78" spans="1:14" ht="14.25" x14ac:dyDescent="0.2">
      <c r="A78" s="126" t="str">
        <f t="shared" si="5"/>
        <v/>
      </c>
      <c r="B78" s="127" t="s">
        <v>83</v>
      </c>
      <c r="C78" s="128" t="s">
        <v>83</v>
      </c>
      <c r="D78" s="129" t="s">
        <v>83</v>
      </c>
      <c r="E78" s="140"/>
      <c r="F78" s="131"/>
      <c r="G78" s="140"/>
      <c r="H78" s="127"/>
      <c r="I78" s="181"/>
      <c r="J78" s="210"/>
      <c r="K78" s="211"/>
      <c r="L78" s="137"/>
      <c r="M78" s="138">
        <f t="shared" si="6"/>
        <v>0</v>
      </c>
      <c r="N78" s="139">
        <f t="shared" si="7"/>
        <v>0</v>
      </c>
    </row>
    <row r="79" spans="1:14" ht="14.25" x14ac:dyDescent="0.2">
      <c r="A79" s="126" t="str">
        <f t="shared" si="5"/>
        <v/>
      </c>
      <c r="B79" s="127" t="s">
        <v>83</v>
      </c>
      <c r="C79" s="128" t="s">
        <v>83</v>
      </c>
      <c r="D79" s="129" t="s">
        <v>83</v>
      </c>
      <c r="E79" s="140"/>
      <c r="F79" s="131"/>
      <c r="G79" s="140"/>
      <c r="H79" s="127"/>
      <c r="I79" s="181"/>
      <c r="J79" s="210"/>
      <c r="K79" s="211"/>
      <c r="L79" s="137"/>
      <c r="M79" s="138">
        <f t="shared" si="6"/>
        <v>0</v>
      </c>
      <c r="N79" s="139">
        <f t="shared" si="7"/>
        <v>0</v>
      </c>
    </row>
    <row r="80" spans="1:14" ht="14.25" x14ac:dyDescent="0.2">
      <c r="A80" s="126" t="str">
        <f t="shared" si="5"/>
        <v/>
      </c>
      <c r="B80" s="127" t="s">
        <v>83</v>
      </c>
      <c r="C80" s="128" t="s">
        <v>83</v>
      </c>
      <c r="D80" s="129" t="s">
        <v>83</v>
      </c>
      <c r="E80" s="140"/>
      <c r="F80" s="131"/>
      <c r="G80" s="140"/>
      <c r="H80" s="127"/>
      <c r="I80" s="181"/>
      <c r="J80" s="210"/>
      <c r="K80" s="211"/>
      <c r="L80" s="137"/>
      <c r="M80" s="138">
        <f t="shared" si="6"/>
        <v>0</v>
      </c>
      <c r="N80" s="139">
        <f t="shared" si="7"/>
        <v>0</v>
      </c>
    </row>
    <row r="81" spans="1:14" ht="14.25" x14ac:dyDescent="0.2">
      <c r="A81" s="126" t="str">
        <f t="shared" si="5"/>
        <v/>
      </c>
      <c r="B81" s="127" t="s">
        <v>83</v>
      </c>
      <c r="C81" s="128" t="s">
        <v>83</v>
      </c>
      <c r="D81" s="129" t="s">
        <v>83</v>
      </c>
      <c r="E81" s="140"/>
      <c r="F81" s="131"/>
      <c r="G81" s="140"/>
      <c r="H81" s="127"/>
      <c r="I81" s="181"/>
      <c r="J81" s="210"/>
      <c r="K81" s="211"/>
      <c r="L81" s="137"/>
      <c r="M81" s="138">
        <f t="shared" si="6"/>
        <v>0</v>
      </c>
      <c r="N81" s="139">
        <f t="shared" si="7"/>
        <v>0</v>
      </c>
    </row>
    <row r="82" spans="1:14" ht="14.25" x14ac:dyDescent="0.2">
      <c r="A82" s="126" t="str">
        <f t="shared" si="5"/>
        <v/>
      </c>
      <c r="B82" s="127" t="s">
        <v>83</v>
      </c>
      <c r="C82" s="128" t="s">
        <v>83</v>
      </c>
      <c r="D82" s="129" t="s">
        <v>83</v>
      </c>
      <c r="E82" s="140"/>
      <c r="F82" s="131"/>
      <c r="G82" s="140"/>
      <c r="H82" s="127"/>
      <c r="I82" s="181"/>
      <c r="J82" s="210"/>
      <c r="K82" s="211"/>
      <c r="L82" s="137"/>
      <c r="M82" s="138">
        <f t="shared" si="6"/>
        <v>0</v>
      </c>
      <c r="N82" s="139">
        <f t="shared" si="7"/>
        <v>0</v>
      </c>
    </row>
    <row r="83" spans="1:14" ht="14.25" x14ac:dyDescent="0.2">
      <c r="A83" s="126" t="str">
        <f t="shared" si="5"/>
        <v/>
      </c>
      <c r="B83" s="127" t="s">
        <v>83</v>
      </c>
      <c r="C83" s="128" t="s">
        <v>83</v>
      </c>
      <c r="D83" s="129" t="s">
        <v>83</v>
      </c>
      <c r="E83" s="140"/>
      <c r="F83" s="131"/>
      <c r="G83" s="140"/>
      <c r="H83" s="127"/>
      <c r="I83" s="181"/>
      <c r="J83" s="210"/>
      <c r="K83" s="211"/>
      <c r="L83" s="137"/>
      <c r="M83" s="138">
        <f t="shared" si="6"/>
        <v>0</v>
      </c>
      <c r="N83" s="139">
        <f t="shared" si="7"/>
        <v>0</v>
      </c>
    </row>
    <row r="84" spans="1:14" ht="14.25" x14ac:dyDescent="0.2">
      <c r="A84" s="126" t="str">
        <f t="shared" si="5"/>
        <v/>
      </c>
      <c r="B84" s="127" t="s">
        <v>83</v>
      </c>
      <c r="C84" s="128" t="s">
        <v>83</v>
      </c>
      <c r="D84" s="129" t="s">
        <v>83</v>
      </c>
      <c r="E84" s="140"/>
      <c r="F84" s="131"/>
      <c r="G84" s="140"/>
      <c r="H84" s="127"/>
      <c r="I84" s="181"/>
      <c r="J84" s="210"/>
      <c r="K84" s="211"/>
      <c r="L84" s="137"/>
      <c r="M84" s="138">
        <f t="shared" si="6"/>
        <v>0</v>
      </c>
      <c r="N84" s="139">
        <f t="shared" si="7"/>
        <v>0</v>
      </c>
    </row>
    <row r="85" spans="1:14" ht="14.25" x14ac:dyDescent="0.2">
      <c r="A85" s="126" t="str">
        <f t="shared" si="5"/>
        <v/>
      </c>
      <c r="B85" s="127" t="s">
        <v>83</v>
      </c>
      <c r="C85" s="128" t="s">
        <v>83</v>
      </c>
      <c r="D85" s="129" t="s">
        <v>83</v>
      </c>
      <c r="E85" s="140"/>
      <c r="F85" s="131"/>
      <c r="G85" s="140"/>
      <c r="H85" s="127"/>
      <c r="I85" s="181"/>
      <c r="J85" s="210"/>
      <c r="K85" s="211"/>
      <c r="L85" s="137"/>
      <c r="M85" s="138">
        <f t="shared" si="6"/>
        <v>0</v>
      </c>
      <c r="N85" s="139">
        <f t="shared" si="7"/>
        <v>0</v>
      </c>
    </row>
    <row r="86" spans="1:14" ht="14.25" x14ac:dyDescent="0.2">
      <c r="A86" s="126" t="str">
        <f t="shared" si="5"/>
        <v/>
      </c>
      <c r="B86" s="127" t="s">
        <v>83</v>
      </c>
      <c r="C86" s="128" t="s">
        <v>83</v>
      </c>
      <c r="D86" s="129" t="s">
        <v>83</v>
      </c>
      <c r="E86" s="140"/>
      <c r="F86" s="131"/>
      <c r="G86" s="140"/>
      <c r="H86" s="127"/>
      <c r="I86" s="181"/>
      <c r="J86" s="210"/>
      <c r="K86" s="211"/>
      <c r="L86" s="137"/>
      <c r="M86" s="138">
        <f t="shared" si="6"/>
        <v>0</v>
      </c>
      <c r="N86" s="139">
        <f t="shared" si="7"/>
        <v>0</v>
      </c>
    </row>
    <row r="87" spans="1:14" ht="14.25" x14ac:dyDescent="0.2">
      <c r="A87" s="126" t="str">
        <f t="shared" si="5"/>
        <v/>
      </c>
      <c r="B87" s="127" t="s">
        <v>83</v>
      </c>
      <c r="C87" s="128" t="s">
        <v>83</v>
      </c>
      <c r="D87" s="129" t="s">
        <v>83</v>
      </c>
      <c r="E87" s="140"/>
      <c r="F87" s="131"/>
      <c r="G87" s="140"/>
      <c r="H87" s="127"/>
      <c r="I87" s="181"/>
      <c r="J87" s="210"/>
      <c r="K87" s="211"/>
      <c r="L87" s="137"/>
      <c r="M87" s="138">
        <f t="shared" si="6"/>
        <v>0</v>
      </c>
      <c r="N87" s="139">
        <f t="shared" si="7"/>
        <v>0</v>
      </c>
    </row>
    <row r="88" spans="1:14" ht="14.25" x14ac:dyDescent="0.2">
      <c r="A88" s="126" t="str">
        <f t="shared" si="5"/>
        <v/>
      </c>
      <c r="B88" s="127" t="s">
        <v>83</v>
      </c>
      <c r="C88" s="128" t="s">
        <v>83</v>
      </c>
      <c r="D88" s="129" t="s">
        <v>83</v>
      </c>
      <c r="E88" s="140"/>
      <c r="F88" s="131"/>
      <c r="G88" s="140"/>
      <c r="H88" s="127"/>
      <c r="I88" s="181"/>
      <c r="J88" s="210"/>
      <c r="K88" s="211"/>
      <c r="L88" s="137"/>
      <c r="M88" s="138">
        <f t="shared" si="6"/>
        <v>0</v>
      </c>
      <c r="N88" s="139">
        <f t="shared" si="7"/>
        <v>0</v>
      </c>
    </row>
    <row r="89" spans="1:14" ht="14.25" x14ac:dyDescent="0.2">
      <c r="A89" s="126" t="str">
        <f t="shared" si="5"/>
        <v/>
      </c>
      <c r="B89" s="127" t="s">
        <v>83</v>
      </c>
      <c r="C89" s="128" t="s">
        <v>83</v>
      </c>
      <c r="D89" s="129" t="s">
        <v>83</v>
      </c>
      <c r="E89" s="140"/>
      <c r="F89" s="131"/>
      <c r="G89" s="140"/>
      <c r="H89" s="127"/>
      <c r="I89" s="181"/>
      <c r="J89" s="210"/>
      <c r="K89" s="211"/>
      <c r="L89" s="137"/>
      <c r="M89" s="138">
        <f t="shared" si="6"/>
        <v>0</v>
      </c>
      <c r="N89" s="139">
        <f t="shared" si="7"/>
        <v>0</v>
      </c>
    </row>
    <row r="90" spans="1:14" ht="14.25" x14ac:dyDescent="0.2">
      <c r="A90" s="126" t="str">
        <f t="shared" si="5"/>
        <v/>
      </c>
      <c r="B90" s="127" t="s">
        <v>83</v>
      </c>
      <c r="C90" s="128" t="s">
        <v>83</v>
      </c>
      <c r="D90" s="129" t="s">
        <v>83</v>
      </c>
      <c r="E90" s="140"/>
      <c r="F90" s="131"/>
      <c r="G90" s="140"/>
      <c r="H90" s="127"/>
      <c r="I90" s="181"/>
      <c r="J90" s="210"/>
      <c r="K90" s="211"/>
      <c r="L90" s="137"/>
      <c r="M90" s="138">
        <f t="shared" si="6"/>
        <v>0</v>
      </c>
      <c r="N90" s="139">
        <f t="shared" si="7"/>
        <v>0</v>
      </c>
    </row>
    <row r="91" spans="1:14" ht="14.25" x14ac:dyDescent="0.2">
      <c r="A91" s="126" t="str">
        <f t="shared" si="5"/>
        <v/>
      </c>
      <c r="B91" s="127" t="s">
        <v>83</v>
      </c>
      <c r="C91" s="128" t="s">
        <v>83</v>
      </c>
      <c r="D91" s="129" t="s">
        <v>83</v>
      </c>
      <c r="E91" s="140"/>
      <c r="F91" s="131"/>
      <c r="G91" s="140"/>
      <c r="H91" s="127"/>
      <c r="I91" s="181"/>
      <c r="J91" s="210"/>
      <c r="K91" s="211"/>
      <c r="L91" s="137"/>
      <c r="M91" s="138">
        <f t="shared" si="6"/>
        <v>0</v>
      </c>
      <c r="N91" s="139">
        <f t="shared" si="7"/>
        <v>0</v>
      </c>
    </row>
    <row r="92" spans="1:14" ht="14.25" x14ac:dyDescent="0.2">
      <c r="A92" s="126" t="str">
        <f t="shared" si="5"/>
        <v/>
      </c>
      <c r="B92" s="127" t="s">
        <v>83</v>
      </c>
      <c r="C92" s="128" t="s">
        <v>83</v>
      </c>
      <c r="D92" s="129" t="s">
        <v>83</v>
      </c>
      <c r="E92" s="140"/>
      <c r="F92" s="131"/>
      <c r="G92" s="140"/>
      <c r="H92" s="127"/>
      <c r="I92" s="181"/>
      <c r="J92" s="210"/>
      <c r="K92" s="211"/>
      <c r="L92" s="137"/>
      <c r="M92" s="138">
        <f t="shared" si="6"/>
        <v>0</v>
      </c>
      <c r="N92" s="139">
        <f t="shared" si="7"/>
        <v>0</v>
      </c>
    </row>
    <row r="93" spans="1:14" ht="14.25" x14ac:dyDescent="0.2">
      <c r="A93" s="126" t="str">
        <f t="shared" si="5"/>
        <v/>
      </c>
      <c r="B93" s="127" t="s">
        <v>83</v>
      </c>
      <c r="C93" s="128" t="s">
        <v>83</v>
      </c>
      <c r="D93" s="129" t="s">
        <v>83</v>
      </c>
      <c r="E93" s="140"/>
      <c r="F93" s="131"/>
      <c r="G93" s="140"/>
      <c r="H93" s="127"/>
      <c r="I93" s="181"/>
      <c r="J93" s="210"/>
      <c r="K93" s="211"/>
      <c r="L93" s="137"/>
      <c r="M93" s="138">
        <f t="shared" si="6"/>
        <v>0</v>
      </c>
      <c r="N93" s="139">
        <f t="shared" si="7"/>
        <v>0</v>
      </c>
    </row>
    <row r="94" spans="1:14" ht="14.25" x14ac:dyDescent="0.2">
      <c r="A94" s="126" t="str">
        <f t="shared" si="5"/>
        <v/>
      </c>
      <c r="B94" s="127" t="s">
        <v>83</v>
      </c>
      <c r="C94" s="128" t="s">
        <v>83</v>
      </c>
      <c r="D94" s="129" t="s">
        <v>83</v>
      </c>
      <c r="E94" s="140"/>
      <c r="F94" s="131"/>
      <c r="G94" s="140"/>
      <c r="H94" s="127"/>
      <c r="I94" s="181"/>
      <c r="J94" s="210"/>
      <c r="K94" s="211"/>
      <c r="L94" s="137"/>
      <c r="M94" s="138">
        <f t="shared" si="6"/>
        <v>0</v>
      </c>
      <c r="N94" s="139">
        <f t="shared" si="7"/>
        <v>0</v>
      </c>
    </row>
    <row r="95" spans="1:14" ht="14.25" x14ac:dyDescent="0.2">
      <c r="A95" s="126" t="str">
        <f t="shared" si="5"/>
        <v/>
      </c>
      <c r="B95" s="127" t="s">
        <v>83</v>
      </c>
      <c r="C95" s="128" t="s">
        <v>83</v>
      </c>
      <c r="D95" s="129" t="s">
        <v>83</v>
      </c>
      <c r="E95" s="140"/>
      <c r="F95" s="131"/>
      <c r="G95" s="140"/>
      <c r="H95" s="127"/>
      <c r="I95" s="181"/>
      <c r="J95" s="210"/>
      <c r="K95" s="211"/>
      <c r="L95" s="137"/>
      <c r="M95" s="138">
        <f t="shared" si="6"/>
        <v>0</v>
      </c>
      <c r="N95" s="139">
        <f t="shared" si="7"/>
        <v>0</v>
      </c>
    </row>
    <row r="96" spans="1:14" ht="14.25" x14ac:dyDescent="0.2">
      <c r="A96" s="126" t="str">
        <f t="shared" si="5"/>
        <v/>
      </c>
      <c r="B96" s="127" t="s">
        <v>83</v>
      </c>
      <c r="C96" s="128" t="s">
        <v>83</v>
      </c>
      <c r="D96" s="129" t="s">
        <v>83</v>
      </c>
      <c r="E96" s="140"/>
      <c r="F96" s="131"/>
      <c r="G96" s="140"/>
      <c r="H96" s="127"/>
      <c r="I96" s="181"/>
      <c r="J96" s="210"/>
      <c r="K96" s="211"/>
      <c r="L96" s="137"/>
      <c r="M96" s="138">
        <f t="shared" si="6"/>
        <v>0</v>
      </c>
      <c r="N96" s="139">
        <f t="shared" si="7"/>
        <v>0</v>
      </c>
    </row>
    <row r="97" spans="1:14" ht="14.25" x14ac:dyDescent="0.2">
      <c r="A97" s="126" t="str">
        <f t="shared" si="5"/>
        <v/>
      </c>
      <c r="B97" s="127" t="s">
        <v>83</v>
      </c>
      <c r="C97" s="128" t="s">
        <v>83</v>
      </c>
      <c r="D97" s="129" t="s">
        <v>83</v>
      </c>
      <c r="E97" s="140"/>
      <c r="F97" s="131"/>
      <c r="G97" s="140"/>
      <c r="H97" s="127"/>
      <c r="I97" s="181"/>
      <c r="J97" s="210"/>
      <c r="K97" s="211"/>
      <c r="L97" s="137"/>
      <c r="M97" s="138">
        <f t="shared" si="6"/>
        <v>0</v>
      </c>
      <c r="N97" s="139">
        <f t="shared" si="7"/>
        <v>0</v>
      </c>
    </row>
    <row r="98" spans="1:14" ht="14.25" x14ac:dyDescent="0.2">
      <c r="A98" s="126" t="str">
        <f t="shared" si="5"/>
        <v/>
      </c>
      <c r="B98" s="127" t="s">
        <v>83</v>
      </c>
      <c r="C98" s="128" t="s">
        <v>83</v>
      </c>
      <c r="D98" s="129" t="s">
        <v>83</v>
      </c>
      <c r="E98" s="140"/>
      <c r="F98" s="131"/>
      <c r="G98" s="140"/>
      <c r="H98" s="127"/>
      <c r="I98" s="181"/>
      <c r="J98" s="210"/>
      <c r="K98" s="211"/>
      <c r="L98" s="137"/>
      <c r="M98" s="138">
        <f t="shared" si="6"/>
        <v>0</v>
      </c>
      <c r="N98" s="139">
        <f t="shared" si="7"/>
        <v>0</v>
      </c>
    </row>
    <row r="99" spans="1:14" ht="14.25" x14ac:dyDescent="0.2">
      <c r="A99" s="126" t="str">
        <f t="shared" si="5"/>
        <v/>
      </c>
      <c r="B99" s="127" t="s">
        <v>83</v>
      </c>
      <c r="C99" s="128" t="s">
        <v>83</v>
      </c>
      <c r="D99" s="129" t="s">
        <v>83</v>
      </c>
      <c r="E99" s="140"/>
      <c r="F99" s="131"/>
      <c r="G99" s="140"/>
      <c r="H99" s="127"/>
      <c r="I99" s="181"/>
      <c r="J99" s="210"/>
      <c r="K99" s="211"/>
      <c r="L99" s="137"/>
      <c r="M99" s="138">
        <f t="shared" si="6"/>
        <v>0</v>
      </c>
      <c r="N99" s="139">
        <f t="shared" si="7"/>
        <v>0</v>
      </c>
    </row>
    <row r="100" spans="1:14" ht="15" thickBot="1" x14ac:dyDescent="0.25">
      <c r="A100" s="126" t="str">
        <f t="shared" si="5"/>
        <v/>
      </c>
      <c r="B100" s="141" t="s">
        <v>83</v>
      </c>
      <c r="C100" s="142" t="s">
        <v>83</v>
      </c>
      <c r="D100" s="143" t="s">
        <v>83</v>
      </c>
      <c r="E100" s="144"/>
      <c r="F100" s="145"/>
      <c r="G100" s="144"/>
      <c r="H100" s="141"/>
      <c r="I100" s="196"/>
      <c r="J100" s="371"/>
      <c r="K100" s="265"/>
      <c r="L100" s="151"/>
      <c r="M100" s="152">
        <f t="shared" si="6"/>
        <v>0</v>
      </c>
      <c r="N100" s="153">
        <f t="shared" si="7"/>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28" priority="2"/>
  </conditionalFormatting>
  <conditionalFormatting sqref="C1:D5">
    <cfRule type="duplicateValues" dxfId="27" priority="1"/>
  </conditionalFormatting>
  <conditionalFormatting sqref="C6:D32">
    <cfRule type="duplicateValues" dxfId="26" priority="3"/>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2231-4AA7-4F8E-BA27-24E6C0AE089F}">
  <sheetPr codeName="Sheet35">
    <tabColor theme="5" tint="0.79998168889431442"/>
  </sheetPr>
  <dimension ref="A1:N46"/>
  <sheetViews>
    <sheetView topLeftCell="A7" workbookViewId="0">
      <selection activeCell="C22" sqref="C22"/>
    </sheetView>
  </sheetViews>
  <sheetFormatPr defaultRowHeight="12.75" x14ac:dyDescent="0.2"/>
  <cols>
    <col min="1" max="1" width="16.85546875" customWidth="1"/>
    <col min="3" max="3" width="17.42578125" bestFit="1" customWidth="1"/>
    <col min="4" max="4" width="22.42578125" bestFit="1" customWidth="1"/>
    <col min="11" max="11" width="12.85546875" bestFit="1" customWidth="1"/>
    <col min="14" max="14" width="29.42578125" bestFit="1" customWidth="1"/>
  </cols>
  <sheetData>
    <row r="1" spans="1:14" s="119" customFormat="1" ht="22.5" customHeight="1" thickBot="1" x14ac:dyDescent="0.25">
      <c r="A1" s="115">
        <f>SUM(A2-1)</f>
        <v>24</v>
      </c>
      <c r="B1" s="981" t="s">
        <v>234</v>
      </c>
      <c r="C1" s="982"/>
      <c r="D1" s="116" t="s">
        <v>69</v>
      </c>
      <c r="E1" s="983" t="s">
        <v>54</v>
      </c>
      <c r="F1" s="984"/>
      <c r="G1" s="984"/>
      <c r="H1" s="984"/>
      <c r="I1" s="984"/>
      <c r="J1" s="984"/>
      <c r="K1" s="117" t="s">
        <v>70</v>
      </c>
      <c r="L1" s="985">
        <v>44367</v>
      </c>
      <c r="M1" s="986"/>
      <c r="N1" s="118" t="s">
        <v>235</v>
      </c>
    </row>
    <row r="2" spans="1:14" s="119" customFormat="1" ht="22.5" customHeight="1" thickBot="1" x14ac:dyDescent="0.25">
      <c r="A2" s="120">
        <f>COUNTA(_xlfn.UNIQUE(D6:D200))</f>
        <v>25</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1</v>
      </c>
    </row>
    <row r="5" spans="1:14" s="119" customFormat="1" ht="15.75" thickBot="1" x14ac:dyDescent="0.25">
      <c r="A5" s="1000"/>
      <c r="B5" s="1001"/>
      <c r="C5" s="1002"/>
      <c r="D5" s="1003"/>
      <c r="E5" s="1004" t="s">
        <v>77</v>
      </c>
      <c r="F5" s="978"/>
      <c r="G5" s="997"/>
      <c r="H5" s="1016"/>
      <c r="I5" s="1016"/>
      <c r="J5" s="1016"/>
      <c r="K5" s="1014"/>
      <c r="L5" s="1008"/>
      <c r="M5" s="1009"/>
      <c r="N5" s="125">
        <f>IF(N4=1,0,IF(N4=2,1,IF(N4=3,2,0)))</f>
        <v>0</v>
      </c>
    </row>
    <row r="6" spans="1:14" s="119" customFormat="1" ht="14.25" x14ac:dyDescent="0.2">
      <c r="A6" s="126" t="str">
        <f t="shared" ref="A6:A46" si="0">CONCATENATE(B6,C6,D6)</f>
        <v>PrelimRuby DouglasSecret Valley Rockstar</v>
      </c>
      <c r="B6" s="127" t="s">
        <v>50</v>
      </c>
      <c r="C6" s="128" t="s">
        <v>97</v>
      </c>
      <c r="D6" s="129" t="s">
        <v>98</v>
      </c>
      <c r="E6" s="140"/>
      <c r="F6" s="128" t="s">
        <v>54</v>
      </c>
      <c r="G6" s="181"/>
      <c r="H6" s="127">
        <v>69.643000000000001</v>
      </c>
      <c r="I6" s="181"/>
      <c r="J6" s="210"/>
      <c r="K6" s="211"/>
      <c r="L6" s="137">
        <v>1</v>
      </c>
      <c r="M6" s="138">
        <f>IF(L6=1,7,IF(L6=2,6,IF(L6=3,5,IF(L6=4,4,IF(L6=5,3,IF(L6=6,2,IF(L6&gt;=6,1,0)))))))</f>
        <v>7</v>
      </c>
      <c r="N6" s="139">
        <f>SUM(M6+$N$5)</f>
        <v>7</v>
      </c>
    </row>
    <row r="7" spans="1:14" ht="14.25" x14ac:dyDescent="0.2">
      <c r="A7" s="126" t="str">
        <f t="shared" si="0"/>
        <v>PrelimStella BrownBevanlee Banter</v>
      </c>
      <c r="B7" s="127" t="s">
        <v>50</v>
      </c>
      <c r="C7" s="128" t="s">
        <v>1281</v>
      </c>
      <c r="D7" s="129" t="s">
        <v>725</v>
      </c>
      <c r="E7" s="140"/>
      <c r="F7" s="128" t="s">
        <v>54</v>
      </c>
      <c r="G7" s="181"/>
      <c r="H7" s="127">
        <v>65.179000000000002</v>
      </c>
      <c r="I7" s="181"/>
      <c r="J7" s="210"/>
      <c r="K7" s="211"/>
      <c r="L7" s="137">
        <v>2</v>
      </c>
      <c r="M7" s="138">
        <f t="shared" ref="M7:M46" si="1">IF(L7=1,7,IF(L7=2,6,IF(L7=3,5,IF(L7=4,4,IF(L7=5,3,IF(L7=6,2,IF(L7&gt;=6,1,0)))))))</f>
        <v>6</v>
      </c>
      <c r="N7" s="139">
        <f t="shared" ref="N7:N46" si="2">SUM(M7+$N$5)</f>
        <v>6</v>
      </c>
    </row>
    <row r="8" spans="1:14" ht="14.25" x14ac:dyDescent="0.2">
      <c r="A8" s="126" t="str">
        <f t="shared" si="0"/>
        <v>PrelimJasmine HodkinsonGrantulla Bedwyr</v>
      </c>
      <c r="B8" s="127" t="s">
        <v>50</v>
      </c>
      <c r="C8" s="128" t="s">
        <v>62</v>
      </c>
      <c r="D8" s="129" t="s">
        <v>263</v>
      </c>
      <c r="E8" s="140"/>
      <c r="F8" s="128" t="s">
        <v>54</v>
      </c>
      <c r="G8" s="181"/>
      <c r="H8" s="127">
        <v>63.75</v>
      </c>
      <c r="I8" s="181"/>
      <c r="J8" s="210"/>
      <c r="K8" s="211"/>
      <c r="L8" s="137">
        <v>3</v>
      </c>
      <c r="M8" s="138">
        <f t="shared" si="1"/>
        <v>5</v>
      </c>
      <c r="N8" s="139">
        <f t="shared" si="2"/>
        <v>5</v>
      </c>
    </row>
    <row r="9" spans="1:14" ht="14.25" x14ac:dyDescent="0.2">
      <c r="A9" s="126" t="str">
        <f t="shared" si="0"/>
        <v>PrelimAmelia GordonAryline Bobby Sox</v>
      </c>
      <c r="B9" s="127" t="s">
        <v>50</v>
      </c>
      <c r="C9" s="128" t="s">
        <v>59</v>
      </c>
      <c r="D9" s="129" t="s">
        <v>60</v>
      </c>
      <c r="E9" s="140"/>
      <c r="F9" s="128" t="s">
        <v>54</v>
      </c>
      <c r="G9" s="181"/>
      <c r="H9" s="127">
        <v>60.893000000000001</v>
      </c>
      <c r="I9" s="181"/>
      <c r="J9" s="210"/>
      <c r="K9" s="211"/>
      <c r="L9" s="137">
        <v>4</v>
      </c>
      <c r="M9" s="138">
        <f t="shared" si="1"/>
        <v>4</v>
      </c>
      <c r="N9" s="139">
        <f t="shared" si="2"/>
        <v>4</v>
      </c>
    </row>
    <row r="10" spans="1:14" ht="14.25" x14ac:dyDescent="0.2">
      <c r="A10" s="126" t="str">
        <f t="shared" si="0"/>
        <v>PrelimJasmine HodkinsonGlen Avon Astronomer</v>
      </c>
      <c r="B10" s="127" t="s">
        <v>50</v>
      </c>
      <c r="C10" s="128" t="s">
        <v>62</v>
      </c>
      <c r="D10" s="129" t="s">
        <v>67</v>
      </c>
      <c r="E10" s="140"/>
      <c r="F10" s="128" t="s">
        <v>54</v>
      </c>
      <c r="G10" s="181"/>
      <c r="H10" s="127">
        <v>55.536000000000001</v>
      </c>
      <c r="I10" s="181"/>
      <c r="J10" s="210"/>
      <c r="K10" s="211"/>
      <c r="L10" s="137">
        <v>5</v>
      </c>
      <c r="M10" s="138">
        <f t="shared" si="1"/>
        <v>3</v>
      </c>
      <c r="N10" s="139">
        <f t="shared" si="2"/>
        <v>3</v>
      </c>
    </row>
    <row r="11" spans="1:14" ht="14.25" x14ac:dyDescent="0.2">
      <c r="A11" s="126" t="str">
        <f t="shared" si="0"/>
        <v>PrelimMeg FowlerKarma Park Festivity</v>
      </c>
      <c r="B11" s="127" t="s">
        <v>50</v>
      </c>
      <c r="C11" s="128" t="s">
        <v>121</v>
      </c>
      <c r="D11" s="129" t="s">
        <v>122</v>
      </c>
      <c r="E11" s="140"/>
      <c r="F11" s="128" t="s">
        <v>118</v>
      </c>
      <c r="G11" s="181"/>
      <c r="H11" s="127">
        <v>71.786000000000001</v>
      </c>
      <c r="I11" s="181"/>
      <c r="J11" s="210"/>
      <c r="K11" s="211"/>
      <c r="L11" s="137">
        <v>1</v>
      </c>
      <c r="M11" s="138">
        <f t="shared" si="1"/>
        <v>7</v>
      </c>
      <c r="N11" s="139">
        <f t="shared" si="2"/>
        <v>7</v>
      </c>
    </row>
    <row r="12" spans="1:14" ht="14.25" x14ac:dyDescent="0.2">
      <c r="A12" s="126" t="str">
        <f t="shared" si="0"/>
        <v>PrelimMia DicandiloGordon Park Waltz</v>
      </c>
      <c r="B12" s="127" t="s">
        <v>50</v>
      </c>
      <c r="C12" s="128" t="s">
        <v>156</v>
      </c>
      <c r="D12" s="129" t="s">
        <v>53</v>
      </c>
      <c r="E12" s="140"/>
      <c r="F12" s="128" t="s">
        <v>54</v>
      </c>
      <c r="G12" s="181"/>
      <c r="H12" s="127">
        <v>68.75</v>
      </c>
      <c r="I12" s="181"/>
      <c r="J12" s="210"/>
      <c r="K12" s="211"/>
      <c r="L12" s="137">
        <v>2</v>
      </c>
      <c r="M12" s="138">
        <f t="shared" si="1"/>
        <v>6</v>
      </c>
      <c r="N12" s="139">
        <f t="shared" si="2"/>
        <v>6</v>
      </c>
    </row>
    <row r="13" spans="1:14" ht="14.25" x14ac:dyDescent="0.2">
      <c r="A13" s="126" t="str">
        <f t="shared" si="0"/>
        <v>PrelimEbonie RichardsonLyndam Park Valentino</v>
      </c>
      <c r="B13" s="127" t="s">
        <v>50</v>
      </c>
      <c r="C13" s="128" t="s">
        <v>144</v>
      </c>
      <c r="D13" s="129" t="s">
        <v>295</v>
      </c>
      <c r="E13" s="140"/>
      <c r="F13" s="128" t="s">
        <v>54</v>
      </c>
      <c r="G13" s="181"/>
      <c r="H13" s="127">
        <v>61.963999999999999</v>
      </c>
      <c r="I13" s="181"/>
      <c r="J13" s="210"/>
      <c r="K13" s="211"/>
      <c r="L13" s="137">
        <v>3</v>
      </c>
      <c r="M13" s="138">
        <f t="shared" si="1"/>
        <v>5</v>
      </c>
      <c r="N13" s="139">
        <f t="shared" si="2"/>
        <v>5</v>
      </c>
    </row>
    <row r="14" spans="1:14" ht="14.25" x14ac:dyDescent="0.2">
      <c r="A14" s="126" t="str">
        <f t="shared" si="0"/>
        <v>PrelimEmmi KnealeCrossmatch Tayla Maid</v>
      </c>
      <c r="B14" s="127" t="s">
        <v>50</v>
      </c>
      <c r="C14" s="128" t="s">
        <v>58</v>
      </c>
      <c r="D14" s="129" t="s">
        <v>1282</v>
      </c>
      <c r="E14" s="140"/>
      <c r="F14" s="128" t="s">
        <v>54</v>
      </c>
      <c r="G14" s="181"/>
      <c r="H14" s="127">
        <v>53.570999999999998</v>
      </c>
      <c r="I14" s="181"/>
      <c r="J14" s="210"/>
      <c r="K14" s="211"/>
      <c r="L14" s="137">
        <v>4</v>
      </c>
      <c r="M14" s="138">
        <f t="shared" si="1"/>
        <v>4</v>
      </c>
      <c r="N14" s="139">
        <f t="shared" si="2"/>
        <v>4</v>
      </c>
    </row>
    <row r="15" spans="1:14" ht="14.25" x14ac:dyDescent="0.2">
      <c r="A15" s="126" t="str">
        <f t="shared" si="0"/>
        <v>PrelimMia SeinorChelleason Gold Emblem</v>
      </c>
      <c r="B15" s="127" t="s">
        <v>50</v>
      </c>
      <c r="C15" s="157" t="s">
        <v>535</v>
      </c>
      <c r="D15" s="129" t="s">
        <v>561</v>
      </c>
      <c r="E15" s="140"/>
      <c r="F15" s="128" t="s">
        <v>54</v>
      </c>
      <c r="G15" s="181"/>
      <c r="H15" s="127">
        <v>69.820999999999998</v>
      </c>
      <c r="I15" s="181"/>
      <c r="J15" s="210"/>
      <c r="K15" s="211"/>
      <c r="L15" s="137">
        <v>1</v>
      </c>
      <c r="M15" s="138">
        <f t="shared" si="1"/>
        <v>7</v>
      </c>
      <c r="N15" s="139">
        <f t="shared" si="2"/>
        <v>7</v>
      </c>
    </row>
    <row r="16" spans="1:14" ht="14.25" x14ac:dyDescent="0.2">
      <c r="A16" s="126" t="str">
        <f t="shared" si="0"/>
        <v>PrelimRebecca SuvaljkoSp Obsession</v>
      </c>
      <c r="B16" s="127" t="s">
        <v>50</v>
      </c>
      <c r="C16" s="128" t="s">
        <v>27</v>
      </c>
      <c r="D16" s="129" t="s">
        <v>158</v>
      </c>
      <c r="E16" s="140"/>
      <c r="F16" s="128" t="s">
        <v>54</v>
      </c>
      <c r="G16" s="181"/>
      <c r="H16" s="127">
        <v>67.5</v>
      </c>
      <c r="I16" s="181"/>
      <c r="J16" s="210"/>
      <c r="K16" s="211"/>
      <c r="L16" s="137">
        <v>2</v>
      </c>
      <c r="M16" s="138">
        <f t="shared" si="1"/>
        <v>6</v>
      </c>
      <c r="N16" s="139">
        <f t="shared" si="2"/>
        <v>6</v>
      </c>
    </row>
    <row r="17" spans="1:14" ht="14.25" x14ac:dyDescent="0.2">
      <c r="A17" s="126" t="str">
        <f t="shared" si="0"/>
        <v>PrelimAva TinsleyLove The Deal</v>
      </c>
      <c r="B17" s="127" t="s">
        <v>50</v>
      </c>
      <c r="C17" s="128" t="s">
        <v>1284</v>
      </c>
      <c r="D17" s="129" t="s">
        <v>1291</v>
      </c>
      <c r="E17" s="140"/>
      <c r="F17" s="128" t="s">
        <v>54</v>
      </c>
      <c r="G17" s="181"/>
      <c r="H17" s="127">
        <v>63.75</v>
      </c>
      <c r="I17" s="181"/>
      <c r="J17" s="210"/>
      <c r="K17" s="211"/>
      <c r="L17" s="137">
        <v>3</v>
      </c>
      <c r="M17" s="138">
        <f t="shared" si="1"/>
        <v>5</v>
      </c>
      <c r="N17" s="139">
        <f t="shared" si="2"/>
        <v>5</v>
      </c>
    </row>
    <row r="18" spans="1:14" ht="14.25" x14ac:dyDescent="0.2">
      <c r="A18" s="126" t="str">
        <f t="shared" si="0"/>
        <v>PrelimRebecca SuvaljkoBrynderlee Neptune</v>
      </c>
      <c r="B18" s="127" t="s">
        <v>50</v>
      </c>
      <c r="C18" s="128" t="s">
        <v>27</v>
      </c>
      <c r="D18" s="129" t="s">
        <v>1285</v>
      </c>
      <c r="E18" s="140"/>
      <c r="F18" s="128" t="s">
        <v>54</v>
      </c>
      <c r="G18" s="181"/>
      <c r="H18" s="127">
        <v>53.036000000000001</v>
      </c>
      <c r="I18" s="181"/>
      <c r="J18" s="210"/>
      <c r="K18" s="211"/>
      <c r="L18" s="137">
        <v>4</v>
      </c>
      <c r="M18" s="138">
        <f t="shared" si="1"/>
        <v>4</v>
      </c>
      <c r="N18" s="139">
        <f t="shared" si="2"/>
        <v>4</v>
      </c>
    </row>
    <row r="19" spans="1:14" ht="14.25" x14ac:dyDescent="0.2">
      <c r="A19" s="126" t="str">
        <f t="shared" si="0"/>
        <v>PrelimCharvelle MillerKendall Park Odin</v>
      </c>
      <c r="B19" s="127" t="s">
        <v>50</v>
      </c>
      <c r="C19" s="128" t="s">
        <v>347</v>
      </c>
      <c r="D19" s="129" t="s">
        <v>348</v>
      </c>
      <c r="E19" s="140"/>
      <c r="F19" s="128" t="s">
        <v>81</v>
      </c>
      <c r="G19" s="181"/>
      <c r="H19" s="127">
        <v>75.179000000000002</v>
      </c>
      <c r="I19" s="181"/>
      <c r="J19" s="210"/>
      <c r="K19" s="211"/>
      <c r="L19" s="137">
        <v>1</v>
      </c>
      <c r="M19" s="138">
        <f t="shared" si="1"/>
        <v>7</v>
      </c>
      <c r="N19" s="139">
        <f t="shared" si="2"/>
        <v>7</v>
      </c>
    </row>
    <row r="20" spans="1:14" ht="14.25" x14ac:dyDescent="0.2">
      <c r="A20" s="126" t="str">
        <f t="shared" si="0"/>
        <v>PrelimTamika WrightSasso'S Circus</v>
      </c>
      <c r="B20" s="127" t="s">
        <v>50</v>
      </c>
      <c r="C20" s="128" t="s">
        <v>1286</v>
      </c>
      <c r="D20" s="129" t="s">
        <v>1292</v>
      </c>
      <c r="E20" s="140"/>
      <c r="F20" s="128" t="s">
        <v>54</v>
      </c>
      <c r="G20" s="181"/>
      <c r="H20" s="127">
        <v>57.856999999999999</v>
      </c>
      <c r="I20" s="181"/>
      <c r="J20" s="210"/>
      <c r="K20" s="211"/>
      <c r="L20" s="137">
        <v>2</v>
      </c>
      <c r="M20" s="138">
        <f t="shared" si="1"/>
        <v>6</v>
      </c>
      <c r="N20" s="139">
        <f t="shared" si="2"/>
        <v>6</v>
      </c>
    </row>
    <row r="21" spans="1:14" ht="14.25" x14ac:dyDescent="0.2">
      <c r="A21" s="126" t="str">
        <f t="shared" si="0"/>
        <v>PrelimJasmine BarronTest Flight</v>
      </c>
      <c r="B21" s="127" t="s">
        <v>50</v>
      </c>
      <c r="C21" s="128" t="s">
        <v>1287</v>
      </c>
      <c r="D21" s="129" t="s">
        <v>1288</v>
      </c>
      <c r="E21" s="140"/>
      <c r="F21" s="128" t="s">
        <v>54</v>
      </c>
      <c r="G21" s="181"/>
      <c r="H21" s="127">
        <v>56.429000000000002</v>
      </c>
      <c r="I21" s="181"/>
      <c r="J21" s="210"/>
      <c r="K21" s="211"/>
      <c r="L21" s="137">
        <v>3</v>
      </c>
      <c r="M21" s="138">
        <f t="shared" si="1"/>
        <v>5</v>
      </c>
      <c r="N21" s="139">
        <f t="shared" si="2"/>
        <v>5</v>
      </c>
    </row>
    <row r="22" spans="1:14" ht="14.25" x14ac:dyDescent="0.2">
      <c r="A22" s="126" t="str">
        <f t="shared" si="0"/>
        <v>NovMia DicandiloGordon Park Waltz</v>
      </c>
      <c r="B22" s="127" t="s">
        <v>377</v>
      </c>
      <c r="C22" s="128" t="s">
        <v>156</v>
      </c>
      <c r="D22" s="129" t="s">
        <v>53</v>
      </c>
      <c r="E22" s="140"/>
      <c r="F22" s="128" t="s">
        <v>54</v>
      </c>
      <c r="G22" s="181"/>
      <c r="H22" s="14"/>
      <c r="I22" s="127">
        <v>67.647000000000006</v>
      </c>
      <c r="J22" s="210"/>
      <c r="K22" s="211"/>
      <c r="L22" s="137">
        <v>1</v>
      </c>
      <c r="M22" s="138">
        <f t="shared" si="1"/>
        <v>7</v>
      </c>
      <c r="N22" s="139">
        <f t="shared" si="2"/>
        <v>7</v>
      </c>
    </row>
    <row r="23" spans="1:14" ht="14.25" x14ac:dyDescent="0.2">
      <c r="A23" s="126" t="str">
        <f t="shared" si="0"/>
        <v>NovMeg FowlerKarma Park Festivity</v>
      </c>
      <c r="B23" s="127" t="s">
        <v>377</v>
      </c>
      <c r="C23" s="128" t="s">
        <v>121</v>
      </c>
      <c r="D23" s="129" t="s">
        <v>122</v>
      </c>
      <c r="E23" s="140"/>
      <c r="F23" s="128" t="s">
        <v>118</v>
      </c>
      <c r="G23" s="181"/>
      <c r="H23" s="127"/>
      <c r="I23" s="181">
        <v>67.058999999999997</v>
      </c>
      <c r="J23" s="210"/>
      <c r="K23" s="211"/>
      <c r="L23" s="137">
        <v>2</v>
      </c>
      <c r="M23" s="138">
        <f t="shared" si="1"/>
        <v>6</v>
      </c>
      <c r="N23" s="139">
        <f t="shared" si="2"/>
        <v>6</v>
      </c>
    </row>
    <row r="24" spans="1:14" ht="14.25" x14ac:dyDescent="0.2">
      <c r="A24" s="126" t="str">
        <f t="shared" si="0"/>
        <v>NovStella BrownBevanlee Banter</v>
      </c>
      <c r="B24" s="127" t="s">
        <v>377</v>
      </c>
      <c r="C24" s="128" t="s">
        <v>1281</v>
      </c>
      <c r="D24" s="129" t="s">
        <v>725</v>
      </c>
      <c r="E24" s="140"/>
      <c r="F24" s="128" t="s">
        <v>54</v>
      </c>
      <c r="G24" s="181"/>
      <c r="H24" s="127"/>
      <c r="I24" s="181">
        <v>60</v>
      </c>
      <c r="J24" s="210"/>
      <c r="K24" s="211"/>
      <c r="L24" s="137">
        <v>3</v>
      </c>
      <c r="M24" s="138">
        <f t="shared" si="1"/>
        <v>5</v>
      </c>
      <c r="N24" s="139">
        <f t="shared" si="2"/>
        <v>5</v>
      </c>
    </row>
    <row r="25" spans="1:14" ht="14.25" x14ac:dyDescent="0.2">
      <c r="A25" s="126" t="str">
        <f t="shared" si="0"/>
        <v>NovAmelia GordonAryline Bobby Sox</v>
      </c>
      <c r="B25" s="127" t="s">
        <v>377</v>
      </c>
      <c r="C25" s="128" t="s">
        <v>59</v>
      </c>
      <c r="D25" s="129" t="s">
        <v>60</v>
      </c>
      <c r="E25" s="140"/>
      <c r="F25" s="128" t="s">
        <v>54</v>
      </c>
      <c r="G25" s="181"/>
      <c r="H25" s="127"/>
      <c r="I25" s="181">
        <v>56.911999999999999</v>
      </c>
      <c r="J25" s="210"/>
      <c r="K25" s="211"/>
      <c r="L25" s="137">
        <v>4</v>
      </c>
      <c r="M25" s="138">
        <f t="shared" si="1"/>
        <v>4</v>
      </c>
      <c r="N25" s="139">
        <f t="shared" si="2"/>
        <v>4</v>
      </c>
    </row>
    <row r="26" spans="1:14" ht="14.25" x14ac:dyDescent="0.2">
      <c r="A26" s="126" t="str">
        <f t="shared" si="0"/>
        <v>NovJasmine HodkinsonGlen Avon Astronomer</v>
      </c>
      <c r="B26" s="127" t="s">
        <v>377</v>
      </c>
      <c r="C26" s="128" t="s">
        <v>62</v>
      </c>
      <c r="D26" s="129" t="s">
        <v>67</v>
      </c>
      <c r="E26" s="140"/>
      <c r="F26" s="128" t="s">
        <v>54</v>
      </c>
      <c r="G26" s="181"/>
      <c r="H26" s="127"/>
      <c r="I26" s="181">
        <v>50.881999999999998</v>
      </c>
      <c r="J26" s="210"/>
      <c r="K26" s="211"/>
      <c r="L26" s="137">
        <v>5</v>
      </c>
      <c r="M26" s="138">
        <f t="shared" si="1"/>
        <v>3</v>
      </c>
      <c r="N26" s="139">
        <f t="shared" si="2"/>
        <v>3</v>
      </c>
    </row>
    <row r="27" spans="1:14" ht="14.25" x14ac:dyDescent="0.2">
      <c r="A27" s="126" t="str">
        <f t="shared" si="0"/>
        <v>NovEbonie RichardsonLyndam Park Valentino</v>
      </c>
      <c r="B27" s="127" t="s">
        <v>377</v>
      </c>
      <c r="C27" s="128" t="s">
        <v>144</v>
      </c>
      <c r="D27" s="129" t="s">
        <v>295</v>
      </c>
      <c r="E27" s="140"/>
      <c r="F27" s="128" t="s">
        <v>54</v>
      </c>
      <c r="G27" s="181"/>
      <c r="H27" s="127"/>
      <c r="I27" s="181">
        <v>50.293999999999997</v>
      </c>
      <c r="J27" s="210"/>
      <c r="K27" s="211"/>
      <c r="L27" s="137">
        <v>6</v>
      </c>
      <c r="M27" s="138">
        <f t="shared" si="1"/>
        <v>2</v>
      </c>
      <c r="N27" s="139">
        <f t="shared" si="2"/>
        <v>2</v>
      </c>
    </row>
    <row r="28" spans="1:14" ht="14.25" x14ac:dyDescent="0.2">
      <c r="A28" s="126" t="str">
        <f t="shared" si="0"/>
        <v>NovRebecca SuvaljkoSp Obsession</v>
      </c>
      <c r="B28" s="127" t="s">
        <v>377</v>
      </c>
      <c r="C28" s="128" t="s">
        <v>27</v>
      </c>
      <c r="D28" s="129" t="s">
        <v>158</v>
      </c>
      <c r="E28" s="140"/>
      <c r="F28" s="128" t="s">
        <v>54</v>
      </c>
      <c r="G28" s="181"/>
      <c r="H28" s="127"/>
      <c r="I28" s="181">
        <v>63.676000000000002</v>
      </c>
      <c r="J28" s="210"/>
      <c r="K28" s="211"/>
      <c r="L28" s="137">
        <v>1</v>
      </c>
      <c r="M28" s="138">
        <f t="shared" si="1"/>
        <v>7</v>
      </c>
      <c r="N28" s="139">
        <f t="shared" si="2"/>
        <v>7</v>
      </c>
    </row>
    <row r="29" spans="1:14" ht="14.25" x14ac:dyDescent="0.2">
      <c r="A29" s="126" t="str">
        <f t="shared" si="0"/>
        <v>NovMia SeienorChelleason Gold Emblem</v>
      </c>
      <c r="B29" s="127" t="s">
        <v>377</v>
      </c>
      <c r="C29" s="128" t="s">
        <v>1283</v>
      </c>
      <c r="D29" s="129" t="s">
        <v>561</v>
      </c>
      <c r="E29" s="140"/>
      <c r="F29" s="128" t="s">
        <v>54</v>
      </c>
      <c r="G29" s="181"/>
      <c r="H29" s="127"/>
      <c r="I29" s="181">
        <v>63.529000000000003</v>
      </c>
      <c r="J29" s="210"/>
      <c r="K29" s="211"/>
      <c r="L29" s="137">
        <v>2</v>
      </c>
      <c r="M29" s="138">
        <f t="shared" si="1"/>
        <v>6</v>
      </c>
      <c r="N29" s="139">
        <f t="shared" si="2"/>
        <v>6</v>
      </c>
    </row>
    <row r="30" spans="1:14" ht="14.25" x14ac:dyDescent="0.2">
      <c r="A30" s="126" t="str">
        <f t="shared" si="0"/>
        <v>NovRebecca SuvaljkoBrynderlee Neptune</v>
      </c>
      <c r="B30" s="127" t="s">
        <v>377</v>
      </c>
      <c r="C30" s="128" t="s">
        <v>27</v>
      </c>
      <c r="D30" s="129" t="s">
        <v>1285</v>
      </c>
      <c r="E30" s="140"/>
      <c r="F30" s="128" t="s">
        <v>54</v>
      </c>
      <c r="G30" s="181"/>
      <c r="H30" s="127"/>
      <c r="I30" s="181">
        <v>55.588000000000001</v>
      </c>
      <c r="J30" s="210"/>
      <c r="K30" s="211"/>
      <c r="L30" s="137">
        <v>3</v>
      </c>
      <c r="M30" s="138">
        <f t="shared" si="1"/>
        <v>5</v>
      </c>
      <c r="N30" s="139">
        <f t="shared" si="2"/>
        <v>5</v>
      </c>
    </row>
    <row r="31" spans="1:14" ht="14.25" x14ac:dyDescent="0.2">
      <c r="A31" s="126" t="str">
        <f t="shared" si="0"/>
        <v>NovCharvelle MillerKendall Park Odin</v>
      </c>
      <c r="B31" s="127" t="s">
        <v>377</v>
      </c>
      <c r="C31" s="128" t="s">
        <v>347</v>
      </c>
      <c r="D31" s="129" t="s">
        <v>348</v>
      </c>
      <c r="E31" s="140"/>
      <c r="F31" s="128" t="s">
        <v>81</v>
      </c>
      <c r="G31" s="181"/>
      <c r="H31" s="127"/>
      <c r="I31" s="181">
        <v>70.734999999999999</v>
      </c>
      <c r="J31" s="210"/>
      <c r="K31" s="211"/>
      <c r="L31" s="137">
        <v>1</v>
      </c>
      <c r="M31" s="138">
        <f t="shared" si="1"/>
        <v>7</v>
      </c>
      <c r="N31" s="139">
        <f t="shared" si="2"/>
        <v>7</v>
      </c>
    </row>
    <row r="32" spans="1:14" ht="14.25" x14ac:dyDescent="0.2">
      <c r="A32" s="126" t="str">
        <f t="shared" si="0"/>
        <v>NovNicola LachenichtNewhope Sparks Fly</v>
      </c>
      <c r="B32" s="127" t="s">
        <v>377</v>
      </c>
      <c r="C32" s="128" t="s">
        <v>1289</v>
      </c>
      <c r="D32" s="129" t="s">
        <v>540</v>
      </c>
      <c r="E32" s="140"/>
      <c r="F32" s="128" t="s">
        <v>54</v>
      </c>
      <c r="G32" s="181"/>
      <c r="H32" s="127"/>
      <c r="I32" s="181">
        <v>68.234999999999999</v>
      </c>
      <c r="J32" s="210"/>
      <c r="K32" s="211"/>
      <c r="L32" s="137">
        <v>2</v>
      </c>
      <c r="M32" s="138">
        <f t="shared" si="1"/>
        <v>6</v>
      </c>
      <c r="N32" s="139">
        <f t="shared" si="2"/>
        <v>6</v>
      </c>
    </row>
    <row r="33" spans="1:14" ht="14.25" x14ac:dyDescent="0.2">
      <c r="A33" s="126" t="str">
        <f t="shared" si="0"/>
        <v>NovSarah HatchCethana Kingston Court</v>
      </c>
      <c r="B33" s="127" t="s">
        <v>377</v>
      </c>
      <c r="C33" s="128" t="s">
        <v>337</v>
      </c>
      <c r="D33" s="129" t="s">
        <v>768</v>
      </c>
      <c r="E33" s="140"/>
      <c r="F33" s="128" t="s">
        <v>81</v>
      </c>
      <c r="G33" s="181"/>
      <c r="H33" s="127"/>
      <c r="I33" s="181">
        <v>66.176000000000002</v>
      </c>
      <c r="J33" s="210"/>
      <c r="K33" s="211"/>
      <c r="L33" s="137">
        <v>3</v>
      </c>
      <c r="M33" s="138">
        <f t="shared" si="1"/>
        <v>5</v>
      </c>
      <c r="N33" s="139">
        <f t="shared" si="2"/>
        <v>5</v>
      </c>
    </row>
    <row r="34" spans="1:14" ht="14.25" x14ac:dyDescent="0.2">
      <c r="A34" s="126" t="str">
        <f t="shared" si="0"/>
        <v>NovGeorgia VaughanForgotten Fanta-See</v>
      </c>
      <c r="B34" s="127" t="s">
        <v>377</v>
      </c>
      <c r="C34" s="128" t="s">
        <v>495</v>
      </c>
      <c r="D34" s="129" t="s">
        <v>496</v>
      </c>
      <c r="E34" s="140"/>
      <c r="F34" s="128" t="s">
        <v>102</v>
      </c>
      <c r="G34" s="181"/>
      <c r="H34" s="127"/>
      <c r="I34" s="181">
        <v>65.882000000000005</v>
      </c>
      <c r="J34" s="210"/>
      <c r="K34" s="211"/>
      <c r="L34" s="137">
        <v>4</v>
      </c>
      <c r="M34" s="138">
        <f t="shared" si="1"/>
        <v>4</v>
      </c>
      <c r="N34" s="139">
        <f t="shared" si="2"/>
        <v>4</v>
      </c>
    </row>
    <row r="35" spans="1:14" ht="14.25" x14ac:dyDescent="0.2">
      <c r="A35" s="126" t="str">
        <f t="shared" si="0"/>
        <v>NovMatilda AgnewSovereign Galliano</v>
      </c>
      <c r="B35" s="127" t="s">
        <v>377</v>
      </c>
      <c r="C35" s="128" t="s">
        <v>853</v>
      </c>
      <c r="D35" s="129" t="s">
        <v>1290</v>
      </c>
      <c r="E35" s="140"/>
      <c r="F35" s="128" t="s">
        <v>54</v>
      </c>
      <c r="G35" s="181"/>
      <c r="H35" s="127"/>
      <c r="I35" s="181">
        <v>65.734999999999999</v>
      </c>
      <c r="J35" s="210"/>
      <c r="K35" s="211"/>
      <c r="L35" s="137">
        <v>5</v>
      </c>
      <c r="M35" s="138">
        <f t="shared" si="1"/>
        <v>3</v>
      </c>
      <c r="N35" s="139">
        <f t="shared" si="2"/>
        <v>3</v>
      </c>
    </row>
    <row r="36" spans="1:14" ht="14.25" x14ac:dyDescent="0.2">
      <c r="A36" s="126" t="str">
        <f t="shared" si="0"/>
        <v>NovJasmine BarronTest Flight</v>
      </c>
      <c r="B36" s="127" t="s">
        <v>377</v>
      </c>
      <c r="C36" s="128" t="s">
        <v>1287</v>
      </c>
      <c r="D36" s="129" t="s">
        <v>1288</v>
      </c>
      <c r="E36" s="140"/>
      <c r="F36" s="128" t="s">
        <v>54</v>
      </c>
      <c r="G36" s="181"/>
      <c r="H36" s="127"/>
      <c r="I36" s="181">
        <v>60</v>
      </c>
      <c r="J36" s="210"/>
      <c r="K36" s="211"/>
      <c r="L36" s="137">
        <v>6</v>
      </c>
      <c r="M36" s="138">
        <f t="shared" si="1"/>
        <v>2</v>
      </c>
      <c r="N36" s="139">
        <f t="shared" si="2"/>
        <v>2</v>
      </c>
    </row>
    <row r="37" spans="1:14" ht="14.25" x14ac:dyDescent="0.2">
      <c r="A37" s="126" t="str">
        <f t="shared" si="0"/>
        <v>ElemGeorgia VaughanForgotten Fanta-See</v>
      </c>
      <c r="B37" s="127" t="s">
        <v>17</v>
      </c>
      <c r="C37" s="128" t="s">
        <v>495</v>
      </c>
      <c r="D37" s="129" t="s">
        <v>496</v>
      </c>
      <c r="E37" s="140"/>
      <c r="F37" s="128" t="s">
        <v>102</v>
      </c>
      <c r="G37" s="181"/>
      <c r="H37" s="127"/>
      <c r="I37" s="181"/>
      <c r="J37" s="210">
        <v>66.125</v>
      </c>
      <c r="K37" s="211"/>
      <c r="L37" s="137">
        <v>1</v>
      </c>
      <c r="M37" s="138">
        <f t="shared" si="1"/>
        <v>7</v>
      </c>
      <c r="N37" s="139">
        <f t="shared" si="2"/>
        <v>7</v>
      </c>
    </row>
    <row r="38" spans="1:14" ht="14.25" x14ac:dyDescent="0.2">
      <c r="A38" s="126" t="str">
        <f t="shared" si="0"/>
        <v>ElemNicola LachenichtNewhope Sparks Fly</v>
      </c>
      <c r="B38" s="127" t="s">
        <v>17</v>
      </c>
      <c r="C38" s="128" t="s">
        <v>1289</v>
      </c>
      <c r="D38" s="129" t="s">
        <v>540</v>
      </c>
      <c r="E38" s="140"/>
      <c r="F38" s="128" t="s">
        <v>54</v>
      </c>
      <c r="G38" s="181"/>
      <c r="H38" s="127"/>
      <c r="I38" s="181"/>
      <c r="J38" s="210">
        <v>64.5</v>
      </c>
      <c r="K38" s="211"/>
      <c r="L38" s="137">
        <v>2</v>
      </c>
      <c r="M38" s="138">
        <f t="shared" si="1"/>
        <v>6</v>
      </c>
      <c r="N38" s="139">
        <f t="shared" si="2"/>
        <v>6</v>
      </c>
    </row>
    <row r="39" spans="1:14" ht="14.25" x14ac:dyDescent="0.2">
      <c r="A39" s="126" t="str">
        <f t="shared" si="0"/>
        <v>ElemSarah HatchCethana Kingston Court</v>
      </c>
      <c r="B39" s="127" t="s">
        <v>17</v>
      </c>
      <c r="C39" s="128" t="s">
        <v>337</v>
      </c>
      <c r="D39" s="723" t="s">
        <v>768</v>
      </c>
      <c r="E39" s="127"/>
      <c r="F39" s="128" t="s">
        <v>81</v>
      </c>
      <c r="G39" s="181"/>
      <c r="H39" s="127"/>
      <c r="I39" s="181"/>
      <c r="J39" s="210">
        <v>63.125</v>
      </c>
      <c r="K39" s="211"/>
      <c r="L39" s="137">
        <v>3</v>
      </c>
      <c r="M39" s="138">
        <f t="shared" si="1"/>
        <v>5</v>
      </c>
      <c r="N39" s="139">
        <f t="shared" si="2"/>
        <v>5</v>
      </c>
    </row>
    <row r="40" spans="1:14" ht="14.25" x14ac:dyDescent="0.2">
      <c r="A40" s="361" t="str">
        <f t="shared" si="0"/>
        <v>AffCatherine HearleWinbrook Distinction</v>
      </c>
      <c r="B40" s="722" t="s">
        <v>353</v>
      </c>
      <c r="C40" s="180" t="s">
        <v>1412</v>
      </c>
      <c r="D40" s="724" t="s">
        <v>1413</v>
      </c>
      <c r="E40" s="588"/>
      <c r="F40" s="180"/>
      <c r="G40" s="180">
        <v>64.736999999999995</v>
      </c>
      <c r="H40" s="180"/>
      <c r="I40" s="180"/>
      <c r="J40" s="180"/>
      <c r="K40" s="724"/>
      <c r="L40" s="725">
        <v>1</v>
      </c>
      <c r="M40" s="139">
        <f t="shared" si="1"/>
        <v>7</v>
      </c>
      <c r="N40" s="139">
        <f t="shared" si="2"/>
        <v>7</v>
      </c>
    </row>
    <row r="41" spans="1:14" ht="14.25" x14ac:dyDescent="0.2">
      <c r="A41" s="361" t="str">
        <f t="shared" si="0"/>
        <v xml:space="preserve">AffPip MooreLP Red Salute </v>
      </c>
      <c r="B41" s="722" t="s">
        <v>353</v>
      </c>
      <c r="C41" s="180" t="s">
        <v>1414</v>
      </c>
      <c r="D41" s="724" t="s">
        <v>1415</v>
      </c>
      <c r="E41" s="588"/>
      <c r="F41" s="180"/>
      <c r="G41" s="180">
        <v>62.631999999999998</v>
      </c>
      <c r="H41" s="180"/>
      <c r="I41" s="180"/>
      <c r="J41" s="180"/>
      <c r="K41" s="724"/>
      <c r="L41" s="725">
        <v>2</v>
      </c>
      <c r="M41" s="139">
        <f t="shared" si="1"/>
        <v>6</v>
      </c>
      <c r="N41" s="139">
        <f t="shared" si="2"/>
        <v>6</v>
      </c>
    </row>
    <row r="42" spans="1:14" ht="14.25" x14ac:dyDescent="0.2">
      <c r="A42" s="361" t="str">
        <f t="shared" si="0"/>
        <v>AffCatherine HearleWinbrook Distinction</v>
      </c>
      <c r="B42" s="722" t="s">
        <v>353</v>
      </c>
      <c r="C42" s="180" t="s">
        <v>1412</v>
      </c>
      <c r="D42" s="724" t="s">
        <v>1413</v>
      </c>
      <c r="E42" s="588"/>
      <c r="F42" s="180"/>
      <c r="G42" s="180"/>
      <c r="H42" s="180">
        <v>59.463999999999999</v>
      </c>
      <c r="J42" s="180"/>
      <c r="K42" s="724"/>
      <c r="L42" s="725">
        <v>1</v>
      </c>
      <c r="M42" s="139">
        <f t="shared" si="1"/>
        <v>7</v>
      </c>
      <c r="N42" s="139">
        <f t="shared" si="2"/>
        <v>7</v>
      </c>
    </row>
    <row r="43" spans="1:14" ht="14.25" x14ac:dyDescent="0.2">
      <c r="A43" s="361" t="str">
        <f t="shared" si="0"/>
        <v>AffAnnika MillerESB Irish Leprechaun</v>
      </c>
      <c r="B43" s="722" t="s">
        <v>353</v>
      </c>
      <c r="C43" s="180" t="s">
        <v>743</v>
      </c>
      <c r="D43" s="724" t="s">
        <v>1416</v>
      </c>
      <c r="E43" s="588"/>
      <c r="F43" s="180"/>
      <c r="G43" s="180"/>
      <c r="H43" s="180"/>
      <c r="I43" s="180">
        <v>70.734999999999999</v>
      </c>
      <c r="J43" s="180"/>
      <c r="K43" s="724"/>
      <c r="L43" s="725">
        <v>1</v>
      </c>
      <c r="M43" s="139">
        <f t="shared" si="1"/>
        <v>7</v>
      </c>
      <c r="N43" s="139">
        <f t="shared" si="2"/>
        <v>7</v>
      </c>
    </row>
    <row r="44" spans="1:14" ht="14.25" x14ac:dyDescent="0.2">
      <c r="A44" s="361" t="str">
        <f t="shared" si="0"/>
        <v>AffRebecca NairnMystery Mark</v>
      </c>
      <c r="B44" s="722" t="s">
        <v>353</v>
      </c>
      <c r="C44" s="180" t="s">
        <v>1417</v>
      </c>
      <c r="D44" s="724" t="s">
        <v>1418</v>
      </c>
      <c r="E44" s="588"/>
      <c r="F44" s="180"/>
      <c r="G44" s="180"/>
      <c r="H44" s="180"/>
      <c r="I44" s="180">
        <v>67.206000000000003</v>
      </c>
      <c r="J44" s="180"/>
      <c r="K44" s="724"/>
      <c r="L44" s="725">
        <v>2</v>
      </c>
      <c r="M44" s="139">
        <f t="shared" si="1"/>
        <v>6</v>
      </c>
      <c r="N44" s="139">
        <f t="shared" si="2"/>
        <v>6</v>
      </c>
    </row>
    <row r="45" spans="1:14" ht="14.25" x14ac:dyDescent="0.2">
      <c r="A45" s="361" t="str">
        <f t="shared" si="0"/>
        <v>AffRebecca NairnMystery Mark</v>
      </c>
      <c r="B45" s="722" t="s">
        <v>353</v>
      </c>
      <c r="C45" s="180" t="s">
        <v>1417</v>
      </c>
      <c r="D45" s="724" t="s">
        <v>1418</v>
      </c>
      <c r="E45" s="588"/>
      <c r="F45" s="180"/>
      <c r="G45" s="180"/>
      <c r="H45" s="180"/>
      <c r="I45" s="180"/>
      <c r="J45" s="380">
        <v>64.5</v>
      </c>
      <c r="K45" s="724"/>
      <c r="L45" s="725">
        <v>1</v>
      </c>
      <c r="M45" s="139">
        <f t="shared" si="1"/>
        <v>7</v>
      </c>
      <c r="N45" s="139">
        <f t="shared" si="2"/>
        <v>7</v>
      </c>
    </row>
    <row r="46" spans="1:14" ht="14.25" x14ac:dyDescent="0.2">
      <c r="A46" s="361" t="str">
        <f t="shared" si="0"/>
        <v>AffAnnika MillerESB Irish Leprechaun</v>
      </c>
      <c r="B46" s="722" t="s">
        <v>353</v>
      </c>
      <c r="C46" s="180" t="s">
        <v>743</v>
      </c>
      <c r="D46" s="724" t="s">
        <v>1416</v>
      </c>
      <c r="E46" s="588"/>
      <c r="F46" s="180"/>
      <c r="G46" s="180"/>
      <c r="H46" s="180"/>
      <c r="I46" s="180"/>
      <c r="J46" s="380">
        <v>64.25</v>
      </c>
      <c r="K46" s="724"/>
      <c r="L46" s="725">
        <v>2</v>
      </c>
      <c r="M46" s="139">
        <f t="shared" si="1"/>
        <v>6</v>
      </c>
      <c r="N46" s="139">
        <f t="shared" si="2"/>
        <v>6</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6:D32">
    <cfRule type="duplicateValues" dxfId="25" priority="5"/>
  </conditionalFormatting>
  <conditionalFormatting sqref="C1:D5">
    <cfRule type="duplicateValues" dxfId="24" priority="488"/>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2D29-ED20-4562-A757-5294658D1878}">
  <sheetPr codeName="Sheet4">
    <tabColor rgb="FFFFF2CC"/>
    <pageSetUpPr fitToPage="1"/>
  </sheetPr>
  <dimension ref="A1:CE88"/>
  <sheetViews>
    <sheetView zoomScaleNormal="100" zoomScaleSheetLayoutView="90" workbookViewId="0">
      <pane xSplit="9" ySplit="5" topLeftCell="J6" activePane="bottomRight" state="frozen"/>
      <selection pane="topRight" activeCell="J1" sqref="J1"/>
      <selection pane="bottomLeft" activeCell="A6" sqref="A6"/>
      <selection pane="bottomRight" activeCell="N25" sqref="N25"/>
    </sheetView>
  </sheetViews>
  <sheetFormatPr defaultColWidth="26.85546875" defaultRowHeight="12.75" x14ac:dyDescent="0.2"/>
  <cols>
    <col min="1" max="1" width="3.7109375" style="12" bestFit="1" customWidth="1"/>
    <col min="2" max="2" width="17.85546875" style="6" bestFit="1" customWidth="1"/>
    <col min="3" max="3" width="23.7109375" style="6" bestFit="1" customWidth="1"/>
    <col min="4" max="4" width="12.7109375" style="6" bestFit="1" customWidth="1"/>
    <col min="5" max="5" width="11" style="12" bestFit="1" customWidth="1"/>
    <col min="6" max="6" width="4.42578125" style="7" bestFit="1" customWidth="1"/>
    <col min="7" max="7" width="10.140625" style="7" bestFit="1" customWidth="1"/>
    <col min="8" max="8" width="6.42578125" style="5" bestFit="1" customWidth="1"/>
    <col min="9" max="9" width="7.85546875" style="2" bestFit="1" customWidth="1"/>
    <col min="10" max="10" width="13.42578125" style="52" bestFit="1" customWidth="1"/>
    <col min="11" max="11" width="14" style="52" bestFit="1" customWidth="1"/>
    <col min="12" max="12" width="13.42578125" style="52" bestFit="1" customWidth="1"/>
    <col min="13" max="13" width="13" style="52" bestFit="1" customWidth="1"/>
    <col min="14" max="14" width="21.5703125" style="52" bestFit="1" customWidth="1"/>
    <col min="15" max="15" width="13.42578125" style="52" bestFit="1" customWidth="1"/>
    <col min="16" max="17" width="13.28515625" style="52" bestFit="1" customWidth="1"/>
    <col min="18" max="18" width="13.28515625" style="52" customWidth="1"/>
    <col min="19" max="19" width="18" style="52" bestFit="1" customWidth="1"/>
    <col min="20" max="20" width="17.28515625" style="52" bestFit="1" customWidth="1"/>
    <col min="21" max="21" width="15.85546875" style="52" bestFit="1" customWidth="1"/>
    <col min="22" max="22" width="13" style="52" bestFit="1" customWidth="1"/>
    <col min="23" max="23" width="12.5703125" style="52" bestFit="1" customWidth="1"/>
    <col min="24" max="24" width="13" style="52" bestFit="1" customWidth="1"/>
    <col min="25" max="25" width="17.28515625" style="52" bestFit="1" customWidth="1"/>
    <col min="26" max="26" width="18.7109375" style="52" bestFit="1" customWidth="1"/>
    <col min="27" max="27" width="18" style="52" bestFit="1" customWidth="1"/>
    <col min="28" max="29" width="13.7109375" style="52" bestFit="1" customWidth="1"/>
    <col min="30" max="30" width="16.5703125" style="52" bestFit="1" customWidth="1"/>
    <col min="31" max="31" width="13.7109375" style="52" customWidth="1"/>
    <col min="32" max="32" width="13.7109375" style="52" bestFit="1" customWidth="1"/>
    <col min="33" max="33" width="16.5703125" style="52" bestFit="1" customWidth="1"/>
    <col min="34" max="34" width="13.28515625" style="52" bestFit="1" customWidth="1"/>
    <col min="35" max="35" width="13.28515625" style="52" customWidth="1"/>
    <col min="36" max="36" width="8.42578125" style="52" bestFit="1" customWidth="1"/>
    <col min="37" max="37" width="8.42578125" style="52" customWidth="1"/>
    <col min="38" max="38" width="12.7109375" style="56" bestFit="1" customWidth="1"/>
    <col min="39" max="39" width="17.28515625" style="56" bestFit="1" customWidth="1"/>
    <col min="40" max="40" width="13.7109375" style="52" bestFit="1" customWidth="1"/>
    <col min="41" max="41" width="13.28515625" style="56" bestFit="1" customWidth="1"/>
    <col min="42" max="42" width="12.5703125" style="56" bestFit="1" customWidth="1"/>
    <col min="43" max="43" width="11.85546875" style="56" bestFit="1" customWidth="1"/>
    <col min="44" max="44" width="11.85546875" style="56" customWidth="1"/>
    <col min="45" max="45" width="11.85546875" style="56" bestFit="1" customWidth="1"/>
    <col min="46" max="46" width="13.28515625" style="54" bestFit="1" customWidth="1"/>
    <col min="47" max="16384" width="26.85546875" style="12"/>
  </cols>
  <sheetData>
    <row r="1" spans="1:83" s="9" customFormat="1" ht="12.75" customHeight="1" x14ac:dyDescent="0.2">
      <c r="A1" s="895" t="s">
        <v>183</v>
      </c>
      <c r="B1" s="898" t="s">
        <v>0</v>
      </c>
      <c r="C1" s="898" t="s">
        <v>16</v>
      </c>
      <c r="D1" s="898" t="s">
        <v>2</v>
      </c>
      <c r="E1" s="898" t="s">
        <v>3</v>
      </c>
      <c r="F1" s="900" t="s">
        <v>4</v>
      </c>
      <c r="G1" s="898" t="s">
        <v>5</v>
      </c>
      <c r="H1" s="898" t="s">
        <v>6</v>
      </c>
      <c r="I1" s="898" t="s">
        <v>182</v>
      </c>
      <c r="J1" s="896" t="s">
        <v>440</v>
      </c>
      <c r="K1" s="896" t="s">
        <v>272</v>
      </c>
      <c r="L1" s="896" t="s">
        <v>453</v>
      </c>
      <c r="M1" s="896" t="s">
        <v>272</v>
      </c>
      <c r="N1" s="896" t="s">
        <v>449</v>
      </c>
      <c r="O1" s="896" t="s">
        <v>443</v>
      </c>
      <c r="P1" s="896" t="s">
        <v>272</v>
      </c>
      <c r="Q1" s="896" t="s">
        <v>451</v>
      </c>
      <c r="R1" s="896" t="s">
        <v>793</v>
      </c>
      <c r="S1" s="896" t="s">
        <v>435</v>
      </c>
      <c r="T1" s="896" t="s">
        <v>1296</v>
      </c>
      <c r="U1" s="896" t="s">
        <v>272</v>
      </c>
      <c r="V1" s="896" t="s">
        <v>443</v>
      </c>
      <c r="W1" s="896" t="s">
        <v>440</v>
      </c>
      <c r="X1" s="896" t="s">
        <v>435</v>
      </c>
      <c r="Y1" s="896" t="s">
        <v>450</v>
      </c>
      <c r="Z1" s="896" t="s">
        <v>793</v>
      </c>
      <c r="AA1" s="896" t="s">
        <v>451</v>
      </c>
      <c r="AB1" s="896" t="s">
        <v>438</v>
      </c>
      <c r="AC1" s="896" t="s">
        <v>445</v>
      </c>
      <c r="AD1" s="896" t="s">
        <v>960</v>
      </c>
      <c r="AE1" s="896" t="s">
        <v>1135</v>
      </c>
      <c r="AF1" s="896" t="s">
        <v>440</v>
      </c>
      <c r="AG1" s="896" t="s">
        <v>435</v>
      </c>
      <c r="AH1" s="896" t="s">
        <v>233</v>
      </c>
      <c r="AI1" s="896" t="s">
        <v>1142</v>
      </c>
      <c r="AJ1" s="896" t="s">
        <v>970</v>
      </c>
      <c r="AK1" s="896" t="s">
        <v>1195</v>
      </c>
      <c r="AL1" s="896" t="s">
        <v>1226</v>
      </c>
      <c r="AM1" s="896" t="s">
        <v>451</v>
      </c>
      <c r="AN1" s="896" t="s">
        <v>443</v>
      </c>
      <c r="AO1" s="896" t="s">
        <v>1229</v>
      </c>
      <c r="AP1" s="896" t="s">
        <v>447</v>
      </c>
      <c r="AQ1" s="896" t="s">
        <v>442</v>
      </c>
      <c r="AR1" s="896" t="s">
        <v>445</v>
      </c>
      <c r="AS1" s="896" t="s">
        <v>1143</v>
      </c>
      <c r="AT1" s="89"/>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9" customFormat="1" ht="12.75" customHeight="1" x14ac:dyDescent="0.2">
      <c r="A2" s="895"/>
      <c r="B2" s="899"/>
      <c r="C2" s="899"/>
      <c r="D2" s="899"/>
      <c r="E2" s="899"/>
      <c r="F2" s="901"/>
      <c r="G2" s="899"/>
      <c r="H2" s="899"/>
      <c r="I2" s="899"/>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9" customFormat="1" x14ac:dyDescent="0.2">
      <c r="A3" s="895"/>
      <c r="B3" s="899" t="s">
        <v>7</v>
      </c>
      <c r="C3" s="899" t="s">
        <v>8</v>
      </c>
      <c r="D3" s="899" t="s">
        <v>13</v>
      </c>
      <c r="E3" s="899" t="s">
        <v>9</v>
      </c>
      <c r="F3" s="901"/>
      <c r="G3" s="899" t="s">
        <v>10</v>
      </c>
      <c r="H3" s="899" t="s">
        <v>11</v>
      </c>
      <c r="I3" s="899" t="s">
        <v>181</v>
      </c>
      <c r="J3" s="897" t="s">
        <v>210</v>
      </c>
      <c r="K3" s="897" t="s">
        <v>211</v>
      </c>
      <c r="L3" s="897" t="s">
        <v>212</v>
      </c>
      <c r="M3" s="897" t="s">
        <v>213</v>
      </c>
      <c r="N3" s="897" t="s">
        <v>213</v>
      </c>
      <c r="O3" s="897" t="s">
        <v>214</v>
      </c>
      <c r="P3" s="897" t="s">
        <v>216</v>
      </c>
      <c r="Q3" s="897" t="s">
        <v>215</v>
      </c>
      <c r="R3" s="902">
        <v>44262</v>
      </c>
      <c r="S3" s="897" t="s">
        <v>217</v>
      </c>
      <c r="T3" s="897" t="s">
        <v>217</v>
      </c>
      <c r="U3" s="897" t="s">
        <v>218</v>
      </c>
      <c r="V3" s="897" t="s">
        <v>219</v>
      </c>
      <c r="W3" s="897" t="s">
        <v>220</v>
      </c>
      <c r="X3" s="897" t="s">
        <v>221</v>
      </c>
      <c r="Y3" s="897" t="s">
        <v>221</v>
      </c>
      <c r="Z3" s="897" t="s">
        <v>221</v>
      </c>
      <c r="AA3" s="897" t="s">
        <v>222</v>
      </c>
      <c r="AB3" s="897" t="s">
        <v>223</v>
      </c>
      <c r="AC3" s="897" t="s">
        <v>224</v>
      </c>
      <c r="AD3" s="902">
        <v>44346</v>
      </c>
      <c r="AE3" s="902">
        <v>44353</v>
      </c>
      <c r="AF3" s="897" t="s">
        <v>225</v>
      </c>
      <c r="AG3" s="897" t="s">
        <v>226</v>
      </c>
      <c r="AH3" s="897" t="s">
        <v>226</v>
      </c>
      <c r="AI3" s="897" t="s">
        <v>1141</v>
      </c>
      <c r="AJ3" s="897" t="s">
        <v>224</v>
      </c>
      <c r="AK3" s="902">
        <v>44374</v>
      </c>
      <c r="AL3" s="897" t="s">
        <v>227</v>
      </c>
      <c r="AM3" s="897" t="s">
        <v>228</v>
      </c>
      <c r="AN3" s="897" t="s">
        <v>228</v>
      </c>
      <c r="AO3" s="897" t="s">
        <v>229</v>
      </c>
      <c r="AP3" s="897" t="s">
        <v>230</v>
      </c>
      <c r="AQ3" s="897" t="s">
        <v>231</v>
      </c>
      <c r="AR3" s="897" t="s">
        <v>232</v>
      </c>
      <c r="AS3" s="902">
        <v>44479</v>
      </c>
      <c r="AT3" s="89"/>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10" customFormat="1" x14ac:dyDescent="0.2">
      <c r="A4" s="895"/>
      <c r="B4" s="899" t="s">
        <v>7</v>
      </c>
      <c r="C4" s="899" t="s">
        <v>8</v>
      </c>
      <c r="D4" s="899" t="s">
        <v>13</v>
      </c>
      <c r="E4" s="899" t="s">
        <v>9</v>
      </c>
      <c r="F4" s="901"/>
      <c r="G4" s="899" t="s">
        <v>10</v>
      </c>
      <c r="H4" s="899" t="s">
        <v>11</v>
      </c>
      <c r="I4" s="899"/>
      <c r="J4" s="897"/>
      <c r="K4" s="897"/>
      <c r="L4" s="897"/>
      <c r="M4" s="897"/>
      <c r="N4" s="897"/>
      <c r="O4" s="897"/>
      <c r="P4" s="897"/>
      <c r="Q4" s="897"/>
      <c r="R4" s="897"/>
      <c r="S4" s="897"/>
      <c r="T4" s="897"/>
      <c r="U4" s="897"/>
      <c r="V4" s="897"/>
      <c r="W4" s="897"/>
      <c r="X4" s="897"/>
      <c r="Y4" s="897"/>
      <c r="Z4" s="897"/>
      <c r="AA4" s="897"/>
      <c r="AB4" s="897"/>
      <c r="AC4" s="897"/>
      <c r="AD4" s="902"/>
      <c r="AE4" s="897"/>
      <c r="AF4" s="897"/>
      <c r="AG4" s="897"/>
      <c r="AH4" s="897"/>
      <c r="AI4" s="897"/>
      <c r="AJ4" s="897"/>
      <c r="AK4" s="902"/>
      <c r="AL4" s="897"/>
      <c r="AM4" s="897"/>
      <c r="AN4" s="897"/>
      <c r="AO4" s="897"/>
      <c r="AP4" s="897"/>
      <c r="AQ4" s="897"/>
      <c r="AR4" s="897"/>
      <c r="AS4" s="897"/>
      <c r="AT4" s="100"/>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row>
    <row r="5" spans="1:83" s="10" customFormat="1" ht="13.5" thickBot="1" x14ac:dyDescent="0.25">
      <c r="A5" s="895"/>
      <c r="B5" s="311"/>
      <c r="C5" s="311"/>
      <c r="D5" s="311"/>
      <c r="E5" s="311"/>
      <c r="F5" s="312"/>
      <c r="G5" s="692" t="s">
        <v>10</v>
      </c>
      <c r="H5" s="311" t="s">
        <v>11</v>
      </c>
      <c r="I5" s="311" t="s">
        <v>12</v>
      </c>
      <c r="J5" s="530" t="s">
        <v>17</v>
      </c>
      <c r="K5" s="530" t="s">
        <v>17</v>
      </c>
      <c r="L5" s="530" t="s">
        <v>17</v>
      </c>
      <c r="M5" s="530" t="s">
        <v>17</v>
      </c>
      <c r="N5" s="530" t="s">
        <v>17</v>
      </c>
      <c r="O5" s="530" t="s">
        <v>17</v>
      </c>
      <c r="P5" s="530" t="s">
        <v>17</v>
      </c>
      <c r="Q5" s="530" t="s">
        <v>17</v>
      </c>
      <c r="R5" s="530" t="s">
        <v>17</v>
      </c>
      <c r="S5" s="530" t="s">
        <v>17</v>
      </c>
      <c r="T5" s="530" t="s">
        <v>17</v>
      </c>
      <c r="U5" s="530" t="s">
        <v>17</v>
      </c>
      <c r="V5" s="530" t="s">
        <v>17</v>
      </c>
      <c r="W5" s="530" t="s">
        <v>17</v>
      </c>
      <c r="X5" s="530" t="s">
        <v>17</v>
      </c>
      <c r="Y5" s="530" t="s">
        <v>17</v>
      </c>
      <c r="Z5" s="530" t="s">
        <v>17</v>
      </c>
      <c r="AA5" s="530" t="s">
        <v>17</v>
      </c>
      <c r="AB5" s="530" t="s">
        <v>17</v>
      </c>
      <c r="AC5" s="530" t="s">
        <v>17</v>
      </c>
      <c r="AD5" s="671" t="s">
        <v>17</v>
      </c>
      <c r="AE5" s="530" t="s">
        <v>17</v>
      </c>
      <c r="AF5" s="530" t="s">
        <v>17</v>
      </c>
      <c r="AG5" s="530" t="s">
        <v>17</v>
      </c>
      <c r="AH5" s="530" t="s">
        <v>17</v>
      </c>
      <c r="AI5" s="530" t="s">
        <v>17</v>
      </c>
      <c r="AJ5" s="530" t="s">
        <v>17</v>
      </c>
      <c r="AK5" s="538" t="s">
        <v>17</v>
      </c>
      <c r="AL5" s="530" t="s">
        <v>17</v>
      </c>
      <c r="AM5" s="530" t="s">
        <v>17</v>
      </c>
      <c r="AN5" s="530" t="s">
        <v>17</v>
      </c>
      <c r="AO5" s="530" t="s">
        <v>17</v>
      </c>
      <c r="AP5" s="530" t="s">
        <v>17</v>
      </c>
      <c r="AQ5" s="530" t="s">
        <v>17</v>
      </c>
      <c r="AR5" s="530" t="s">
        <v>17</v>
      </c>
      <c r="AS5" s="530" t="s">
        <v>17</v>
      </c>
      <c r="AT5" s="100"/>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s="1" customFormat="1" x14ac:dyDescent="0.2">
      <c r="A6" s="895"/>
      <c r="B6" s="740" t="s">
        <v>501</v>
      </c>
      <c r="C6" s="741" t="s">
        <v>502</v>
      </c>
      <c r="D6" s="741" t="s">
        <v>490</v>
      </c>
      <c r="E6" s="742">
        <v>44260</v>
      </c>
      <c r="F6" s="743">
        <v>-1</v>
      </c>
      <c r="G6" s="744">
        <f t="shared" ref="G6:G18" si="0">COUNTIF(J6:AS6,"&gt;0")</f>
        <v>12</v>
      </c>
      <c r="H6" s="745">
        <f t="shared" ref="H6:H18" si="1">SUM(J6:AS6)</f>
        <v>84</v>
      </c>
      <c r="I6" s="746">
        <f t="shared" ref="I6:I11" si="2">RANK(H6,$H$6:$H$76)</f>
        <v>1</v>
      </c>
      <c r="J6" s="296">
        <f>_xlfn.IFNA(VLOOKUP(CONCATENATE($J$5,$B6,$C6),'20BUN'!$A$6:$N$94,14,FALSE),0)</f>
        <v>0</v>
      </c>
      <c r="K6" s="297">
        <f>_xlfn.IFNA(VLOOKUP(CONCATENATE($K$5,$B6,$C6),'20BUS'!$A$6:$N$107,14,FALSE),0)</f>
        <v>0</v>
      </c>
      <c r="L6" s="297">
        <f>_xlfn.IFNA(VLOOKUP(CONCATENATE($L$5,$B6,$C6),'MUR1'!$A$6:$N$135,14,FALSE),0)</f>
        <v>6</v>
      </c>
      <c r="M6" s="297">
        <f>_xlfn.IFNA(VLOOKUP(CONCATENATE($M$5,$B6,$C6),'BUS1'!$A$6:$N$95,14,FALSE),0)</f>
        <v>0</v>
      </c>
      <c r="N6" s="297">
        <f>_xlfn.IFNA(VLOOKUP(CONCATENATE($N$5,$B6,$C6),'WP1'!$A$6:$N$131,14,FALSE),0)</f>
        <v>0</v>
      </c>
      <c r="O6" s="297">
        <f>_xlfn.IFNA(VLOOKUP(CONCATENATE($O$5,$B6,$C6),'BAL1'!$A$6:$N$95,14,FALSE),0)</f>
        <v>0</v>
      </c>
      <c r="P6" s="297">
        <f>_xlfn.IFNA(VLOOKUP(CONCATENATE($P$5,$B6,$C6),'BUS2'!$A$6:$N$133,14,FALSE),0)</f>
        <v>9</v>
      </c>
      <c r="Q6" s="297">
        <f>_xlfn.IFNA(VLOOKUP(CONCATENATE($Q$5,$B6,$C6),'WAL1'!$A$6:$N$135,14,FALSE),0)</f>
        <v>7</v>
      </c>
      <c r="R6" s="626">
        <f>_xlfn.IFNA(VLOOKUP(CONCATENATE($Q$5,$B6,$C6),'MR1'!$A$6:$N$135,14,FALSE),0)</f>
        <v>0</v>
      </c>
      <c r="S6" s="297">
        <f>_xlfn.IFNA(VLOOKUP(CONCATENATE($S$5,$B6,$C6),'OG1'!$A$6:$N$132,14,FALSE),0)</f>
        <v>7</v>
      </c>
      <c r="T6" s="626">
        <f>_xlfn.IFNA(VLOOKUP(CONCATENATE($T$5,$B6,$C6),DARL!$A$6:$N$56,14,FALSE),0)</f>
        <v>0</v>
      </c>
      <c r="U6" s="297">
        <f>_xlfn.IFNA(VLOOKUP(CONCATENATE($U$5,$B6,$C6),'BUS3'!$A$6:$N$135,14,FALSE),0)</f>
        <v>0</v>
      </c>
      <c r="V6" s="297">
        <f>_xlfn.IFNA(VLOOKUP(CONCATENATE($V$5,$B6,$C6),'BAL2'!$A$6:$N$135,14,FALSE),0)</f>
        <v>6</v>
      </c>
      <c r="W6" s="297">
        <f>_xlfn.IFNA(VLOOKUP(CONCATENATE($W$5,$B6,$C6),'BUN1'!$A$6:$N$135,14,FALSE),0)</f>
        <v>0</v>
      </c>
      <c r="X6" s="297">
        <f>_xlfn.IFNA(VLOOKUP(CONCATENATE($X$5,$B6,$C6),'OG2'!$A$6:$N$133,14,FALSE),0)</f>
        <v>7</v>
      </c>
      <c r="Y6" s="297">
        <f>_xlfn.IFNA(VLOOKUP(CONCATENATE($Y$5,$B6,$C6),'SM1'!$A$6:$N$133,14,FALSE),0)</f>
        <v>0</v>
      </c>
      <c r="Z6" s="297">
        <f>_xlfn.IFNA(VLOOKUP(CONCATENATE($Z$5,$B6,$C6),'MR2'!$A$6:$N$124,14,FALSE),0)</f>
        <v>0</v>
      </c>
      <c r="AA6" s="297">
        <f>_xlfn.IFNA(VLOOKUP(CONCATENATE($AA$5,$B6,$C6),'WAL2'!$A$6:$N$135,14,FALSE),0)</f>
        <v>7</v>
      </c>
      <c r="AB6" s="297">
        <f>_xlfn.IFNA(VLOOKUP(CONCATENATE($AB$5,$B6,$C6),DARD1!$A$6:$N$134,14,FALSE),0)</f>
        <v>0</v>
      </c>
      <c r="AC6" s="297">
        <f>_xlfn.IFNA(VLOOKUP(CONCATENATE($AC$5,$B6,$C6),'LF1'!$A$6:$N$135,14,FALSE),0)</f>
        <v>0</v>
      </c>
      <c r="AD6" s="720">
        <f>_xlfn.IFNA(VLOOKUP(CONCATENATE($AD$5,$B6,$C6),DARL2!$A$6:$N$135,14,FALSE),0)</f>
        <v>7</v>
      </c>
      <c r="AE6" s="720">
        <f>_xlfn.IFNA(VLOOKUP(CONCATENATE($AE$5,$B6,$C6),FEST!$A$6:$N$135,14,FALSE),0)</f>
        <v>0</v>
      </c>
      <c r="AF6" s="297">
        <f>_xlfn.IFNA(VLOOKUP(CONCATENATE($AF$5,$B6,$C6),'BUN2'!$A$6:$N$131,14,FALSE),0)</f>
        <v>0</v>
      </c>
      <c r="AG6" s="297">
        <f>_xlfn.IFNA(VLOOKUP(CONCATENATE($AG$5,$B6,$C6),'OG3'!$A$6:$N$135,14,FALSE),0)</f>
        <v>7</v>
      </c>
      <c r="AH6" s="298">
        <f>_xlfn.IFNA(VLOOKUP(CONCATENATE($AH$5,$B6,$C6),SER!$A$6:$N$135,14,FALSE),0)</f>
        <v>0</v>
      </c>
      <c r="AI6" s="298">
        <f>_xlfn.IFNA(VLOOKUP(CONCATENATE($AH$5,$B6,$C6),KR!$A$6:$N$135,14,FALSE),0)</f>
        <v>0</v>
      </c>
      <c r="AJ6" s="298">
        <f>_xlfn.IFNA(VLOOKUP(CONCATENATE($AD$5,$B6,$C6),DARL2!$A$6:$N$135,14,FALSE),0)</f>
        <v>7</v>
      </c>
      <c r="AK6" s="537">
        <f>_xlfn.IFNA(VLOOKUP(CONCATENATE($AD$5,$B6,$C6),DARL3!$A$6:$N$135,14,FALSE),0)</f>
        <v>7</v>
      </c>
      <c r="AL6" s="298">
        <f>_xlfn.IFNA(VLOOKUP(CONCATENATE($AL$5,$B6,$C6),DARD2!$A$6:$N$135,14,FALSE),0)</f>
        <v>0</v>
      </c>
      <c r="AM6" s="298">
        <f>_xlfn.IFNA(VLOOKUP(CONCATENATE($AM$5,$B6,$C6),'WAL3'!$A$6:$N$77,14,FALSE),0)</f>
        <v>7</v>
      </c>
      <c r="AN6" s="298">
        <f>_xlfn.IFNA(VLOOKUP(CONCATENATE($AN$5,$B6,$C6),'BAL3'!$A$6:$N$135,14,FALSE),0)</f>
        <v>0</v>
      </c>
      <c r="AO6" s="298">
        <f>_xlfn.IFNA(VLOOKUP(CONCATENATE($AO$5,$B6,$C6),'BUN3'!$A$6:$N$135,14,FALSE),0)</f>
        <v>0</v>
      </c>
      <c r="AP6" s="298">
        <f>_xlfn.IFNA(VLOOKUP(CONCATENATE($AP$5,$B6,$C6),SC!$A$6:$N$135,14,FALSE),0)</f>
        <v>0</v>
      </c>
      <c r="AQ6" s="298">
        <f>_xlfn.IFNA(VLOOKUP(CONCATENATE($AQ$5,$B6,$C6),'KAL1'!$A$6:$N$135,14,FALSE),0)</f>
        <v>0</v>
      </c>
      <c r="AR6" s="520"/>
      <c r="AS6" s="627">
        <f>_xlfn.IFNA(VLOOKUP(CONCATENATE($AR$5,$B6,$C6),'MR3'!$A$6:$N$135,14,FALSE),0)</f>
        <v>0</v>
      </c>
      <c r="AT6" s="89"/>
    </row>
    <row r="7" spans="1:83" s="1" customFormat="1" x14ac:dyDescent="0.2">
      <c r="A7" s="895"/>
      <c r="B7" s="747" t="s">
        <v>488</v>
      </c>
      <c r="C7" s="748" t="s">
        <v>489</v>
      </c>
      <c r="D7" s="748" t="s">
        <v>681</v>
      </c>
      <c r="E7" s="749">
        <v>44259</v>
      </c>
      <c r="F7" s="750">
        <v>22</v>
      </c>
      <c r="G7" s="744">
        <f t="shared" si="0"/>
        <v>11</v>
      </c>
      <c r="H7" s="751">
        <f t="shared" si="1"/>
        <v>66</v>
      </c>
      <c r="I7" s="752">
        <f t="shared" si="2"/>
        <v>2</v>
      </c>
      <c r="J7" s="96">
        <f>_xlfn.IFNA(VLOOKUP(CONCATENATE($J$5,$B7,$C7),'20BUN'!$A$6:$N$94,14,FALSE),0)</f>
        <v>0</v>
      </c>
      <c r="K7" s="97">
        <f>_xlfn.IFNA(VLOOKUP(CONCATENATE($K$5,$B7,$C7),'20BUS'!$A$6:$N$107,14,FALSE),0)</f>
        <v>0</v>
      </c>
      <c r="L7" s="97">
        <f>_xlfn.IFNA(VLOOKUP(CONCATENATE($L$5,$B7,$C7),'MUR1'!$A$6:$N$135,14,FALSE),0)</f>
        <v>4</v>
      </c>
      <c r="M7" s="97">
        <f>_xlfn.IFNA(VLOOKUP(CONCATENATE($M$5,$B7,$C7),'BUS1'!$A$6:$N$95,14,FALSE),0)</f>
        <v>0</v>
      </c>
      <c r="N7" s="97">
        <f>_xlfn.IFNA(VLOOKUP(CONCATENATE($N$5,$B7,$C7),'WP1'!$A$6:$N$131,14,FALSE),0)</f>
        <v>0</v>
      </c>
      <c r="O7" s="97">
        <f>_xlfn.IFNA(VLOOKUP(CONCATENATE($O$5,$B7,$C7),'BAL1'!$A$6:$N$95,14,FALSE),0)</f>
        <v>0</v>
      </c>
      <c r="P7" s="97">
        <f>_xlfn.IFNA(VLOOKUP(CONCATENATE($P$5,$B7,$C7),'BUS2'!$A$6:$N$133,14,FALSE),0)</f>
        <v>0</v>
      </c>
      <c r="Q7" s="97">
        <f>_xlfn.IFNA(VLOOKUP(CONCATENATE($Q$5,$B7,$C7),'WAL1'!$A$6:$N$135,14,FALSE),0)</f>
        <v>6</v>
      </c>
      <c r="R7" s="97">
        <f>_xlfn.IFNA(VLOOKUP(CONCATENATE($Q$5,$B7,$C7),'MR1'!$A$6:$N$135,14,FALSE),0)</f>
        <v>0</v>
      </c>
      <c r="S7" s="97">
        <f>_xlfn.IFNA(VLOOKUP(CONCATENATE($S$5,$B7,$C7),'OG1'!$A$6:$N$132,14,FALSE),0)</f>
        <v>0</v>
      </c>
      <c r="T7" s="97">
        <f>_xlfn.IFNA(VLOOKUP(CONCATENATE($T$5,$B7,$C7),DARL!$A$6:$N$56,14,FALSE),0)</f>
        <v>7</v>
      </c>
      <c r="U7" s="97">
        <f>_xlfn.IFNA(VLOOKUP(CONCATENATE($U$5,$B7,$C7),'BUS3'!$A$6:$N$135,14,FALSE),0)</f>
        <v>0</v>
      </c>
      <c r="V7" s="97">
        <f>_xlfn.IFNA(VLOOKUP(CONCATENATE($V$5,$B7,$C7),'BAL2'!$A$6:$N$135,14,FALSE),0)</f>
        <v>7</v>
      </c>
      <c r="W7" s="97">
        <f>_xlfn.IFNA(VLOOKUP(CONCATENATE($W$5,$B7,$C7),'BUN1'!$A$6:$N$135,14,FALSE),0)</f>
        <v>0</v>
      </c>
      <c r="X7" s="97">
        <f>_xlfn.IFNA(VLOOKUP(CONCATENATE($X$5,$B7,$C7),'OG2'!$A$6:$N$133,14,FALSE),0)</f>
        <v>6</v>
      </c>
      <c r="Y7" s="97">
        <f>_xlfn.IFNA(VLOOKUP(CONCATENATE($Y$5,$B7,$C7),'SM1'!$A$6:$N$133,14,FALSE),0)</f>
        <v>0</v>
      </c>
      <c r="Z7" s="97">
        <f>_xlfn.IFNA(VLOOKUP(CONCATENATE($Z$5,$B7,$C7),'MR2'!$A$6:$N$124,14,FALSE),0)</f>
        <v>0</v>
      </c>
      <c r="AA7" s="97">
        <f>_xlfn.IFNA(VLOOKUP(CONCATENATE($AA$5,$B7,$C7),'WAL2'!$A$6:$N$135,14,FALSE),0)</f>
        <v>6</v>
      </c>
      <c r="AB7" s="97">
        <f>_xlfn.IFNA(VLOOKUP(CONCATENATE($AB$5,$B7,$C7),DARD1!$A$6:$N$134,14,FALSE),0)</f>
        <v>0</v>
      </c>
      <c r="AC7" s="97">
        <f>_xlfn.IFNA(VLOOKUP(CONCATENATE($AC$5,$B7,$C7),'LF1'!$A$6:$N$135,14,FALSE),0)</f>
        <v>0</v>
      </c>
      <c r="AD7" s="98">
        <f>_xlfn.IFNA(VLOOKUP(CONCATENATE($AD$5,$B7,$C7),DARL2!$A$6:$N$135,14,FALSE),0)</f>
        <v>6</v>
      </c>
      <c r="AE7" s="98">
        <f>_xlfn.IFNA(VLOOKUP(CONCATENATE($AE$5,$B7,$C7),FEST!$A$6:$N$135,14,FALSE),0)</f>
        <v>0</v>
      </c>
      <c r="AF7" s="97">
        <f>_xlfn.IFNA(VLOOKUP(CONCATENATE($AF$5,$B7,$C7),'BUN2'!$A$6:$N$131,14,FALSE),0)</f>
        <v>0</v>
      </c>
      <c r="AG7" s="97">
        <f>_xlfn.IFNA(VLOOKUP(CONCATENATE($AG$5,$B7,$C7),'OG3'!$A$6:$N$135,14,FALSE),0)</f>
        <v>0</v>
      </c>
      <c r="AH7" s="98">
        <f>_xlfn.IFNA(VLOOKUP(CONCATENATE($AH$5,$B7,$C7),SER!$A$6:$N$135,14,FALSE),0)</f>
        <v>0</v>
      </c>
      <c r="AI7" s="98">
        <f>_xlfn.IFNA(VLOOKUP(CONCATENATE($AH$5,$B7,$C7),KR!$A$6:$N$135,14,FALSE),0)</f>
        <v>0</v>
      </c>
      <c r="AJ7" s="98">
        <f>_xlfn.IFNA(VLOOKUP(CONCATENATE($AD$5,$B7,$C7),DARL2!$A$6:$N$135,14,FALSE),0)</f>
        <v>6</v>
      </c>
      <c r="AK7" s="537">
        <f>_xlfn.IFNA(VLOOKUP(CONCATENATE($AD$5,$B7,$C7),DARL3!$A$6:$N$135,14,FALSE),0)</f>
        <v>6</v>
      </c>
      <c r="AL7" s="98">
        <f>_xlfn.IFNA(VLOOKUP(CONCATENATE($AL$5,$B7,$C7),DARD2!$A$6:$N$135,14,FALSE),0)</f>
        <v>0</v>
      </c>
      <c r="AM7" s="98">
        <f>_xlfn.IFNA(VLOOKUP(CONCATENATE($AM$5,$B7,$C7),'WAL3'!$A$6:$N$77,14,FALSE),0)</f>
        <v>6</v>
      </c>
      <c r="AN7" s="98">
        <f>_xlfn.IFNA(VLOOKUP(CONCATENATE($AN$5,$B7,$C7),'BAL3'!$A$6:$N$135,14,FALSE),0)</f>
        <v>0</v>
      </c>
      <c r="AO7" s="98">
        <f>_xlfn.IFNA(VLOOKUP(CONCATENATE($AO$5,$B7,$C7),'BUN3'!$A$6:$N$135,14,FALSE),0)</f>
        <v>0</v>
      </c>
      <c r="AP7" s="98">
        <f>_xlfn.IFNA(VLOOKUP(CONCATENATE($AP$5,$B7,$C7),SC!$A$6:$N$135,14,FALSE),0)</f>
        <v>6</v>
      </c>
      <c r="AQ7" s="98">
        <f>_xlfn.IFNA(VLOOKUP(CONCATENATE($AQ$5,$B7,$C7),'KAL1'!$A$6:$N$135,14,FALSE),0)</f>
        <v>0</v>
      </c>
      <c r="AR7" s="521"/>
      <c r="AS7" s="99">
        <f>_xlfn.IFNA(VLOOKUP(CONCATENATE($AR$5,$B7,$C7),'MR3'!$A$6:$N$135,14,FALSE),0)</f>
        <v>0</v>
      </c>
      <c r="AT7" s="100"/>
    </row>
    <row r="8" spans="1:83" x14ac:dyDescent="0.2">
      <c r="A8" s="895"/>
      <c r="B8" s="747" t="s">
        <v>378</v>
      </c>
      <c r="C8" s="748" t="s">
        <v>434</v>
      </c>
      <c r="D8" s="748" t="s">
        <v>490</v>
      </c>
      <c r="E8" s="749">
        <v>44317</v>
      </c>
      <c r="F8" s="750">
        <v>23</v>
      </c>
      <c r="G8" s="744">
        <f t="shared" si="0"/>
        <v>12</v>
      </c>
      <c r="H8" s="751">
        <f t="shared" si="1"/>
        <v>66</v>
      </c>
      <c r="I8" s="752">
        <f t="shared" si="2"/>
        <v>2</v>
      </c>
      <c r="J8" s="96">
        <f>_xlfn.IFNA(VLOOKUP(CONCATENATE($J$5,$B8,$C8),'20BUN'!$A$6:$N$94,14,FALSE),0)</f>
        <v>8</v>
      </c>
      <c r="K8" s="97">
        <f>_xlfn.IFNA(VLOOKUP(CONCATENATE($K$5,$B8,$C8),'20BUS'!$A$6:$N$107,14,FALSE),0)</f>
        <v>0</v>
      </c>
      <c r="L8" s="97">
        <f>_xlfn.IFNA(VLOOKUP(CONCATENATE($L$5,$B8,$C8),'MUR1'!$A$6:$N$135,14,FALSE),0)</f>
        <v>0</v>
      </c>
      <c r="M8" s="97">
        <f>_xlfn.IFNA(VLOOKUP(CONCATENATE($M$5,$B8,$C8),'BUS1'!$A$6:$N$95,14,FALSE),0)</f>
        <v>0</v>
      </c>
      <c r="N8" s="97">
        <f>_xlfn.IFNA(VLOOKUP(CONCATENATE($N$5,$B8,$C8),'WP1'!$A$6:$N$131,14,FALSE),0)</f>
        <v>0</v>
      </c>
      <c r="O8" s="97">
        <f>_xlfn.IFNA(VLOOKUP(CONCATENATE($O$5,$B8,$C8),'BAL1'!$A$6:$N$95,14,FALSE),0)</f>
        <v>0</v>
      </c>
      <c r="P8" s="97">
        <f>_xlfn.IFNA(VLOOKUP(CONCATENATE($P$5,$B8,$C8),'BUS2'!$A$6:$N$133,14,FALSE),0)</f>
        <v>0</v>
      </c>
      <c r="Q8" s="97">
        <f>_xlfn.IFNA(VLOOKUP(CONCATENATE($Q$5,$B8,$C8),'WAL1'!$A$6:$N$135,14,FALSE),0)</f>
        <v>4</v>
      </c>
      <c r="R8" s="97">
        <f>_xlfn.IFNA(VLOOKUP(CONCATENATE($Q$5,$B8,$C8),'MR1'!$A$6:$N$135,14,FALSE),0)</f>
        <v>0</v>
      </c>
      <c r="S8" s="97">
        <f>_xlfn.IFNA(VLOOKUP(CONCATENATE($S$5,$B8,$C8),'OG1'!$A$6:$N$132,14,FALSE),0)</f>
        <v>6</v>
      </c>
      <c r="T8" s="97">
        <f>_xlfn.IFNA(VLOOKUP(CONCATENATE($T$5,$B8,$C8),DARL!$A$6:$N$56,14,FALSE),0)</f>
        <v>0</v>
      </c>
      <c r="U8" s="97">
        <f>_xlfn.IFNA(VLOOKUP(CONCATENATE($U$5,$B8,$C8),'BUS3'!$A$6:$N$135,14,FALSE),0)</f>
        <v>0</v>
      </c>
      <c r="V8" s="97">
        <f>_xlfn.IFNA(VLOOKUP(CONCATENATE($V$5,$B8,$C8),'BAL2'!$A$6:$N$135,14,FALSE),0)</f>
        <v>5</v>
      </c>
      <c r="W8" s="97">
        <f>_xlfn.IFNA(VLOOKUP(CONCATENATE($W$5,$B8,$C8),'BUN1'!$A$6:$N$135,14,FALSE),0)</f>
        <v>0</v>
      </c>
      <c r="X8" s="97">
        <f>_xlfn.IFNA(VLOOKUP(CONCATENATE($X$5,$B8,$C8),'OG2'!$A$6:$N$133,14,FALSE),0)</f>
        <v>4</v>
      </c>
      <c r="Y8" s="97">
        <f>_xlfn.IFNA(VLOOKUP(CONCATENATE($Y$5,$B8,$C8),'SM1'!$A$6:$N$133,14,FALSE),0)</f>
        <v>0</v>
      </c>
      <c r="Z8" s="97">
        <f>_xlfn.IFNA(VLOOKUP(CONCATENATE($Z$5,$B8,$C8),'MR2'!$A$6:$N$124,14,FALSE),0)</f>
        <v>0</v>
      </c>
      <c r="AA8" s="97">
        <f>_xlfn.IFNA(VLOOKUP(CONCATENATE($AA$5,$B8,$C8),'WAL2'!$A$6:$N$135,14,FALSE),0)</f>
        <v>5</v>
      </c>
      <c r="AB8" s="97">
        <f>_xlfn.IFNA(VLOOKUP(CONCATENATE($AB$5,$B8,$C8),DARD1!$A$6:$N$134,14,FALSE),0)</f>
        <v>0</v>
      </c>
      <c r="AC8" s="97">
        <f>_xlfn.IFNA(VLOOKUP(CONCATENATE($AC$5,$B8,$C8),'LF1'!$A$6:$N$135,14,FALSE),0)</f>
        <v>0</v>
      </c>
      <c r="AD8" s="98">
        <f>_xlfn.IFNA(VLOOKUP(CONCATENATE($AD$5,$B8,$C8),DARL2!$A$6:$N$135,14,FALSE),0)</f>
        <v>5</v>
      </c>
      <c r="AE8" s="98">
        <f>_xlfn.IFNA(VLOOKUP(CONCATENATE($AE$5,$B8,$C8),FEST!$A$6:$N$135,14,FALSE),0)</f>
        <v>0</v>
      </c>
      <c r="AF8" s="97">
        <f>_xlfn.IFNA(VLOOKUP(CONCATENATE($AF$5,$B8,$C8),'BUN2'!$A$6:$N$131,14,FALSE),0)</f>
        <v>0</v>
      </c>
      <c r="AG8" s="97">
        <f>_xlfn.IFNA(VLOOKUP(CONCATENATE($AG$5,$B8,$C8),'OG3'!$A$6:$N$135,14,FALSE),0)</f>
        <v>6</v>
      </c>
      <c r="AH8" s="98">
        <f>_xlfn.IFNA(VLOOKUP(CONCATENATE($AH$5,$B8,$C8),SER!$A$6:$N$135,14,FALSE),0)</f>
        <v>0</v>
      </c>
      <c r="AI8" s="98">
        <f>_xlfn.IFNA(VLOOKUP(CONCATENATE($AH$5,$B8,$C8),KR!$A$6:$N$135,14,FALSE),0)</f>
        <v>0</v>
      </c>
      <c r="AJ8" s="98">
        <f>_xlfn.IFNA(VLOOKUP(CONCATENATE($AD$5,$B8,$C8),DARL2!$A$6:$N$135,14,FALSE),0)</f>
        <v>5</v>
      </c>
      <c r="AK8" s="537">
        <f>_xlfn.IFNA(VLOOKUP(CONCATENATE($AD$5,$B8,$C8),DARL3!$A$6:$N$135,14,FALSE),0)</f>
        <v>5</v>
      </c>
      <c r="AL8" s="98">
        <f>_xlfn.IFNA(VLOOKUP(CONCATENATE($AL$5,$B8,$C8),DARD2!$A$6:$N$135,14,FALSE),0)</f>
        <v>8</v>
      </c>
      <c r="AM8" s="98">
        <f>_xlfn.IFNA(VLOOKUP(CONCATENATE($AM$5,$B8,$C8),'WAL3'!$A$6:$N$77,14,FALSE),0)</f>
        <v>5</v>
      </c>
      <c r="AN8" s="98">
        <f>_xlfn.IFNA(VLOOKUP(CONCATENATE($AN$5,$B8,$C8),'BAL3'!$A$6:$N$135,14,FALSE),0)</f>
        <v>0</v>
      </c>
      <c r="AO8" s="98">
        <f>_xlfn.IFNA(VLOOKUP(CONCATENATE($AO$5,$B8,$C8),'BUN3'!$A$6:$N$135,14,FALSE),0)</f>
        <v>0</v>
      </c>
      <c r="AP8" s="98">
        <f>_xlfn.IFNA(VLOOKUP(CONCATENATE($AP$5,$B8,$C8),SC!$A$6:$N$135,14,FALSE),0)</f>
        <v>0</v>
      </c>
      <c r="AQ8" s="98">
        <f>_xlfn.IFNA(VLOOKUP(CONCATENATE($AQ$5,$B8,$C8),'KAL1'!$A$6:$N$135,14,FALSE),0)</f>
        <v>0</v>
      </c>
      <c r="AR8" s="521"/>
      <c r="AS8" s="99">
        <f>_xlfn.IFNA(VLOOKUP(CONCATENATE($AR$5,$B8,$C8),'MR3'!$A$6:$N$135,14,FALSE),0)</f>
        <v>0</v>
      </c>
      <c r="AT8" s="89"/>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row>
    <row r="9" spans="1:83" x14ac:dyDescent="0.2">
      <c r="A9" s="895"/>
      <c r="B9" s="747" t="s">
        <v>495</v>
      </c>
      <c r="C9" s="748" t="s">
        <v>496</v>
      </c>
      <c r="D9" s="748" t="s">
        <v>102</v>
      </c>
      <c r="E9" s="749">
        <v>44230</v>
      </c>
      <c r="F9" s="750">
        <v>20</v>
      </c>
      <c r="G9" s="744">
        <f t="shared" si="0"/>
        <v>4</v>
      </c>
      <c r="H9" s="751">
        <f t="shared" si="1"/>
        <v>37</v>
      </c>
      <c r="I9" s="752">
        <f t="shared" si="2"/>
        <v>4</v>
      </c>
      <c r="J9" s="96">
        <f>_xlfn.IFNA(VLOOKUP(CONCATENATE($J$5,$B9,$C9),'20BUN'!$A$6:$N$94,14,FALSE),0)</f>
        <v>0</v>
      </c>
      <c r="K9" s="97">
        <f>_xlfn.IFNA(VLOOKUP(CONCATENATE($K$5,$B9,$C9),'20BUS'!$A$6:$N$107,14,FALSE),0)</f>
        <v>0</v>
      </c>
      <c r="L9" s="97">
        <f>_xlfn.IFNA(VLOOKUP(CONCATENATE($L$5,$B9,$C9),'MUR1'!$A$6:$N$135,14,FALSE),0)</f>
        <v>8</v>
      </c>
      <c r="M9" s="97">
        <f>_xlfn.IFNA(VLOOKUP(CONCATENATE($M$5,$B9,$C9),'BUS1'!$A$6:$N$95,14,FALSE),0)</f>
        <v>0</v>
      </c>
      <c r="N9" s="97">
        <f>_xlfn.IFNA(VLOOKUP(CONCATENATE($N$5,$B9,$C9),'WP1'!$A$6:$N$131,14,FALSE),0)</f>
        <v>0</v>
      </c>
      <c r="O9" s="97">
        <f>_xlfn.IFNA(VLOOKUP(CONCATENATE($O$5,$B9,$C9),'BAL1'!$A$6:$N$95,14,FALSE),0)</f>
        <v>0</v>
      </c>
      <c r="P9" s="97">
        <f>_xlfn.IFNA(VLOOKUP(CONCATENATE($P$5,$B9,$C9),'BUS2'!$A$6:$N$133,14,FALSE),0)</f>
        <v>0</v>
      </c>
      <c r="Q9" s="97">
        <f>_xlfn.IFNA(VLOOKUP(CONCATENATE($Q$5,$B9,$C9),'WAL1'!$A$6:$N$135,14,FALSE),0)</f>
        <v>0</v>
      </c>
      <c r="R9" s="97">
        <f>_xlfn.IFNA(VLOOKUP(CONCATENATE($Q$5,$B9,$C9),'MR1'!$A$6:$N$135,14,FALSE),0)</f>
        <v>0</v>
      </c>
      <c r="S9" s="97">
        <f>_xlfn.IFNA(VLOOKUP(CONCATENATE($S$5,$B9,$C9),'OG1'!$A$6:$N$132,14,FALSE),0)</f>
        <v>0</v>
      </c>
      <c r="T9" s="97">
        <f>_xlfn.IFNA(VLOOKUP(CONCATENATE($T$5,$B9,$C9),DARL!$A$6:$N$56,14,FALSE),0)</f>
        <v>0</v>
      </c>
      <c r="U9" s="97">
        <f>_xlfn.IFNA(VLOOKUP(CONCATENATE($U$5,$B9,$C9),'BUS3'!$A$6:$N$135,14,FALSE),0)</f>
        <v>0</v>
      </c>
      <c r="V9" s="97">
        <f>_xlfn.IFNA(VLOOKUP(CONCATENATE($V$5,$B9,$C9),'BAL2'!$A$6:$N$135,14,FALSE),0)</f>
        <v>0</v>
      </c>
      <c r="W9" s="97">
        <f>_xlfn.IFNA(VLOOKUP(CONCATENATE($W$5,$B9,$C9),'BUN1'!$A$6:$N$135,14,FALSE),0)</f>
        <v>0</v>
      </c>
      <c r="X9" s="97">
        <f>_xlfn.IFNA(VLOOKUP(CONCATENATE($X$5,$B9,$C9),'OG2'!$A$6:$N$133,14,FALSE),0)</f>
        <v>0</v>
      </c>
      <c r="Y9" s="97">
        <f>_xlfn.IFNA(VLOOKUP(CONCATENATE($Y$5,$B9,$C9),'SM1'!$A$6:$N$133,14,FALSE),0)</f>
        <v>0</v>
      </c>
      <c r="Z9" s="97">
        <f>_xlfn.IFNA(VLOOKUP(CONCATENATE($Z$5,$B9,$C9),'MR2'!$A$6:$N$124,14,FALSE),0)</f>
        <v>0</v>
      </c>
      <c r="AA9" s="97">
        <f>_xlfn.IFNA(VLOOKUP(CONCATENATE($AA$5,$B9,$C9),'WAL2'!$A$6:$N$135,14,FALSE),0)</f>
        <v>0</v>
      </c>
      <c r="AB9" s="97">
        <f>_xlfn.IFNA(VLOOKUP(CONCATENATE($AB$5,$B9,$C9),DARD1!$A$6:$N$134,14,FALSE),0)</f>
        <v>0</v>
      </c>
      <c r="AC9" s="97">
        <f>_xlfn.IFNA(VLOOKUP(CONCATENATE($AC$5,$B9,$C9),'LF1'!$A$6:$N$135,14,FALSE),0)</f>
        <v>8</v>
      </c>
      <c r="AD9" s="98">
        <f>_xlfn.IFNA(VLOOKUP(CONCATENATE($AD$5,$B9,$C9),DARL2!$A$6:$N$135,14,FALSE),0)</f>
        <v>0</v>
      </c>
      <c r="AE9" s="98">
        <f>_xlfn.IFNA(VLOOKUP(CONCATENATE($AE$5,$B9,$C9),FEST!$A$6:$N$135,14,FALSE),0)</f>
        <v>0</v>
      </c>
      <c r="AF9" s="97">
        <f>_xlfn.IFNA(VLOOKUP(CONCATENATE($AF$5,$B9,$C9),'BUN2'!$A$6:$N$131,14,FALSE),0)</f>
        <v>0</v>
      </c>
      <c r="AG9" s="97">
        <f>_xlfn.IFNA(VLOOKUP(CONCATENATE($AG$5,$B9,$C9),'OG3'!$A$6:$N$135,14,FALSE),0)</f>
        <v>0</v>
      </c>
      <c r="AH9" s="98">
        <f>_xlfn.IFNA(VLOOKUP(CONCATENATE($AH$5,$B9,$C9),SER!$A$6:$N$135,14,FALSE),0)</f>
        <v>7</v>
      </c>
      <c r="AI9" s="98">
        <f>_xlfn.IFNA(VLOOKUP(CONCATENATE($AH$5,$B9,$C9),KR!$A$6:$N$135,14,FALSE),0)</f>
        <v>0</v>
      </c>
      <c r="AJ9" s="98">
        <f>_xlfn.IFNA(VLOOKUP(CONCATENATE($AD$5,$B9,$C9),DARL2!$A$6:$N$135,14,FALSE),0)</f>
        <v>0</v>
      </c>
      <c r="AK9" s="537">
        <f>_xlfn.IFNA(VLOOKUP(CONCATENATE($AD$5,$B9,$C9),DARL3!$A$6:$N$135,14,FALSE),0)</f>
        <v>0</v>
      </c>
      <c r="AL9" s="98">
        <f>_xlfn.IFNA(VLOOKUP(CONCATENATE($AL$5,$B9,$C9),DARD2!$A$6:$N$135,14,FALSE),0)</f>
        <v>0</v>
      </c>
      <c r="AM9" s="98">
        <f>_xlfn.IFNA(VLOOKUP(CONCATENATE($AM$5,$B9,$C9),'WAL3'!$A$6:$N$77,14,FALSE),0)</f>
        <v>0</v>
      </c>
      <c r="AN9" s="98">
        <f>_xlfn.IFNA(VLOOKUP(CONCATENATE($AN$5,$B9,$C9),'BAL3'!$A$6:$N$135,14,FALSE),0)</f>
        <v>0</v>
      </c>
      <c r="AO9" s="98">
        <f>_xlfn.IFNA(VLOOKUP(CONCATENATE($AO$5,$B9,$C9),'BUN3'!$A$6:$N$135,14,FALSE),0)</f>
        <v>0</v>
      </c>
      <c r="AP9" s="98">
        <f>_xlfn.IFNA(VLOOKUP(CONCATENATE($AP$5,$B9,$C9),SC!$A$6:$N$135,14,FALSE),0)</f>
        <v>14</v>
      </c>
      <c r="AQ9" s="98">
        <f>_xlfn.IFNA(VLOOKUP(CONCATENATE($AQ$5,$B9,$C9),'KAL1'!$A$6:$N$135,14,FALSE),0)</f>
        <v>0</v>
      </c>
      <c r="AR9" s="521"/>
      <c r="AS9" s="99">
        <f>_xlfn.IFNA(VLOOKUP(CONCATENATE($AR$5,$B9,$C9),'MR3'!$A$6:$N$135,14,FALSE),0)</f>
        <v>0</v>
      </c>
      <c r="AT9" s="100"/>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row>
    <row r="10" spans="1:83" x14ac:dyDescent="0.2">
      <c r="A10" s="895"/>
      <c r="B10" s="753" t="s">
        <v>105</v>
      </c>
      <c r="C10" s="754" t="s">
        <v>112</v>
      </c>
      <c r="D10" s="754" t="s">
        <v>101</v>
      </c>
      <c r="E10" s="755">
        <v>44234</v>
      </c>
      <c r="F10" s="756">
        <v>17</v>
      </c>
      <c r="G10" s="744">
        <f t="shared" si="0"/>
        <v>4</v>
      </c>
      <c r="H10" s="751">
        <f t="shared" si="1"/>
        <v>32</v>
      </c>
      <c r="I10" s="752">
        <f t="shared" si="2"/>
        <v>5</v>
      </c>
      <c r="J10" s="96">
        <f>_xlfn.IFNA(VLOOKUP(CONCATENATE($J$5,$B10,$C10),'20BUN'!$A$6:$N$94,14,FALSE),0)</f>
        <v>0</v>
      </c>
      <c r="K10" s="97">
        <f>_xlfn.IFNA(VLOOKUP(CONCATENATE($K$5,$B10,$C10),'20BUS'!$A$6:$N$107,14,FALSE),0)</f>
        <v>0</v>
      </c>
      <c r="L10" s="97">
        <f>_xlfn.IFNA(VLOOKUP(CONCATENATE($L$5,$B10,$C10),'MUR1'!$A$6:$N$135,14,FALSE),0)</f>
        <v>0</v>
      </c>
      <c r="M10" s="97">
        <f>_xlfn.IFNA(VLOOKUP(CONCATENATE($M$5,$B10,$C10),'BUS1'!$A$6:$N$95,14,FALSE),0)</f>
        <v>8</v>
      </c>
      <c r="N10" s="97">
        <f>_xlfn.IFNA(VLOOKUP(CONCATENATE($N$5,$B10,$C10),'WP1'!$A$6:$N$131,14,FALSE),0)</f>
        <v>0</v>
      </c>
      <c r="O10" s="97">
        <f>_xlfn.IFNA(VLOOKUP(CONCATENATE($O$5,$B10,$C10),'BAL1'!$A$6:$N$95,14,FALSE),0)</f>
        <v>0</v>
      </c>
      <c r="P10" s="97">
        <f>_xlfn.IFNA(VLOOKUP(CONCATENATE($P$5,$B10,$C10),'BUS2'!$A$6:$N$133,14,FALSE),0)</f>
        <v>0</v>
      </c>
      <c r="Q10" s="97">
        <f>_xlfn.IFNA(VLOOKUP(CONCATENATE($Q$5,$B10,$C10),'WAL1'!$A$6:$N$135,14,FALSE),0)</f>
        <v>0</v>
      </c>
      <c r="R10" s="97">
        <f>_xlfn.IFNA(VLOOKUP(CONCATENATE($Q$5,$B10,$C10),'MR1'!$A$6:$N$135,14,FALSE),0)</f>
        <v>0</v>
      </c>
      <c r="S10" s="97">
        <f>_xlfn.IFNA(VLOOKUP(CONCATENATE($S$5,$B10,$C10),'OG1'!$A$6:$N$132,14,FALSE),0)</f>
        <v>0</v>
      </c>
      <c r="T10" s="97">
        <f>_xlfn.IFNA(VLOOKUP(CONCATENATE($T$5,$B10,$C10),DARL!$A$6:$N$56,14,FALSE),0)</f>
        <v>0</v>
      </c>
      <c r="U10" s="97">
        <f>_xlfn.IFNA(VLOOKUP(CONCATENATE($U$5,$B10,$C10),'BUS3'!$A$6:$N$135,14,FALSE),0)</f>
        <v>0</v>
      </c>
      <c r="V10" s="97">
        <f>_xlfn.IFNA(VLOOKUP(CONCATENATE($V$5,$B10,$C10),'BAL2'!$A$6:$N$135,14,FALSE),0)</f>
        <v>0</v>
      </c>
      <c r="W10" s="97">
        <f>_xlfn.IFNA(VLOOKUP(CONCATENATE($W$5,$B10,$C10),'BUN1'!$A$6:$N$135,14,FALSE),0)</f>
        <v>0</v>
      </c>
      <c r="X10" s="97">
        <f>_xlfn.IFNA(VLOOKUP(CONCATENATE($X$5,$B10,$C10),'OG2'!$A$6:$N$133,14,FALSE),0)</f>
        <v>0</v>
      </c>
      <c r="Y10" s="97">
        <f>_xlfn.IFNA(VLOOKUP(CONCATENATE($Y$5,$B10,$C10),'SM1'!$A$6:$N$133,14,FALSE),0)</f>
        <v>0</v>
      </c>
      <c r="Z10" s="97">
        <f>_xlfn.IFNA(VLOOKUP(CONCATENATE($Z$5,$B10,$C10),'MR2'!$A$6:$N$124,14,FALSE),0)</f>
        <v>9</v>
      </c>
      <c r="AA10" s="97">
        <f>_xlfn.IFNA(VLOOKUP(CONCATENATE($AA$5,$B10,$C10),'WAL2'!$A$6:$N$135,14,FALSE),0)</f>
        <v>0</v>
      </c>
      <c r="AB10" s="97">
        <f>_xlfn.IFNA(VLOOKUP(CONCATENATE($AB$5,$B10,$C10),DARD1!$A$6:$N$134,14,FALSE),0)</f>
        <v>8</v>
      </c>
      <c r="AC10" s="97">
        <f>_xlfn.IFNA(VLOOKUP(CONCATENATE($AC$5,$B10,$C10),'LF1'!$A$6:$N$135,14,FALSE),0)</f>
        <v>0</v>
      </c>
      <c r="AD10" s="98">
        <f>_xlfn.IFNA(VLOOKUP(CONCATENATE($AD$5,$B10,$C10),DARL2!$A$6:$N$135,14,FALSE),0)</f>
        <v>0</v>
      </c>
      <c r="AE10" s="98">
        <f>_xlfn.IFNA(VLOOKUP(CONCATENATE($AE$5,$B10,$C10),FEST!$A$6:$N$135,14,FALSE),0)</f>
        <v>0</v>
      </c>
      <c r="AF10" s="97">
        <f>_xlfn.IFNA(VLOOKUP(CONCATENATE($AF$5,$B10,$C10),'BUN2'!$A$6:$N$131,14,FALSE),0)</f>
        <v>0</v>
      </c>
      <c r="AG10" s="97">
        <f>_xlfn.IFNA(VLOOKUP(CONCATENATE($AG$5,$B10,$C10),'OG3'!$A$6:$N$135,14,FALSE),0)</f>
        <v>0</v>
      </c>
      <c r="AH10" s="98">
        <f>_xlfn.IFNA(VLOOKUP(CONCATENATE($AH$5,$B10,$C10),SER!$A$6:$N$135,14,FALSE),0)</f>
        <v>0</v>
      </c>
      <c r="AI10" s="98">
        <f>_xlfn.IFNA(VLOOKUP(CONCATENATE($AH$5,$B10,$C10),KR!$A$6:$N$135,14,FALSE),0)</f>
        <v>0</v>
      </c>
      <c r="AJ10" s="98">
        <f>_xlfn.IFNA(VLOOKUP(CONCATENATE($AD$5,$B10,$C10),DARL2!$A$6:$N$135,14,FALSE),0)</f>
        <v>0</v>
      </c>
      <c r="AK10" s="537">
        <f>_xlfn.IFNA(VLOOKUP(CONCATENATE($AD$5,$B10,$C10),DARL3!$A$6:$N$135,14,FALSE),0)</f>
        <v>7</v>
      </c>
      <c r="AL10" s="98">
        <f>_xlfn.IFNA(VLOOKUP(CONCATENATE($AL$5,$B10,$C10),DARD2!$A$6:$N$135,14,FALSE),0)</f>
        <v>0</v>
      </c>
      <c r="AM10" s="98">
        <f>_xlfn.IFNA(VLOOKUP(CONCATENATE($AM$5,$B10,$C10),'WAL3'!$A$6:$N$77,14,FALSE),0)</f>
        <v>0</v>
      </c>
      <c r="AN10" s="98">
        <f>_xlfn.IFNA(VLOOKUP(CONCATENATE($AN$5,$B10,$C10),'BAL3'!$A$6:$N$135,14,FALSE),0)</f>
        <v>0</v>
      </c>
      <c r="AO10" s="98">
        <f>_xlfn.IFNA(VLOOKUP(CONCATENATE($AO$5,$B10,$C10),'BUN3'!$A$6:$N$135,14,FALSE),0)</f>
        <v>0</v>
      </c>
      <c r="AP10" s="98">
        <f>_xlfn.IFNA(VLOOKUP(CONCATENATE($AP$5,$B10,$C10),SC!$A$6:$N$135,14,FALSE),0)</f>
        <v>0</v>
      </c>
      <c r="AQ10" s="98">
        <f>_xlfn.IFNA(VLOOKUP(CONCATENATE($AQ$5,$B10,$C10),'KAL1'!$A$6:$N$135,14,FALSE),0)</f>
        <v>0</v>
      </c>
      <c r="AR10" s="521"/>
      <c r="AS10" s="99">
        <f>_xlfn.IFNA(VLOOKUP(CONCATENATE($AR$5,$B10,$C10),'MR3'!$A$6:$N$135,14,FALSE),0)</f>
        <v>0</v>
      </c>
      <c r="AT10" s="89"/>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row>
    <row r="11" spans="1:83" x14ac:dyDescent="0.2">
      <c r="A11" s="895"/>
      <c r="B11" s="753" t="s">
        <v>337</v>
      </c>
      <c r="C11" s="754" t="s">
        <v>768</v>
      </c>
      <c r="D11" s="754" t="s">
        <v>81</v>
      </c>
      <c r="E11" s="755">
        <v>44301</v>
      </c>
      <c r="F11" s="756">
        <v>21</v>
      </c>
      <c r="G11" s="744">
        <f t="shared" si="0"/>
        <v>3</v>
      </c>
      <c r="H11" s="751">
        <f t="shared" si="1"/>
        <v>16</v>
      </c>
      <c r="I11" s="752">
        <f t="shared" si="2"/>
        <v>6</v>
      </c>
      <c r="J11" s="96">
        <f>_xlfn.IFNA(VLOOKUP(CONCATENATE($J$5,$B11,$C11),'20BUN'!$A$6:$N$94,14,FALSE),0)</f>
        <v>0</v>
      </c>
      <c r="K11" s="97">
        <f>_xlfn.IFNA(VLOOKUP(CONCATENATE($K$5,$B11,$C11),'20BUS'!$A$6:$N$107,14,FALSE),0)</f>
        <v>0</v>
      </c>
      <c r="L11" s="97">
        <f>_xlfn.IFNA(VLOOKUP(CONCATENATE($L$5,$B11,$C11),'MUR1'!$A$6:$N$135,14,FALSE),0)</f>
        <v>0</v>
      </c>
      <c r="M11" s="97">
        <f>_xlfn.IFNA(VLOOKUP(CONCATENATE($M$5,$B11,$C11),'BUS1'!$A$6:$N$95,14,FALSE),0)</f>
        <v>0</v>
      </c>
      <c r="N11" s="97">
        <f>_xlfn.IFNA(VLOOKUP(CONCATENATE($N$5,$B11,$C11),'WP1'!$A$6:$N$131,14,FALSE),0)</f>
        <v>0</v>
      </c>
      <c r="O11" s="97">
        <f>_xlfn.IFNA(VLOOKUP(CONCATENATE($O$5,$B11,$C11),'BAL1'!$A$6:$N$95,14,FALSE),0)</f>
        <v>0</v>
      </c>
      <c r="P11" s="97">
        <f>_xlfn.IFNA(VLOOKUP(CONCATENATE($P$5,$B11,$C11),'BUS2'!$A$6:$N$133,14,FALSE),0)</f>
        <v>0</v>
      </c>
      <c r="Q11" s="97">
        <f>_xlfn.IFNA(VLOOKUP(CONCATENATE($Q$5,$B11,$C11),'WAL1'!$A$6:$N$135,14,FALSE),0)</f>
        <v>0</v>
      </c>
      <c r="R11" s="97">
        <f>_xlfn.IFNA(VLOOKUP(CONCATENATE($Q$5,$B11,$C11),'MR1'!$A$6:$N$135,14,FALSE),0)</f>
        <v>0</v>
      </c>
      <c r="S11" s="97">
        <f>_xlfn.IFNA(VLOOKUP(CONCATENATE($S$5,$B11,$C11),'OG1'!$A$6:$N$132,14,FALSE),0)</f>
        <v>0</v>
      </c>
      <c r="T11" s="97">
        <f>_xlfn.IFNA(VLOOKUP(CONCATENATE($T$5,$B11,$C11),DARL!$A$6:$N$56,14,FALSE),0)</f>
        <v>0</v>
      </c>
      <c r="U11" s="97">
        <f>_xlfn.IFNA(VLOOKUP(CONCATENATE($U$5,$B11,$C11),'BUS3'!$A$6:$N$135,14,FALSE),0)</f>
        <v>0</v>
      </c>
      <c r="V11" s="97">
        <f>_xlfn.IFNA(VLOOKUP(CONCATENATE($V$5,$B11,$C11),'BAL2'!$A$6:$N$135,14,FALSE),0)</f>
        <v>4</v>
      </c>
      <c r="W11" s="97">
        <f>_xlfn.IFNA(VLOOKUP(CONCATENATE($W$5,$B11,$C11),'BUN1'!$A$6:$N$135,14,FALSE),0)</f>
        <v>0</v>
      </c>
      <c r="X11" s="97">
        <f>_xlfn.IFNA(VLOOKUP(CONCATENATE($X$5,$B11,$C11),'OG2'!$A$6:$N$133,14,FALSE),0)</f>
        <v>0</v>
      </c>
      <c r="Y11" s="97">
        <f>_xlfn.IFNA(VLOOKUP(CONCATENATE($Y$5,$B11,$C11),'SM1'!$A$6:$N$133,14,FALSE),0)</f>
        <v>0</v>
      </c>
      <c r="Z11" s="97">
        <f>_xlfn.IFNA(VLOOKUP(CONCATENATE($Z$5,$B11,$C11),'MR2'!$A$6:$N$124,14,FALSE),0)</f>
        <v>0</v>
      </c>
      <c r="AA11" s="97">
        <f>_xlfn.IFNA(VLOOKUP(CONCATENATE($AA$5,$B11,$C11),'WAL2'!$A$6:$N$135,14,FALSE),0)</f>
        <v>0</v>
      </c>
      <c r="AB11" s="97">
        <f>_xlfn.IFNA(VLOOKUP(CONCATENATE($AB$5,$B11,$C11),DARD1!$A$6:$N$134,14,FALSE),0)</f>
        <v>0</v>
      </c>
      <c r="AC11" s="97">
        <f>_xlfn.IFNA(VLOOKUP(CONCATENATE($AC$5,$B11,$C11),'LF1'!$A$6:$N$135,14,FALSE),0)</f>
        <v>0</v>
      </c>
      <c r="AD11" s="98">
        <f>_xlfn.IFNA(VLOOKUP(CONCATENATE($AD$5,$B11,$C11),DARL2!$A$6:$N$135,14,FALSE),0)</f>
        <v>0</v>
      </c>
      <c r="AE11" s="98">
        <f>_xlfn.IFNA(VLOOKUP(CONCATENATE($AE$5,$B11,$C11),FEST!$A$6:$N$135,14,FALSE),0)</f>
        <v>0</v>
      </c>
      <c r="AF11" s="97">
        <f>_xlfn.IFNA(VLOOKUP(CONCATENATE($AF$5,$B11,$C11),'BUN2'!$A$6:$N$131,14,FALSE),0)</f>
        <v>0</v>
      </c>
      <c r="AG11" s="97">
        <f>_xlfn.IFNA(VLOOKUP(CONCATENATE($AG$5,$B11,$C11),'OG3'!$A$6:$N$135,14,FALSE),0)</f>
        <v>0</v>
      </c>
      <c r="AH11" s="98">
        <f>_xlfn.IFNA(VLOOKUP(CONCATENATE($AH$5,$B11,$C11),SER!$A$6:$N$135,14,FALSE),0)</f>
        <v>5</v>
      </c>
      <c r="AI11" s="98">
        <f>_xlfn.IFNA(VLOOKUP(CONCATENATE($AH$5,$B11,$C11),KR!$A$6:$N$135,14,FALSE),0)</f>
        <v>0</v>
      </c>
      <c r="AJ11" s="98">
        <f>_xlfn.IFNA(VLOOKUP(CONCATENATE($AD$5,$B11,$C11),DARL2!$A$6:$N$135,14,FALSE),0)</f>
        <v>0</v>
      </c>
      <c r="AK11" s="537">
        <f>_xlfn.IFNA(VLOOKUP(CONCATENATE($AD$5,$B11,$C11),DARL3!$A$6:$N$135,14,FALSE),0)</f>
        <v>0</v>
      </c>
      <c r="AL11" s="98">
        <f>_xlfn.IFNA(VLOOKUP(CONCATENATE($AL$5,$B11,$C11),DARD2!$A$6:$N$135,14,FALSE),0)</f>
        <v>0</v>
      </c>
      <c r="AM11" s="98">
        <f>_xlfn.IFNA(VLOOKUP(CONCATENATE($AM$5,$B11,$C11),'WAL3'!$A$6:$N$77,14,FALSE),0)</f>
        <v>0</v>
      </c>
      <c r="AN11" s="98">
        <f>_xlfn.IFNA(VLOOKUP(CONCATENATE($AN$5,$B11,$C11),'BAL3'!$A$6:$N$135,14,FALSE),0)</f>
        <v>7</v>
      </c>
      <c r="AO11" s="98">
        <f>_xlfn.IFNA(VLOOKUP(CONCATENATE($AO$5,$B11,$C11),'BUN3'!$A$6:$N$135,14,FALSE),0)</f>
        <v>0</v>
      </c>
      <c r="AP11" s="98">
        <f>_xlfn.IFNA(VLOOKUP(CONCATENATE($AP$5,$B11,$C11),SC!$A$6:$N$135,14,FALSE),0)</f>
        <v>0</v>
      </c>
      <c r="AQ11" s="98">
        <f>_xlfn.IFNA(VLOOKUP(CONCATENATE($AQ$5,$B11,$C11),'KAL1'!$A$6:$N$135,14,FALSE),0)</f>
        <v>0</v>
      </c>
      <c r="AR11" s="521"/>
      <c r="AS11" s="99">
        <f>_xlfn.IFNA(VLOOKUP(CONCATENATE($AR$5,$B11,$C11),'MR3'!$A$6:$N$135,14,FALSE),0)</f>
        <v>0</v>
      </c>
      <c r="AT11" s="100"/>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row>
    <row r="12" spans="1:83" x14ac:dyDescent="0.2">
      <c r="A12" s="895"/>
      <c r="B12" s="753" t="s">
        <v>1289</v>
      </c>
      <c r="C12" s="754" t="s">
        <v>540</v>
      </c>
      <c r="D12" s="754" t="s">
        <v>54</v>
      </c>
      <c r="E12" s="755">
        <v>44339</v>
      </c>
      <c r="F12" s="756">
        <v>21</v>
      </c>
      <c r="G12" s="744">
        <f t="shared" si="0"/>
        <v>2</v>
      </c>
      <c r="H12" s="751">
        <f t="shared" si="1"/>
        <v>16</v>
      </c>
      <c r="I12" s="752">
        <v>6</v>
      </c>
      <c r="J12" s="96">
        <f>_xlfn.IFNA(VLOOKUP(CONCATENATE($J$5,$B12,$C12),'20BUN'!$A$6:$N$94,14,FALSE),0)</f>
        <v>0</v>
      </c>
      <c r="K12" s="97">
        <f>_xlfn.IFNA(VLOOKUP(CONCATENATE($K$5,$B12,$C12),'20BUS'!$A$6:$N$107,14,FALSE),0)</f>
        <v>0</v>
      </c>
      <c r="L12" s="97">
        <f>_xlfn.IFNA(VLOOKUP(CONCATENATE($L$5,$B12,$C12),'MUR1'!$A$6:$N$135,14,FALSE),0)</f>
        <v>0</v>
      </c>
      <c r="M12" s="97">
        <f>_xlfn.IFNA(VLOOKUP(CONCATENATE($M$5,$B12,$C12),'BUS1'!$A$6:$N$95,14,FALSE),0)</f>
        <v>0</v>
      </c>
      <c r="N12" s="97">
        <f>_xlfn.IFNA(VLOOKUP(CONCATENATE($N$5,$B12,$C12),'WP1'!$A$6:$N$131,14,FALSE),0)</f>
        <v>0</v>
      </c>
      <c r="O12" s="97">
        <f>_xlfn.IFNA(VLOOKUP(CONCATENATE($O$5,$B12,$C12),'BAL1'!$A$6:$N$95,14,FALSE),0)</f>
        <v>0</v>
      </c>
      <c r="P12" s="97">
        <f>_xlfn.IFNA(VLOOKUP(CONCATENATE($P$5,$B12,$C12),'BUS2'!$A$6:$N$133,14,FALSE),0)</f>
        <v>0</v>
      </c>
      <c r="Q12" s="97">
        <f>_xlfn.IFNA(VLOOKUP(CONCATENATE($Q$5,$B12,$C12),'WAL1'!$A$6:$N$135,14,FALSE),0)</f>
        <v>0</v>
      </c>
      <c r="R12" s="97">
        <f>_xlfn.IFNA(VLOOKUP(CONCATENATE($Q$5,$B12,$C12),'MR1'!$A$6:$N$135,14,FALSE),0)</f>
        <v>0</v>
      </c>
      <c r="S12" s="97">
        <f>_xlfn.IFNA(VLOOKUP(CONCATENATE($S$5,$B12,$C12),'OG1'!$A$6:$N$132,14,FALSE),0)</f>
        <v>0</v>
      </c>
      <c r="T12" s="97">
        <f>_xlfn.IFNA(VLOOKUP(CONCATENATE($T$5,$B12,$C12),DARL!$A$6:$N$56,14,FALSE),0)</f>
        <v>0</v>
      </c>
      <c r="U12" s="97">
        <f>_xlfn.IFNA(VLOOKUP(CONCATENATE($U$5,$B12,$C12),'BUS3'!$A$6:$N$135,14,FALSE),0)</f>
        <v>0</v>
      </c>
      <c r="V12" s="97">
        <f>_xlfn.IFNA(VLOOKUP(CONCATENATE($V$5,$B12,$C12),'BAL2'!$A$6:$N$135,14,FALSE),0)</f>
        <v>0</v>
      </c>
      <c r="W12" s="97">
        <f>_xlfn.IFNA(VLOOKUP(CONCATENATE($W$5,$B12,$C12),'BUN1'!$A$6:$N$135,14,FALSE),0)</f>
        <v>0</v>
      </c>
      <c r="X12" s="97">
        <f>_xlfn.IFNA(VLOOKUP(CONCATENATE($X$5,$B12,$C12),'OG2'!$A$6:$N$133,14,FALSE),0)</f>
        <v>0</v>
      </c>
      <c r="Y12" s="97">
        <f>_xlfn.IFNA(VLOOKUP(CONCATENATE($Y$5,$B12,$C12),'SM1'!$A$6:$N$133,14,FALSE),0)</f>
        <v>0</v>
      </c>
      <c r="Z12" s="97">
        <f>_xlfn.IFNA(VLOOKUP(CONCATENATE($Z$5,$B12,$C12),'MR2'!$A$6:$N$124,14,FALSE),0)</f>
        <v>0</v>
      </c>
      <c r="AA12" s="97">
        <f>_xlfn.IFNA(VLOOKUP(CONCATENATE($AA$5,$B12,$C12),'WAL2'!$A$6:$N$135,14,FALSE),0)</f>
        <v>0</v>
      </c>
      <c r="AB12" s="97">
        <f>_xlfn.IFNA(VLOOKUP(CONCATENATE($AB$5,$B12,$C12),DARD1!$A$6:$N$134,14,FALSE),0)</f>
        <v>0</v>
      </c>
      <c r="AC12" s="97">
        <f>_xlfn.IFNA(VLOOKUP(CONCATENATE($AC$5,$B12,$C12),'LF1'!$A$6:$N$135,14,FALSE),0)</f>
        <v>0</v>
      </c>
      <c r="AD12" s="98">
        <f>_xlfn.IFNA(VLOOKUP(CONCATENATE($AD$5,$B12,$C12),DARL2!$A$6:$N$135,14,FALSE),0)</f>
        <v>0</v>
      </c>
      <c r="AE12" s="98">
        <f>_xlfn.IFNA(VLOOKUP(CONCATENATE($AE$5,$B12,$C12),FEST!$A$6:$N$135,14,FALSE),0)</f>
        <v>0</v>
      </c>
      <c r="AF12" s="97">
        <f>_xlfn.IFNA(VLOOKUP(CONCATENATE($AF$5,$B12,$C12),'BUN2'!$A$6:$N$131,14,FALSE),0)</f>
        <v>0</v>
      </c>
      <c r="AG12" s="97">
        <f>_xlfn.IFNA(VLOOKUP(CONCATENATE($AG$5,$B12,$C12),'OG3'!$A$6:$N$135,14,FALSE),0)</f>
        <v>0</v>
      </c>
      <c r="AH12" s="98">
        <f>_xlfn.IFNA(VLOOKUP(CONCATENATE($AH$5,$B12,$C12),SER!$A$6:$N$135,14,FALSE),0)</f>
        <v>6</v>
      </c>
      <c r="AI12" s="98">
        <f>_xlfn.IFNA(VLOOKUP(CONCATENATE($AH$5,$B12,$C12),KR!$A$6:$N$135,14,FALSE),0)</f>
        <v>0</v>
      </c>
      <c r="AJ12" s="98">
        <f>_xlfn.IFNA(VLOOKUP(CONCATENATE($AD$5,$B12,$C12),DARL2!$A$6:$N$135,14,FALSE),0)</f>
        <v>0</v>
      </c>
      <c r="AK12" s="537">
        <f>_xlfn.IFNA(VLOOKUP(CONCATENATE($AD$5,$B12,$C12),DARL3!$A$6:$N$135,14,FALSE),0)</f>
        <v>0</v>
      </c>
      <c r="AL12" s="98">
        <f>_xlfn.IFNA(VLOOKUP(CONCATENATE($AL$5,$B12,$C12),DARD2!$A$6:$N$135,14,FALSE),0)</f>
        <v>0</v>
      </c>
      <c r="AM12" s="98">
        <f>_xlfn.IFNA(VLOOKUP(CONCATENATE($AM$5,$B12,$C12),'WAL3'!$A$6:$N$77,14,FALSE),0)</f>
        <v>0</v>
      </c>
      <c r="AN12" s="98">
        <f>_xlfn.IFNA(VLOOKUP(CONCATENATE($AN$5,$B12,$C12),'BAL3'!$A$6:$N$135,14,FALSE),0)</f>
        <v>0</v>
      </c>
      <c r="AO12" s="98">
        <f>_xlfn.IFNA(VLOOKUP(CONCATENATE($AO$5,$B12,$C12),'BUN3'!$A$6:$N$135,14,FALSE),0)</f>
        <v>0</v>
      </c>
      <c r="AP12" s="98">
        <f>_xlfn.IFNA(VLOOKUP(CONCATENATE($AP$5,$B12,$C12),SC!$A$6:$N$135,14,FALSE),0)</f>
        <v>10</v>
      </c>
      <c r="AQ12" s="98">
        <f>_xlfn.IFNA(VLOOKUP(CONCATENATE($AQ$5,$B12,$C12),'KAL1'!$A$6:$N$135,14,FALSE),0)</f>
        <v>0</v>
      </c>
      <c r="AR12" s="521"/>
      <c r="AS12" s="99">
        <f>_xlfn.IFNA(VLOOKUP(CONCATENATE($AR$5,$B12,$C12),'MR3'!$A$6:$N$135,14,FALSE),0)</f>
        <v>0</v>
      </c>
      <c r="AT12" s="89"/>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row>
    <row r="13" spans="1:83" s="42" customFormat="1" x14ac:dyDescent="0.2">
      <c r="A13" s="895"/>
      <c r="B13" s="393"/>
      <c r="C13" s="394"/>
      <c r="D13" s="394"/>
      <c r="E13" s="395"/>
      <c r="F13" s="396"/>
      <c r="G13" s="90"/>
      <c r="H13" s="91"/>
      <c r="I13" s="92"/>
      <c r="J13" s="96"/>
      <c r="K13" s="97"/>
      <c r="L13" s="97"/>
      <c r="M13" s="97"/>
      <c r="N13" s="97"/>
      <c r="O13" s="97"/>
      <c r="P13" s="97"/>
      <c r="Q13" s="97"/>
      <c r="R13" s="97"/>
      <c r="S13" s="97"/>
      <c r="T13" s="97"/>
      <c r="U13" s="97"/>
      <c r="V13" s="97"/>
      <c r="W13" s="97"/>
      <c r="X13" s="97"/>
      <c r="Y13" s="97"/>
      <c r="Z13" s="97"/>
      <c r="AA13" s="97"/>
      <c r="AB13" s="97"/>
      <c r="AC13" s="97"/>
      <c r="AD13" s="98"/>
      <c r="AE13" s="98"/>
      <c r="AF13" s="97"/>
      <c r="AG13" s="97"/>
      <c r="AH13" s="98"/>
      <c r="AI13" s="98"/>
      <c r="AJ13" s="98"/>
      <c r="AK13" s="537"/>
      <c r="AL13" s="98"/>
      <c r="AM13" s="98"/>
      <c r="AN13" s="98"/>
      <c r="AO13" s="98"/>
      <c r="AP13" s="98"/>
      <c r="AQ13" s="98"/>
      <c r="AR13" s="521"/>
      <c r="AS13" s="99"/>
      <c r="AT13" s="89"/>
    </row>
    <row r="14" spans="1:83" s="42" customFormat="1" x14ac:dyDescent="0.2">
      <c r="A14" s="895"/>
      <c r="B14" s="393" t="s">
        <v>459</v>
      </c>
      <c r="C14" s="394" t="s">
        <v>926</v>
      </c>
      <c r="D14" s="394" t="s">
        <v>145</v>
      </c>
      <c r="E14" s="395">
        <v>44329</v>
      </c>
      <c r="F14" s="396">
        <v>17</v>
      </c>
      <c r="G14" s="90">
        <f t="shared" si="0"/>
        <v>0</v>
      </c>
      <c r="H14" s="91">
        <f t="shared" si="1"/>
        <v>0</v>
      </c>
      <c r="I14" s="92"/>
      <c r="J14" s="96">
        <f>_xlfn.IFNA(VLOOKUP(CONCATENATE($J$5,$B14,$C14),'20BUN'!$A$6:$N$94,14,FALSE),0)</f>
        <v>0</v>
      </c>
      <c r="K14" s="97">
        <f>_xlfn.IFNA(VLOOKUP(CONCATENATE($K$5,$B14,$C14),'20BUS'!$A$6:$N$107,14,FALSE),0)</f>
        <v>0</v>
      </c>
      <c r="L14" s="97">
        <f>_xlfn.IFNA(VLOOKUP(CONCATENATE($L$5,$B14,$C14),'MUR1'!$A$6:$N$135,14,FALSE),0)</f>
        <v>0</v>
      </c>
      <c r="M14" s="97">
        <f>_xlfn.IFNA(VLOOKUP(CONCATENATE($M$5,$B14,$C14),'BUS1'!$A$6:$N$95,14,FALSE),0)</f>
        <v>0</v>
      </c>
      <c r="N14" s="97">
        <f>_xlfn.IFNA(VLOOKUP(CONCATENATE($N$5,$B14,$C14),'WP1'!$A$6:$N$131,14,FALSE),0)</f>
        <v>0</v>
      </c>
      <c r="O14" s="97">
        <f>_xlfn.IFNA(VLOOKUP(CONCATENATE($O$5,$B14,$C14),'BAL1'!$A$6:$N$95,14,FALSE),0)</f>
        <v>0</v>
      </c>
      <c r="P14" s="97">
        <f>_xlfn.IFNA(VLOOKUP(CONCATENATE($P$5,$B14,$C14),'BUS2'!$A$6:$N$133,14,FALSE),0)</f>
        <v>0</v>
      </c>
      <c r="Q14" s="97">
        <f>_xlfn.IFNA(VLOOKUP(CONCATENATE($Q$5,$B14,$C14),'WAL1'!$A$6:$N$135,14,FALSE),0)</f>
        <v>0</v>
      </c>
      <c r="R14" s="97">
        <f>_xlfn.IFNA(VLOOKUP(CONCATENATE($Q$5,$B14,$C14),'MR1'!$A$6:$N$135,14,FALSE),0)</f>
        <v>0</v>
      </c>
      <c r="S14" s="97">
        <f>_xlfn.IFNA(VLOOKUP(CONCATENATE($S$5,$B14,$C14),'OG1'!$A$6:$N$132,14,FALSE),0)</f>
        <v>0</v>
      </c>
      <c r="T14" s="97">
        <f>_xlfn.IFNA(VLOOKUP(CONCATENATE($T$5,$B14,$C14),DARL!$A$6:$N$56,14,FALSE),0)</f>
        <v>0</v>
      </c>
      <c r="U14" s="97">
        <f>_xlfn.IFNA(VLOOKUP(CONCATENATE($U$5,$B14,$C14),'BUS3'!$A$6:$N$135,14,FALSE),0)</f>
        <v>0</v>
      </c>
      <c r="V14" s="97">
        <f>_xlfn.IFNA(VLOOKUP(CONCATENATE($V$5,$B14,$C14),'BAL2'!$A$6:$N$135,14,FALSE),0)</f>
        <v>0</v>
      </c>
      <c r="W14" s="97">
        <f>_xlfn.IFNA(VLOOKUP(CONCATENATE($W$5,$B14,$C14),'BUN1'!$A$6:$N$135,14,FALSE),0)</f>
        <v>0</v>
      </c>
      <c r="X14" s="97">
        <f>_xlfn.IFNA(VLOOKUP(CONCATENATE($X$5,$B14,$C14),'OG2'!$A$6:$N$133,14,FALSE),0)</f>
        <v>0</v>
      </c>
      <c r="Y14" s="97">
        <f>_xlfn.IFNA(VLOOKUP(CONCATENATE($Y$5,$B14,$C14),'SM1'!$A$6:$N$133,14,FALSE),0)</f>
        <v>0</v>
      </c>
      <c r="Z14" s="97">
        <f>_xlfn.IFNA(VLOOKUP(CONCATENATE($Z$5,$B14,$C14),'MR2'!$A$6:$N$124,14,FALSE),0)</f>
        <v>0</v>
      </c>
      <c r="AA14" s="97">
        <f>_xlfn.IFNA(VLOOKUP(CONCATENATE($AA$5,$B14,$C14),'WAL2'!$A$6:$N$135,14,FALSE),0)</f>
        <v>0</v>
      </c>
      <c r="AB14" s="97">
        <f>_xlfn.IFNA(VLOOKUP(CONCATENATE($AB$5,$B14,$C14),DARD1!$A$6:$N$134,14,FALSE),0)</f>
        <v>0</v>
      </c>
      <c r="AC14" s="97">
        <f>_xlfn.IFNA(VLOOKUP(CONCATENATE($AC$5,$B14,$C14),'LF1'!$A$6:$N$135,14,FALSE),0)</f>
        <v>0</v>
      </c>
      <c r="AD14" s="98">
        <f>_xlfn.IFNA(VLOOKUP(CONCATENATE($AD$5,$B14,$C14),DARL2!$A$6:$N$135,14,FALSE),0)</f>
        <v>0</v>
      </c>
      <c r="AE14" s="98">
        <f>_xlfn.IFNA(VLOOKUP(CONCATENATE($AE$5,$B14,$C14),FEST!$A$6:$N$135,14,FALSE),0)</f>
        <v>0</v>
      </c>
      <c r="AF14" s="97">
        <f>_xlfn.IFNA(VLOOKUP(CONCATENATE($AF$5,$B14,$C14),'BUN2'!$A$6:$N$131,14,FALSE),0)</f>
        <v>0</v>
      </c>
      <c r="AG14" s="97">
        <f>_xlfn.IFNA(VLOOKUP(CONCATENATE($AG$5,$B14,$C14),'OG3'!$A$6:$N$135,14,FALSE),0)</f>
        <v>0</v>
      </c>
      <c r="AH14" s="98">
        <f>_xlfn.IFNA(VLOOKUP(CONCATENATE($AH$5,$B14,$C14),SER!$A$6:$N$135,14,FALSE),0)</f>
        <v>0</v>
      </c>
      <c r="AI14" s="98">
        <f>_xlfn.IFNA(VLOOKUP(CONCATENATE($AH$5,$B14,$C14),KR!$A$6:$N$135,14,FALSE),0)</f>
        <v>0</v>
      </c>
      <c r="AJ14" s="98">
        <f>_xlfn.IFNA(VLOOKUP(CONCATENATE($AD$5,$B14,$C14),DARL2!$A$6:$N$135,14,FALSE),0)</f>
        <v>0</v>
      </c>
      <c r="AK14" s="537">
        <f>_xlfn.IFNA(VLOOKUP(CONCATENATE($AD$5,$B14,$C14),DARL3!$A$6:$N$135,14,FALSE),0)</f>
        <v>0</v>
      </c>
      <c r="AL14" s="98">
        <f>_xlfn.IFNA(VLOOKUP(CONCATENATE($AL$5,$B14,$C14),DARD2!$A$6:$N$135,14,FALSE),0)</f>
        <v>0</v>
      </c>
      <c r="AM14" s="98">
        <f>_xlfn.IFNA(VLOOKUP(CONCATENATE($AM$5,$B14,$C14),'WAL3'!$A$6:$N$77,14,FALSE),0)</f>
        <v>0</v>
      </c>
      <c r="AN14" s="98">
        <f>_xlfn.IFNA(VLOOKUP(CONCATENATE($AN$5,$B14,$C14),'BAL3'!$A$6:$N$135,14,FALSE),0)</f>
        <v>0</v>
      </c>
      <c r="AO14" s="98">
        <f>_xlfn.IFNA(VLOOKUP(CONCATENATE($AO$5,$B14,$C14),'BUN3'!$A$6:$N$135,14,FALSE),0)</f>
        <v>0</v>
      </c>
      <c r="AP14" s="98">
        <f>_xlfn.IFNA(VLOOKUP(CONCATENATE($AP$5,$B14,$C14),SC!$A$6:$N$135,14,FALSE),0)</f>
        <v>0</v>
      </c>
      <c r="AQ14" s="98">
        <f>_xlfn.IFNA(VLOOKUP(CONCATENATE($AQ$5,$B14,$C14),'KAL1'!$A$6:$N$135,14,FALSE),0)</f>
        <v>0</v>
      </c>
      <c r="AR14" s="521"/>
      <c r="AS14" s="99">
        <f>_xlfn.IFNA(VLOOKUP(CONCATENATE($AR$5,$B14,$C14),'MR3'!$A$6:$N$135,14,FALSE),0)</f>
        <v>0</v>
      </c>
      <c r="AT14" s="100"/>
    </row>
    <row r="15" spans="1:83" s="42" customFormat="1" x14ac:dyDescent="0.2">
      <c r="A15" s="895"/>
      <c r="B15" s="393" t="s">
        <v>497</v>
      </c>
      <c r="C15" s="394" t="s">
        <v>498</v>
      </c>
      <c r="D15" s="394" t="s">
        <v>46</v>
      </c>
      <c r="E15" s="395">
        <v>44218</v>
      </c>
      <c r="F15" s="396">
        <v>17</v>
      </c>
      <c r="G15" s="90">
        <f t="shared" si="0"/>
        <v>0</v>
      </c>
      <c r="H15" s="91">
        <f t="shared" si="1"/>
        <v>0</v>
      </c>
      <c r="I15" s="92"/>
      <c r="J15" s="96">
        <f>_xlfn.IFNA(VLOOKUP(CONCATENATE($J$5,$B15,$C15),'20BUN'!$A$6:$N$94,14,FALSE),0)</f>
        <v>0</v>
      </c>
      <c r="K15" s="97">
        <f>_xlfn.IFNA(VLOOKUP(CONCATENATE($K$5,$B15,$C15),'20BUS'!$A$6:$N$107,14,FALSE),0)</f>
        <v>0</v>
      </c>
      <c r="L15" s="97">
        <f>_xlfn.IFNA(VLOOKUP(CONCATENATE($L$5,$B15,$C15),'MUR1'!$A$6:$N$135,14,FALSE),0)</f>
        <v>0</v>
      </c>
      <c r="M15" s="97">
        <f>_xlfn.IFNA(VLOOKUP(CONCATENATE($M$5,$B15,$C15),'BUS1'!$A$6:$N$95,14,FALSE),0)</f>
        <v>0</v>
      </c>
      <c r="N15" s="97">
        <f>_xlfn.IFNA(VLOOKUP(CONCATENATE($N$5,$B15,$C15),'WP1'!$A$6:$N$131,14,FALSE),0)</f>
        <v>0</v>
      </c>
      <c r="O15" s="97">
        <f>_xlfn.IFNA(VLOOKUP(CONCATENATE($O$5,$B15,$C15),'BAL1'!$A$6:$N$95,14,FALSE),0)</f>
        <v>0</v>
      </c>
      <c r="P15" s="97">
        <f>_xlfn.IFNA(VLOOKUP(CONCATENATE($P$5,$B15,$C15),'BUS2'!$A$6:$N$133,14,FALSE),0)</f>
        <v>0</v>
      </c>
      <c r="Q15" s="97">
        <f>_xlfn.IFNA(VLOOKUP(CONCATENATE($Q$5,$B15,$C15),'WAL1'!$A$6:$N$135,14,FALSE),0)</f>
        <v>0</v>
      </c>
      <c r="R15" s="97">
        <f>_xlfn.IFNA(VLOOKUP(CONCATENATE($Q$5,$B15,$C15),'MR1'!$A$6:$N$135,14,FALSE),0)</f>
        <v>0</v>
      </c>
      <c r="S15" s="97">
        <f>_xlfn.IFNA(VLOOKUP(CONCATENATE($S$5,$B15,$C15),'OG1'!$A$6:$N$132,14,FALSE),0)</f>
        <v>0</v>
      </c>
      <c r="T15" s="97">
        <f>_xlfn.IFNA(VLOOKUP(CONCATENATE($T$5,$B15,$C15),DARL!$A$6:$N$56,14,FALSE),0)</f>
        <v>0</v>
      </c>
      <c r="U15" s="97">
        <f>_xlfn.IFNA(VLOOKUP(CONCATENATE($U$5,$B15,$C15),'BUS3'!$A$6:$N$135,14,FALSE),0)</f>
        <v>0</v>
      </c>
      <c r="V15" s="97">
        <f>_xlfn.IFNA(VLOOKUP(CONCATENATE($V$5,$B15,$C15),'BAL2'!$A$6:$N$135,14,FALSE),0)</f>
        <v>0</v>
      </c>
      <c r="W15" s="97">
        <f>_xlfn.IFNA(VLOOKUP(CONCATENATE($W$5,$B15,$C15),'BUN1'!$A$6:$N$135,14,FALSE),0)</f>
        <v>0</v>
      </c>
      <c r="X15" s="97">
        <f>_xlfn.IFNA(VLOOKUP(CONCATENATE($X$5,$B15,$C15),'OG2'!$A$6:$N$133,14,FALSE),0)</f>
        <v>0</v>
      </c>
      <c r="Y15" s="97">
        <f>_xlfn.IFNA(VLOOKUP(CONCATENATE($Y$5,$B15,$C15),'SM1'!$A$6:$N$133,14,FALSE),0)</f>
        <v>0</v>
      </c>
      <c r="Z15" s="97">
        <f>_xlfn.IFNA(VLOOKUP(CONCATENATE($Z$5,$B15,$C15),'MR2'!$A$6:$N$124,14,FALSE),0)</f>
        <v>0</v>
      </c>
      <c r="AA15" s="97">
        <f>_xlfn.IFNA(VLOOKUP(CONCATENATE($AA$5,$B15,$C15),'WAL2'!$A$6:$N$135,14,FALSE),0)</f>
        <v>0</v>
      </c>
      <c r="AB15" s="97">
        <f>_xlfn.IFNA(VLOOKUP(CONCATENATE($AB$5,$B15,$C15),DARD1!$A$6:$N$134,14,FALSE),0)</f>
        <v>0</v>
      </c>
      <c r="AC15" s="97">
        <f>_xlfn.IFNA(VLOOKUP(CONCATENATE($AC$5,$B15,$C15),'LF1'!$A$6:$N$135,14,FALSE),0)</f>
        <v>0</v>
      </c>
      <c r="AD15" s="98">
        <f>_xlfn.IFNA(VLOOKUP(CONCATENATE($AD$5,$B15,$C15),DARL2!$A$6:$N$135,14,FALSE),0)</f>
        <v>0</v>
      </c>
      <c r="AE15" s="98">
        <f>_xlfn.IFNA(VLOOKUP(CONCATENATE($AE$5,$B15,$C15),FEST!$A$6:$N$135,14,FALSE),0)</f>
        <v>0</v>
      </c>
      <c r="AF15" s="97">
        <f>_xlfn.IFNA(VLOOKUP(CONCATENATE($AF$5,$B15,$C15),'BUN2'!$A$6:$N$131,14,FALSE),0)</f>
        <v>0</v>
      </c>
      <c r="AG15" s="97">
        <f>_xlfn.IFNA(VLOOKUP(CONCATENATE($AG$5,$B15,$C15),'OG3'!$A$6:$N$135,14,FALSE),0)</f>
        <v>0</v>
      </c>
      <c r="AH15" s="98">
        <f>_xlfn.IFNA(VLOOKUP(CONCATENATE($AH$5,$B15,$C15),SER!$A$6:$N$135,14,FALSE),0)</f>
        <v>0</v>
      </c>
      <c r="AI15" s="98">
        <f>_xlfn.IFNA(VLOOKUP(CONCATENATE($AH$5,$B15,$C15),KR!$A$6:$N$135,14,FALSE),0)</f>
        <v>0</v>
      </c>
      <c r="AJ15" s="98">
        <f>_xlfn.IFNA(VLOOKUP(CONCATENATE($AD$5,$B15,$C15),DARL2!$A$6:$N$135,14,FALSE),0)</f>
        <v>0</v>
      </c>
      <c r="AK15" s="537">
        <f>_xlfn.IFNA(VLOOKUP(CONCATENATE($AD$5,$B15,$C15),DARL3!$A$6:$N$135,14,FALSE),0)</f>
        <v>0</v>
      </c>
      <c r="AL15" s="98">
        <f>_xlfn.IFNA(VLOOKUP(CONCATENATE($AL$5,$B15,$C15),DARD2!$A$6:$N$135,14,FALSE),0)</f>
        <v>0</v>
      </c>
      <c r="AM15" s="98">
        <f>_xlfn.IFNA(VLOOKUP(CONCATENATE($AM$5,$B15,$C15),'WAL3'!$A$6:$N$77,14,FALSE),0)</f>
        <v>0</v>
      </c>
      <c r="AN15" s="98">
        <f>_xlfn.IFNA(VLOOKUP(CONCATENATE($AN$5,$B15,$C15),'BAL3'!$A$6:$N$135,14,FALSE),0)</f>
        <v>0</v>
      </c>
      <c r="AO15" s="98">
        <f>_xlfn.IFNA(VLOOKUP(CONCATENATE($AO$5,$B15,$C15),'BUN3'!$A$6:$N$135,14,FALSE),0)</f>
        <v>0</v>
      </c>
      <c r="AP15" s="98">
        <f>_xlfn.IFNA(VLOOKUP(CONCATENATE($AP$5,$B15,$C15),SC!$A$6:$N$135,14,FALSE),0)</f>
        <v>0</v>
      </c>
      <c r="AQ15" s="98">
        <f>_xlfn.IFNA(VLOOKUP(CONCATENATE($AQ$5,$B15,$C15),'KAL1'!$A$6:$N$135,14,FALSE),0)</f>
        <v>0</v>
      </c>
      <c r="AR15" s="521"/>
      <c r="AS15" s="99">
        <f>_xlfn.IFNA(VLOOKUP(CONCATENATE($AR$5,$B15,$C15),'MR3'!$A$6:$N$135,14,FALSE),0)</f>
        <v>0</v>
      </c>
      <c r="AT15" s="89"/>
    </row>
    <row r="16" spans="1:83" s="42" customFormat="1" x14ac:dyDescent="0.2">
      <c r="A16" s="895"/>
      <c r="B16" s="393" t="s">
        <v>491</v>
      </c>
      <c r="C16" s="394" t="s">
        <v>492</v>
      </c>
      <c r="D16" s="394" t="s">
        <v>80</v>
      </c>
      <c r="E16" s="395">
        <v>44259</v>
      </c>
      <c r="F16" s="396">
        <v>21</v>
      </c>
      <c r="G16" s="90">
        <f t="shared" si="0"/>
        <v>0</v>
      </c>
      <c r="H16" s="91">
        <f t="shared" si="1"/>
        <v>0</v>
      </c>
      <c r="I16" s="92"/>
      <c r="J16" s="96">
        <f>_xlfn.IFNA(VLOOKUP(CONCATENATE($J$5,$B16,$C16),'20BUN'!$A$6:$N$94,14,FALSE),0)</f>
        <v>0</v>
      </c>
      <c r="K16" s="97">
        <f>_xlfn.IFNA(VLOOKUP(CONCATENATE($K$5,$B16,$C16),'20BUS'!$A$6:$N$107,14,FALSE),0)</f>
        <v>0</v>
      </c>
      <c r="L16" s="97">
        <f>_xlfn.IFNA(VLOOKUP(CONCATENATE($L$5,$B16,$C16),'MUR1'!$A$6:$N$135,14,FALSE),0)</f>
        <v>0</v>
      </c>
      <c r="M16" s="97">
        <f>_xlfn.IFNA(VLOOKUP(CONCATENATE($M$5,$B16,$C16),'BUS1'!$A$6:$N$95,14,FALSE),0)</f>
        <v>0</v>
      </c>
      <c r="N16" s="97">
        <f>_xlfn.IFNA(VLOOKUP(CONCATENATE($N$5,$B16,$C16),'WP1'!$A$6:$N$131,14,FALSE),0)</f>
        <v>0</v>
      </c>
      <c r="O16" s="97">
        <f>_xlfn.IFNA(VLOOKUP(CONCATENATE($O$5,$B16,$C16),'BAL1'!$A$6:$N$95,14,FALSE),0)</f>
        <v>0</v>
      </c>
      <c r="P16" s="97">
        <f>_xlfn.IFNA(VLOOKUP(CONCATENATE($P$5,$B16,$C16),'BUS2'!$A$6:$N$133,14,FALSE),0)</f>
        <v>0</v>
      </c>
      <c r="Q16" s="97">
        <f>_xlfn.IFNA(VLOOKUP(CONCATENATE($Q$5,$B16,$C16),'WAL1'!$A$6:$N$135,14,FALSE),0)</f>
        <v>0</v>
      </c>
      <c r="R16" s="97">
        <f>_xlfn.IFNA(VLOOKUP(CONCATENATE($Q$5,$B16,$C16),'MR1'!$A$6:$N$135,14,FALSE),0)</f>
        <v>0</v>
      </c>
      <c r="S16" s="97">
        <f>_xlfn.IFNA(VLOOKUP(CONCATENATE($S$5,$B16,$C16),'OG1'!$A$6:$N$132,14,FALSE),0)</f>
        <v>0</v>
      </c>
      <c r="T16" s="97">
        <f>_xlfn.IFNA(VLOOKUP(CONCATENATE($T$5,$B16,$C16),DARL!$A$6:$N$56,14,FALSE),0)</f>
        <v>0</v>
      </c>
      <c r="U16" s="97">
        <f>_xlfn.IFNA(VLOOKUP(CONCATENATE($U$5,$B16,$C16),'BUS3'!$A$6:$N$135,14,FALSE),0)</f>
        <v>0</v>
      </c>
      <c r="V16" s="97">
        <f>_xlfn.IFNA(VLOOKUP(CONCATENATE($V$5,$B16,$C16),'BAL2'!$A$6:$N$135,14,FALSE),0)</f>
        <v>0</v>
      </c>
      <c r="W16" s="97">
        <f>_xlfn.IFNA(VLOOKUP(CONCATENATE($W$5,$B16,$C16),'BUN1'!$A$6:$N$135,14,FALSE),0)</f>
        <v>0</v>
      </c>
      <c r="X16" s="97">
        <f>_xlfn.IFNA(VLOOKUP(CONCATENATE($X$5,$B16,$C16),'OG2'!$A$6:$N$133,14,FALSE),0)</f>
        <v>0</v>
      </c>
      <c r="Y16" s="97">
        <f>_xlfn.IFNA(VLOOKUP(CONCATENATE($Y$5,$B16,$C16),'SM1'!$A$6:$N$133,14,FALSE),0)</f>
        <v>0</v>
      </c>
      <c r="Z16" s="97">
        <f>_xlfn.IFNA(VLOOKUP(CONCATENATE($Z$5,$B16,$C16),'MR2'!$A$6:$N$124,14,FALSE),0)</f>
        <v>0</v>
      </c>
      <c r="AA16" s="97">
        <f>_xlfn.IFNA(VLOOKUP(CONCATENATE($AA$5,$B16,$C16),'WAL2'!$A$6:$N$135,14,FALSE),0)</f>
        <v>0</v>
      </c>
      <c r="AB16" s="97">
        <f>_xlfn.IFNA(VLOOKUP(CONCATENATE($AB$5,$B16,$C16),DARD1!$A$6:$N$134,14,FALSE),0)</f>
        <v>0</v>
      </c>
      <c r="AC16" s="97">
        <f>_xlfn.IFNA(VLOOKUP(CONCATENATE($AC$5,$B16,$C16),'LF1'!$A$6:$N$135,14,FALSE),0)</f>
        <v>0</v>
      </c>
      <c r="AD16" s="98">
        <f>_xlfn.IFNA(VLOOKUP(CONCATENATE($AD$5,$B16,$C16),DARL2!$A$6:$N$135,14,FALSE),0)</f>
        <v>0</v>
      </c>
      <c r="AE16" s="98">
        <f>_xlfn.IFNA(VLOOKUP(CONCATENATE($AE$5,$B16,$C16),FEST!$A$6:$N$135,14,FALSE),0)</f>
        <v>0</v>
      </c>
      <c r="AF16" s="97">
        <f>_xlfn.IFNA(VLOOKUP(CONCATENATE($AF$5,$B16,$C16),'BUN2'!$A$6:$N$131,14,FALSE),0)</f>
        <v>0</v>
      </c>
      <c r="AG16" s="97">
        <f>_xlfn.IFNA(VLOOKUP(CONCATENATE($AG$5,$B16,$C16),'OG3'!$A$6:$N$135,14,FALSE),0)</f>
        <v>0</v>
      </c>
      <c r="AH16" s="98">
        <f>_xlfn.IFNA(VLOOKUP(CONCATENATE($AH$5,$B16,$C16),SER!$A$6:$N$135,14,FALSE),0)</f>
        <v>0</v>
      </c>
      <c r="AI16" s="98">
        <f>_xlfn.IFNA(VLOOKUP(CONCATENATE($AH$5,$B16,$C16),KR!$A$6:$N$135,14,FALSE),0)</f>
        <v>0</v>
      </c>
      <c r="AJ16" s="98">
        <f>_xlfn.IFNA(VLOOKUP(CONCATENATE($AD$5,$B16,$C16),DARL2!$A$6:$N$135,14,FALSE),0)</f>
        <v>0</v>
      </c>
      <c r="AK16" s="537">
        <f>_xlfn.IFNA(VLOOKUP(CONCATENATE($AD$5,$B16,$C16),DARL3!$A$6:$N$135,14,FALSE),0)</f>
        <v>0</v>
      </c>
      <c r="AL16" s="98">
        <f>_xlfn.IFNA(VLOOKUP(CONCATENATE($AL$5,$B16,$C16),DARD2!$A$6:$N$135,14,FALSE),0)</f>
        <v>0</v>
      </c>
      <c r="AM16" s="98">
        <f>_xlfn.IFNA(VLOOKUP(CONCATENATE($AM$5,$B16,$C16),'WAL3'!$A$6:$N$77,14,FALSE),0)</f>
        <v>0</v>
      </c>
      <c r="AN16" s="98">
        <f>_xlfn.IFNA(VLOOKUP(CONCATENATE($AN$5,$B16,$C16),'BAL3'!$A$6:$N$135,14,FALSE),0)</f>
        <v>0</v>
      </c>
      <c r="AO16" s="98">
        <f>_xlfn.IFNA(VLOOKUP(CONCATENATE($AO$5,$B16,$C16),'BUN3'!$A$6:$N$135,14,FALSE),0)</f>
        <v>0</v>
      </c>
      <c r="AP16" s="98">
        <f>_xlfn.IFNA(VLOOKUP(CONCATENATE($AP$5,$B16,$C16),SC!$A$6:$N$135,14,FALSE),0)</f>
        <v>0</v>
      </c>
      <c r="AQ16" s="98">
        <f>_xlfn.IFNA(VLOOKUP(CONCATENATE($AQ$5,$B16,$C16),'KAL1'!$A$6:$N$135,14,FALSE),0)</f>
        <v>0</v>
      </c>
      <c r="AR16" s="521"/>
      <c r="AS16" s="99">
        <f>_xlfn.IFNA(VLOOKUP(CONCATENATE($AR$5,$B16,$C16),'MR3'!$A$6:$N$135,14,FALSE),0)</f>
        <v>0</v>
      </c>
      <c r="AT16" s="100"/>
    </row>
    <row r="17" spans="1:46" s="42" customFormat="1" x14ac:dyDescent="0.2">
      <c r="A17" s="895"/>
      <c r="B17" s="393" t="s">
        <v>493</v>
      </c>
      <c r="C17" s="394" t="s">
        <v>494</v>
      </c>
      <c r="D17" s="394" t="s">
        <v>40</v>
      </c>
      <c r="E17" s="395">
        <v>44218</v>
      </c>
      <c r="F17" s="396">
        <v>17</v>
      </c>
      <c r="G17" s="90">
        <f t="shared" si="0"/>
        <v>0</v>
      </c>
      <c r="H17" s="91">
        <f t="shared" si="1"/>
        <v>0</v>
      </c>
      <c r="I17" s="92"/>
      <c r="J17" s="96">
        <f>_xlfn.IFNA(VLOOKUP(CONCATENATE($J$5,$B17,$C17),'20BUN'!$A$6:$N$94,14,FALSE),0)</f>
        <v>0</v>
      </c>
      <c r="K17" s="97">
        <f>_xlfn.IFNA(VLOOKUP(CONCATENATE($K$5,$B17,$C17),'20BUS'!$A$6:$N$107,14,FALSE),0)</f>
        <v>0</v>
      </c>
      <c r="L17" s="97">
        <f>_xlfn.IFNA(VLOOKUP(CONCATENATE($L$5,$B17,$C17),'MUR1'!$A$6:$N$135,14,FALSE),0)</f>
        <v>0</v>
      </c>
      <c r="M17" s="97">
        <f>_xlfn.IFNA(VLOOKUP(CONCATENATE($M$5,$B17,$C17),'BUS1'!$A$6:$N$95,14,FALSE),0)</f>
        <v>0</v>
      </c>
      <c r="N17" s="97">
        <f>_xlfn.IFNA(VLOOKUP(CONCATENATE($N$5,$B17,$C17),'WP1'!$A$6:$N$131,14,FALSE),0)</f>
        <v>0</v>
      </c>
      <c r="O17" s="97">
        <f>_xlfn.IFNA(VLOOKUP(CONCATENATE($O$5,$B17,$C17),'BAL1'!$A$6:$N$95,14,FALSE),0)</f>
        <v>0</v>
      </c>
      <c r="P17" s="97">
        <f>_xlfn.IFNA(VLOOKUP(CONCATENATE($P$5,$B17,$C17),'BUS2'!$A$6:$N$133,14,FALSE),0)</f>
        <v>0</v>
      </c>
      <c r="Q17" s="97">
        <f>_xlfn.IFNA(VLOOKUP(CONCATENATE($Q$5,$B17,$C17),'WAL1'!$A$6:$N$135,14,FALSE),0)</f>
        <v>0</v>
      </c>
      <c r="R17" s="97">
        <f>_xlfn.IFNA(VLOOKUP(CONCATENATE($Q$5,$B17,$C17),'MR1'!$A$6:$N$135,14,FALSE),0)</f>
        <v>0</v>
      </c>
      <c r="S17" s="97">
        <f>_xlfn.IFNA(VLOOKUP(CONCATENATE($S$5,$B17,$C17),'OG1'!$A$6:$N$132,14,FALSE),0)</f>
        <v>0</v>
      </c>
      <c r="T17" s="97">
        <f>_xlfn.IFNA(VLOOKUP(CONCATENATE($T$5,$B17,$C17),DARL!$A$6:$N$56,14,FALSE),0)</f>
        <v>0</v>
      </c>
      <c r="U17" s="97">
        <f>_xlfn.IFNA(VLOOKUP(CONCATENATE($U$5,$B17,$C17),'BUS3'!$A$6:$N$135,14,FALSE),0)</f>
        <v>0</v>
      </c>
      <c r="V17" s="97">
        <f>_xlfn.IFNA(VLOOKUP(CONCATENATE($V$5,$B17,$C17),'BAL2'!$A$6:$N$135,14,FALSE),0)</f>
        <v>0</v>
      </c>
      <c r="W17" s="97">
        <f>_xlfn.IFNA(VLOOKUP(CONCATENATE($W$5,$B17,$C17),'BUN1'!$A$6:$N$135,14,FALSE),0)</f>
        <v>0</v>
      </c>
      <c r="X17" s="97">
        <f>_xlfn.IFNA(VLOOKUP(CONCATENATE($X$5,$B17,$C17),'OG2'!$A$6:$N$133,14,FALSE),0)</f>
        <v>0</v>
      </c>
      <c r="Y17" s="97">
        <f>_xlfn.IFNA(VLOOKUP(CONCATENATE($Y$5,$B17,$C17),'SM1'!$A$6:$N$133,14,FALSE),0)</f>
        <v>0</v>
      </c>
      <c r="Z17" s="97">
        <f>_xlfn.IFNA(VLOOKUP(CONCATENATE($Z$5,$B17,$C17),'MR2'!$A$6:$N$124,14,FALSE),0)</f>
        <v>0</v>
      </c>
      <c r="AA17" s="97">
        <f>_xlfn.IFNA(VLOOKUP(CONCATENATE($AA$5,$B17,$C17),'WAL2'!$A$6:$N$135,14,FALSE),0)</f>
        <v>0</v>
      </c>
      <c r="AB17" s="97">
        <f>_xlfn.IFNA(VLOOKUP(CONCATENATE($AB$5,$B17,$C17),DARD1!$A$6:$N$134,14,FALSE),0)</f>
        <v>0</v>
      </c>
      <c r="AC17" s="97">
        <f>_xlfn.IFNA(VLOOKUP(CONCATENATE($AC$5,$B17,$C17),'LF1'!$A$6:$N$135,14,FALSE),0)</f>
        <v>0</v>
      </c>
      <c r="AD17" s="98">
        <f>_xlfn.IFNA(VLOOKUP(CONCATENATE($AD$5,$B17,$C17),DARL2!$A$6:$N$135,14,FALSE),0)</f>
        <v>0</v>
      </c>
      <c r="AE17" s="98">
        <f>_xlfn.IFNA(VLOOKUP(CONCATENATE($AE$5,$B17,$C17),FEST!$A$6:$N$135,14,FALSE),0)</f>
        <v>0</v>
      </c>
      <c r="AF17" s="97">
        <f>_xlfn.IFNA(VLOOKUP(CONCATENATE($AF$5,$B17,$C17),'BUN2'!$A$6:$N$131,14,FALSE),0)</f>
        <v>0</v>
      </c>
      <c r="AG17" s="97">
        <f>_xlfn.IFNA(VLOOKUP(CONCATENATE($AG$5,$B17,$C17),'OG3'!$A$6:$N$135,14,FALSE),0)</f>
        <v>0</v>
      </c>
      <c r="AH17" s="98">
        <f>_xlfn.IFNA(VLOOKUP(CONCATENATE($AH$5,$B17,$C17),SER!$A$6:$N$135,14,FALSE),0)</f>
        <v>0</v>
      </c>
      <c r="AI17" s="98">
        <f>_xlfn.IFNA(VLOOKUP(CONCATENATE($AH$5,$B17,$C17),KR!$A$6:$N$135,14,FALSE),0)</f>
        <v>0</v>
      </c>
      <c r="AJ17" s="98">
        <f>_xlfn.IFNA(VLOOKUP(CONCATENATE($AD$5,$B17,$C17),DARL2!$A$6:$N$135,14,FALSE),0)</f>
        <v>0</v>
      </c>
      <c r="AK17" s="537">
        <f>_xlfn.IFNA(VLOOKUP(CONCATENATE($AD$5,$B17,$C17),DARL3!$A$6:$N$135,14,FALSE),0)</f>
        <v>0</v>
      </c>
      <c r="AL17" s="98">
        <f>_xlfn.IFNA(VLOOKUP(CONCATENATE($AL$5,$B17,$C17),DARD2!$A$6:$N$135,14,FALSE),0)</f>
        <v>0</v>
      </c>
      <c r="AM17" s="98">
        <f>_xlfn.IFNA(VLOOKUP(CONCATENATE($AM$5,$B17,$C17),'WAL3'!$A$6:$N$77,14,FALSE),0)</f>
        <v>0</v>
      </c>
      <c r="AN17" s="98">
        <f>_xlfn.IFNA(VLOOKUP(CONCATENATE($AN$5,$B17,$C17),'BAL3'!$A$6:$N$135,14,FALSE),0)</f>
        <v>0</v>
      </c>
      <c r="AO17" s="98">
        <f>_xlfn.IFNA(VLOOKUP(CONCATENATE($AO$5,$B17,$C17),'BUN3'!$A$6:$N$135,14,FALSE),0)</f>
        <v>0</v>
      </c>
      <c r="AP17" s="98">
        <f>_xlfn.IFNA(VLOOKUP(CONCATENATE($AP$5,$B17,$C17),SC!$A$6:$N$135,14,FALSE),0)</f>
        <v>0</v>
      </c>
      <c r="AQ17" s="98">
        <f>_xlfn.IFNA(VLOOKUP(CONCATENATE($AQ$5,$B17,$C17),'KAL1'!$A$6:$N$135,14,FALSE),0)</f>
        <v>0</v>
      </c>
      <c r="AR17" s="521"/>
      <c r="AS17" s="99">
        <f>_xlfn.IFNA(VLOOKUP(CONCATENATE($AR$5,$B17,$C17),'MR3'!$A$6:$N$135,14,FALSE),0)</f>
        <v>0</v>
      </c>
      <c r="AT17" s="100"/>
    </row>
    <row r="18" spans="1:46" s="42" customFormat="1" x14ac:dyDescent="0.2">
      <c r="A18" s="895"/>
      <c r="B18" s="393" t="s">
        <v>1131</v>
      </c>
      <c r="C18" s="394" t="s">
        <v>1132</v>
      </c>
      <c r="D18" s="394" t="s">
        <v>1133</v>
      </c>
      <c r="E18" s="395">
        <v>44369</v>
      </c>
      <c r="F18" s="396">
        <v>17</v>
      </c>
      <c r="G18" s="90">
        <f t="shared" si="0"/>
        <v>0</v>
      </c>
      <c r="H18" s="713">
        <f t="shared" si="1"/>
        <v>0</v>
      </c>
      <c r="I18" s="92"/>
      <c r="J18" s="96">
        <f>_xlfn.IFNA(VLOOKUP(CONCATENATE($J$5,$B18,$C18),'20BUN'!$A$6:$N$94,14,FALSE),0)</f>
        <v>0</v>
      </c>
      <c r="K18" s="97">
        <f>_xlfn.IFNA(VLOOKUP(CONCATENATE($K$5,$B18,$C18),'20BUS'!$A$6:$N$107,14,FALSE),0)</f>
        <v>0</v>
      </c>
      <c r="L18" s="97">
        <f>_xlfn.IFNA(VLOOKUP(CONCATENATE($L$5,$B18,$C18),'MUR1'!$A$6:$N$135,14,FALSE),0)</f>
        <v>0</v>
      </c>
      <c r="M18" s="97">
        <f>_xlfn.IFNA(VLOOKUP(CONCATENATE($M$5,$B18,$C18),'BUS1'!$A$6:$N$95,14,FALSE),0)</f>
        <v>0</v>
      </c>
      <c r="N18" s="97">
        <f>_xlfn.IFNA(VLOOKUP(CONCATENATE($N$5,$B18,$C18),'WP1'!$A$6:$N$131,14,FALSE),0)</f>
        <v>0</v>
      </c>
      <c r="O18" s="97">
        <f>_xlfn.IFNA(VLOOKUP(CONCATENATE($O$5,$B18,$C18),'BAL1'!$A$6:$N$95,14,FALSE),0)</f>
        <v>0</v>
      </c>
      <c r="P18" s="97">
        <f>_xlfn.IFNA(VLOOKUP(CONCATENATE($P$5,$B18,$C18),'BUS2'!$A$6:$N$133,14,FALSE),0)</f>
        <v>0</v>
      </c>
      <c r="Q18" s="97">
        <f>_xlfn.IFNA(VLOOKUP(CONCATENATE($Q$5,$B18,$C18),'WAL1'!$A$6:$N$135,14,FALSE),0)</f>
        <v>0</v>
      </c>
      <c r="R18" s="97">
        <f>_xlfn.IFNA(VLOOKUP(CONCATENATE($Q$5,$B18,$C18),'MR1'!$A$6:$N$135,14,FALSE),0)</f>
        <v>0</v>
      </c>
      <c r="S18" s="97">
        <f>_xlfn.IFNA(VLOOKUP(CONCATENATE($S$5,$B18,$C18),'OG1'!$A$6:$N$132,14,FALSE),0)</f>
        <v>0</v>
      </c>
      <c r="T18" s="97">
        <f>_xlfn.IFNA(VLOOKUP(CONCATENATE($T$5,$B18,$C18),DARL!$A$6:$N$56,14,FALSE),0)</f>
        <v>0</v>
      </c>
      <c r="U18" s="97">
        <f>_xlfn.IFNA(VLOOKUP(CONCATENATE($U$5,$B18,$C18),'BUS3'!$A$6:$N$135,14,FALSE),0)</f>
        <v>0</v>
      </c>
      <c r="V18" s="97">
        <f>_xlfn.IFNA(VLOOKUP(CONCATENATE($V$5,$B18,$C18),'BAL2'!$A$6:$N$135,14,FALSE),0)</f>
        <v>0</v>
      </c>
      <c r="W18" s="97">
        <f>_xlfn.IFNA(VLOOKUP(CONCATENATE($W$5,$B18,$C18),'BUN1'!$A$6:$N$135,14,FALSE),0)</f>
        <v>0</v>
      </c>
      <c r="X18" s="97">
        <f>_xlfn.IFNA(VLOOKUP(CONCATENATE($X$5,$B18,$C18),'OG2'!$A$6:$N$133,14,FALSE),0)</f>
        <v>0</v>
      </c>
      <c r="Y18" s="97">
        <f>_xlfn.IFNA(VLOOKUP(CONCATENATE($Y$5,$B18,$C18),'SM1'!$A$6:$N$133,14,FALSE),0)</f>
        <v>0</v>
      </c>
      <c r="Z18" s="97">
        <f>_xlfn.IFNA(VLOOKUP(CONCATENATE($Z$5,$B18,$C18),'MR2'!$A$6:$N$124,14,FALSE),0)</f>
        <v>0</v>
      </c>
      <c r="AA18" s="97">
        <f>_xlfn.IFNA(VLOOKUP(CONCATENATE($AA$5,$B18,$C18),'WAL2'!$A$6:$N$135,14,FALSE),0)</f>
        <v>0</v>
      </c>
      <c r="AB18" s="97">
        <f>_xlfn.IFNA(VLOOKUP(CONCATENATE($AB$5,$B18,$C18),DARD1!$A$6:$N$134,14,FALSE),0)</f>
        <v>0</v>
      </c>
      <c r="AC18" s="97">
        <f>_xlfn.IFNA(VLOOKUP(CONCATENATE($AC$5,$B18,$C18),'LF1'!$A$6:$N$135,14,FALSE),0)</f>
        <v>0</v>
      </c>
      <c r="AD18" s="98">
        <f>_xlfn.IFNA(VLOOKUP(CONCATENATE($AD$5,$B18,$C18),DARL2!$A$6:$N$135,14,FALSE),0)</f>
        <v>0</v>
      </c>
      <c r="AE18" s="98">
        <f>_xlfn.IFNA(VLOOKUP(CONCATENATE($AE$5,$B18,$C18),FEST!$A$6:$N$135,14,FALSE),0)</f>
        <v>0</v>
      </c>
      <c r="AF18" s="97">
        <f>_xlfn.IFNA(VLOOKUP(CONCATENATE($AF$5,$B18,$C18),'BUN2'!$A$6:$N$131,14,FALSE),0)</f>
        <v>0</v>
      </c>
      <c r="AG18" s="97">
        <f>_xlfn.IFNA(VLOOKUP(CONCATENATE($AG$5,$B18,$C18),'OG3'!$A$6:$N$135,14,FALSE),0)</f>
        <v>0</v>
      </c>
      <c r="AH18" s="98">
        <f>_xlfn.IFNA(VLOOKUP(CONCATENATE($AH$5,$B18,$C18),SER!$A$6:$N$135,14,FALSE),0)</f>
        <v>0</v>
      </c>
      <c r="AI18" s="98">
        <f>_xlfn.IFNA(VLOOKUP(CONCATENATE($AH$5,$B18,$C18),KR!$A$6:$N$135,14,FALSE),0)</f>
        <v>0</v>
      </c>
      <c r="AJ18" s="98">
        <f>_xlfn.IFNA(VLOOKUP(CONCATENATE($AD$5,$B18,$C18),DARL2!$A$6:$N$135,14,FALSE),0)</f>
        <v>0</v>
      </c>
      <c r="AK18" s="537">
        <f>_xlfn.IFNA(VLOOKUP(CONCATENATE($AD$5,$B18,$C18),DARL3!$A$6:$N$135,14,FALSE),0)</f>
        <v>0</v>
      </c>
      <c r="AL18" s="98">
        <f>_xlfn.IFNA(VLOOKUP(CONCATENATE($AL$5,$B18,$C18),DARD2!$A$6:$N$135,14,FALSE),0)</f>
        <v>0</v>
      </c>
      <c r="AM18" s="98">
        <f>_xlfn.IFNA(VLOOKUP(CONCATENATE($AM$5,$B18,$C18),'WAL3'!$A$6:$N$77,14,FALSE),0)</f>
        <v>0</v>
      </c>
      <c r="AN18" s="98">
        <f>_xlfn.IFNA(VLOOKUP(CONCATENATE($AN$5,$B18,$C18),'BAL3'!$A$6:$N$135,14,FALSE),0)</f>
        <v>0</v>
      </c>
      <c r="AO18" s="98">
        <f>_xlfn.IFNA(VLOOKUP(CONCATENATE($AO$5,$B18,$C18),'BUN3'!$A$6:$N$135,14,FALSE),0)</f>
        <v>0</v>
      </c>
      <c r="AP18" s="98">
        <f>_xlfn.IFNA(VLOOKUP(CONCATENATE($AP$5,$B18,$C18),SC!$A$6:$N$135,14,FALSE),0)</f>
        <v>0</v>
      </c>
      <c r="AQ18" s="98">
        <f>_xlfn.IFNA(VLOOKUP(CONCATENATE($AQ$5,$B18,$C18),'KAL1'!$A$6:$N$135,14,FALSE),0)</f>
        <v>0</v>
      </c>
      <c r="AR18" s="521"/>
      <c r="AS18" s="99">
        <f>_xlfn.IFNA(VLOOKUP(CONCATENATE($AR$5,$B18,$C18),'MR3'!$A$6:$N$135,14,FALSE),0)</f>
        <v>0</v>
      </c>
      <c r="AT18" s="100"/>
    </row>
    <row r="19" spans="1:46" s="42" customFormat="1" x14ac:dyDescent="0.2">
      <c r="A19" s="895"/>
      <c r="B19" s="393"/>
      <c r="C19" s="394"/>
      <c r="D19" s="394"/>
      <c r="E19" s="395"/>
      <c r="F19" s="396"/>
      <c r="G19" s="90"/>
      <c r="H19" s="91"/>
      <c r="I19" s="92"/>
      <c r="J19" s="96">
        <f>_xlfn.IFNA(VLOOKUP(CONCATENATE($J$5,$B19,$C19),'20BUN'!$A$6:$N$94,14,FALSE),0)</f>
        <v>0</v>
      </c>
      <c r="K19" s="97">
        <f>_xlfn.IFNA(VLOOKUP(CONCATENATE($K$5,$B19,$C19),'20BUS'!$A$6:$N$107,14,FALSE),0)</f>
        <v>0</v>
      </c>
      <c r="L19" s="97">
        <f>_xlfn.IFNA(VLOOKUP(CONCATENATE($L$5,$B19,$C19),'MUR1'!$A$6:$N$135,14,FALSE),0)</f>
        <v>0</v>
      </c>
      <c r="M19" s="97">
        <f>_xlfn.IFNA(VLOOKUP(CONCATENATE($M$5,$B19,$C19),'BUS1'!$A$6:$N$95,14,FALSE),0)</f>
        <v>0</v>
      </c>
      <c r="N19" s="97">
        <f>_xlfn.IFNA(VLOOKUP(CONCATENATE($N$5,$B19,$C19),'WP1'!$A$6:$N$131,14,FALSE),0)</f>
        <v>0</v>
      </c>
      <c r="O19" s="97">
        <f>_xlfn.IFNA(VLOOKUP(CONCATENATE($O$5,$B19,$C19),'BAL1'!$A$6:$N$95,14,FALSE),0)</f>
        <v>0</v>
      </c>
      <c r="P19" s="97">
        <f>_xlfn.IFNA(VLOOKUP(CONCATENATE($P$5,$B19,$C19),'BUS2'!$A$6:$N$133,14,FALSE),0)</f>
        <v>0</v>
      </c>
      <c r="Q19" s="97">
        <f>_xlfn.IFNA(VLOOKUP(CONCATENATE($Q$5,$B19,$C19),'WAL1'!$A$6:$N$135,14,FALSE),0)</f>
        <v>0</v>
      </c>
      <c r="R19" s="97">
        <f>_xlfn.IFNA(VLOOKUP(CONCATENATE($Q$5,$B19,$C19),'MR1'!$A$6:$N$135,14,FALSE),0)</f>
        <v>0</v>
      </c>
      <c r="S19" s="97">
        <f>_xlfn.IFNA(VLOOKUP(CONCATENATE($S$5,$B19,$C19),'OG1'!$A$6:$N$132,14,FALSE),0)</f>
        <v>0</v>
      </c>
      <c r="T19" s="97">
        <f>_xlfn.IFNA(VLOOKUP(CONCATENATE($T$5,$B19,$C19),DARL!$A$6:$N$56,14,FALSE),0)</f>
        <v>0</v>
      </c>
      <c r="U19" s="97">
        <f>_xlfn.IFNA(VLOOKUP(CONCATENATE($U$5,$B19,$C19),'BUS3'!$A$6:$N$135,14,FALSE),0)</f>
        <v>0</v>
      </c>
      <c r="V19" s="97">
        <f>_xlfn.IFNA(VLOOKUP(CONCATENATE($V$5,$B19,$C19),'BAL2'!$A$6:$N$135,14,FALSE),0)</f>
        <v>0</v>
      </c>
      <c r="W19" s="97">
        <f>_xlfn.IFNA(VLOOKUP(CONCATENATE($W$5,$B19,$C19),'BUN1'!$A$6:$N$135,14,FALSE),0)</f>
        <v>0</v>
      </c>
      <c r="X19" s="97">
        <f>_xlfn.IFNA(VLOOKUP(CONCATENATE($X$5,$B19,$C19),'OG2'!$A$6:$N$133,14,FALSE),0)</f>
        <v>0</v>
      </c>
      <c r="Y19" s="97">
        <f>_xlfn.IFNA(VLOOKUP(CONCATENATE($Y$5,$B19,$C19),'SM1'!$A$6:$N$133,14,FALSE),0)</f>
        <v>0</v>
      </c>
      <c r="Z19" s="97">
        <f>_xlfn.IFNA(VLOOKUP(CONCATENATE($Z$5,$B19,$C19),'MR2'!$A$6:$N$124,14,FALSE),0)</f>
        <v>0</v>
      </c>
      <c r="AA19" s="97">
        <f>_xlfn.IFNA(VLOOKUP(CONCATENATE($AA$5,$B19,$C19),'WAL2'!$A$6:$N$135,14,FALSE),0)</f>
        <v>0</v>
      </c>
      <c r="AB19" s="97">
        <f>_xlfn.IFNA(VLOOKUP(CONCATENATE($AB$5,$B19,$C19),DARD1!$A$6:$N$134,14,FALSE),0)</f>
        <v>0</v>
      </c>
      <c r="AC19" s="97">
        <f>_xlfn.IFNA(VLOOKUP(CONCATENATE($AC$5,$B19,$C19),'LF1'!$A$6:$N$135,14,FALSE),0)</f>
        <v>0</v>
      </c>
      <c r="AD19" s="98">
        <f>_xlfn.IFNA(VLOOKUP(CONCATENATE($AD$5,$B19,$C19),DARL2!$A$6:$N$135,14,FALSE),0)</f>
        <v>0</v>
      </c>
      <c r="AE19" s="98">
        <f>_xlfn.IFNA(VLOOKUP(CONCATENATE($AE$5,$B19,$C19),FEST!$A$6:$N$135,14,FALSE),0)</f>
        <v>0</v>
      </c>
      <c r="AF19" s="97">
        <f>_xlfn.IFNA(VLOOKUP(CONCATENATE($AF$5,$B19,$C19),'BUN2'!$A$6:$N$131,14,FALSE),0)</f>
        <v>0</v>
      </c>
      <c r="AG19" s="97">
        <f>_xlfn.IFNA(VLOOKUP(CONCATENATE($AG$5,$B19,$C19),'OG3'!$A$6:$N$135,14,FALSE),0)</f>
        <v>0</v>
      </c>
      <c r="AH19" s="98">
        <f>_xlfn.IFNA(VLOOKUP(CONCATENATE($AH$5,$B19,$C19),SER!$A$6:$N$135,14,FALSE),0)</f>
        <v>0</v>
      </c>
      <c r="AI19" s="98">
        <f>_xlfn.IFNA(VLOOKUP(CONCATENATE($AH$5,$B19,$C19),KR!$A$6:$N$135,14,FALSE),0)</f>
        <v>0</v>
      </c>
      <c r="AJ19" s="98">
        <f>_xlfn.IFNA(VLOOKUP(CONCATENATE($AD$5,$B19,$C19),DARL2!$A$6:$N$135,14,FALSE),0)</f>
        <v>0</v>
      </c>
      <c r="AK19" s="537">
        <f>_xlfn.IFNA(VLOOKUP(CONCATENATE($AD$5,$B19,$C19),DARL3!$A$6:$N$135,14,FALSE),0)</f>
        <v>0</v>
      </c>
      <c r="AL19" s="98">
        <f>_xlfn.IFNA(VLOOKUP(CONCATENATE($AL$5,$B19,$C19),DARD2!$A$6:$N$135,14,FALSE),0)</f>
        <v>0</v>
      </c>
      <c r="AM19" s="98">
        <f>_xlfn.IFNA(VLOOKUP(CONCATENATE($AM$5,$B19,$C19),'WAL3'!$A$6:$N$77,14,FALSE),0)</f>
        <v>0</v>
      </c>
      <c r="AN19" s="98">
        <f>_xlfn.IFNA(VLOOKUP(CONCATENATE($AN$5,$B19,$C19),'BAL3'!$A$6:$N$135,14,FALSE),0)</f>
        <v>0</v>
      </c>
      <c r="AO19" s="98">
        <f>_xlfn.IFNA(VLOOKUP(CONCATENATE($AO$5,$B19,$C19),'BUN3'!$A$6:$N$135,14,FALSE),0)</f>
        <v>0</v>
      </c>
      <c r="AP19" s="98">
        <f>_xlfn.IFNA(VLOOKUP(CONCATENATE($AP$5,$B19,$C19),SC!$A$6:$N$135,14,FALSE),0)</f>
        <v>0</v>
      </c>
      <c r="AQ19" s="98">
        <f>_xlfn.IFNA(VLOOKUP(CONCATENATE($AQ$5,$B19,$C19),'KAL1'!$A$6:$N$135,14,FALSE),0)</f>
        <v>0</v>
      </c>
      <c r="AR19" s="521"/>
      <c r="AS19" s="628">
        <f>_xlfn.IFNA(VLOOKUP(CONCATENATE($AR$5,$B19,$C19),'MR3'!$A$6:$N$135,14,FALSE),0)</f>
        <v>0</v>
      </c>
      <c r="AT19" s="100"/>
    </row>
    <row r="20" spans="1:46" s="42" customFormat="1" x14ac:dyDescent="0.2">
      <c r="A20" s="895"/>
      <c r="B20" s="393"/>
      <c r="C20" s="394"/>
      <c r="D20" s="394"/>
      <c r="E20" s="395"/>
      <c r="F20" s="396"/>
      <c r="G20" s="90"/>
      <c r="H20" s="91"/>
      <c r="I20" s="92"/>
      <c r="J20" s="96">
        <f>_xlfn.IFNA(VLOOKUP(CONCATENATE($J$5,$B20,$C20),'20BUN'!$A$6:$N$94,14,FALSE),0)</f>
        <v>0</v>
      </c>
      <c r="K20" s="97">
        <f>_xlfn.IFNA(VLOOKUP(CONCATENATE($K$5,$B20,$C20),'20BUS'!$A$6:$N$107,14,FALSE),0)</f>
        <v>0</v>
      </c>
      <c r="L20" s="97">
        <f>_xlfn.IFNA(VLOOKUP(CONCATENATE($L$5,$B20,$C20),'MUR1'!$A$6:$N$135,14,FALSE),0)</f>
        <v>0</v>
      </c>
      <c r="M20" s="97">
        <f>_xlfn.IFNA(VLOOKUP(CONCATENATE($M$5,$B20,$C20),'BUS1'!$A$6:$N$95,14,FALSE),0)</f>
        <v>0</v>
      </c>
      <c r="N20" s="97">
        <f>_xlfn.IFNA(VLOOKUP(CONCATENATE($N$5,$B20,$C20),'WP1'!$A$6:$N$131,14,FALSE),0)</f>
        <v>0</v>
      </c>
      <c r="O20" s="97">
        <f>_xlfn.IFNA(VLOOKUP(CONCATENATE($O$5,$B20,$C20),'BAL1'!$A$6:$N$95,14,FALSE),0)</f>
        <v>0</v>
      </c>
      <c r="P20" s="97">
        <f>_xlfn.IFNA(VLOOKUP(CONCATENATE($P$5,$B20,$C20),'BUS2'!$A$6:$N$133,14,FALSE),0)</f>
        <v>0</v>
      </c>
      <c r="Q20" s="97">
        <f>_xlfn.IFNA(VLOOKUP(CONCATENATE($Q$5,$B20,$C20),'WAL1'!$A$6:$N$135,14,FALSE),0)</f>
        <v>0</v>
      </c>
      <c r="R20" s="97">
        <f>_xlfn.IFNA(VLOOKUP(CONCATENATE($Q$5,$B20,$C20),'MR1'!$A$6:$N$135,14,FALSE),0)</f>
        <v>0</v>
      </c>
      <c r="S20" s="97">
        <f>_xlfn.IFNA(VLOOKUP(CONCATENATE($S$5,$B20,$C20),'OG1'!$A$6:$N$132,14,FALSE),0)</f>
        <v>0</v>
      </c>
      <c r="T20" s="97">
        <f>_xlfn.IFNA(VLOOKUP(CONCATENATE($T$5,$B20,$C20),DARL!$A$6:$N$56,14,FALSE),0)</f>
        <v>0</v>
      </c>
      <c r="U20" s="97">
        <f>_xlfn.IFNA(VLOOKUP(CONCATENATE($U$5,$B20,$C20),'BUS3'!$A$6:$N$135,14,FALSE),0)</f>
        <v>0</v>
      </c>
      <c r="V20" s="97">
        <f>_xlfn.IFNA(VLOOKUP(CONCATENATE($V$5,$B20,$C20),'BAL2'!$A$6:$N$135,14,FALSE),0)</f>
        <v>0</v>
      </c>
      <c r="W20" s="97">
        <f>_xlfn.IFNA(VLOOKUP(CONCATENATE($W$5,$B20,$C20),'BUN1'!$A$6:$N$135,14,FALSE),0)</f>
        <v>0</v>
      </c>
      <c r="X20" s="97">
        <f>_xlfn.IFNA(VLOOKUP(CONCATENATE($X$5,$B20,$C20),'OG2'!$A$6:$N$133,14,FALSE),0)</f>
        <v>0</v>
      </c>
      <c r="Y20" s="97">
        <f>_xlfn.IFNA(VLOOKUP(CONCATENATE($Y$5,$B20,$C20),'SM1'!$A$6:$N$133,14,FALSE),0)</f>
        <v>0</v>
      </c>
      <c r="Z20" s="97">
        <f>_xlfn.IFNA(VLOOKUP(CONCATENATE($Z$5,$B20,$C20),'MR2'!$A$6:$N$124,14,FALSE),0)</f>
        <v>0</v>
      </c>
      <c r="AA20" s="97">
        <f>_xlfn.IFNA(VLOOKUP(CONCATENATE($AA$5,$B20,$C20),'WAL2'!$A$6:$N$135,14,FALSE),0)</f>
        <v>0</v>
      </c>
      <c r="AB20" s="97">
        <f>_xlfn.IFNA(VLOOKUP(CONCATENATE($AB$5,$B20,$C20),DARD1!$A$6:$N$134,14,FALSE),0)</f>
        <v>0</v>
      </c>
      <c r="AC20" s="97">
        <f>_xlfn.IFNA(VLOOKUP(CONCATENATE($AC$5,$B20,$C20),'LF1'!$A$6:$N$135,14,FALSE),0)</f>
        <v>0</v>
      </c>
      <c r="AD20" s="98">
        <f>_xlfn.IFNA(VLOOKUP(CONCATENATE($AD$5,$B20,$C20),DARL2!$A$6:$N$135,14,FALSE),0)</f>
        <v>0</v>
      </c>
      <c r="AE20" s="98">
        <f>_xlfn.IFNA(VLOOKUP(CONCATENATE($AE$5,$B20,$C20),FEST!$A$6:$N$135,14,FALSE),0)</f>
        <v>0</v>
      </c>
      <c r="AF20" s="97">
        <f>_xlfn.IFNA(VLOOKUP(CONCATENATE($AF$5,$B20,$C20),'BUN2'!$A$6:$N$131,14,FALSE),0)</f>
        <v>0</v>
      </c>
      <c r="AG20" s="97">
        <f>_xlfn.IFNA(VLOOKUP(CONCATENATE($AG$5,$B20,$C20),'OG3'!$A$6:$N$135,14,FALSE),0)</f>
        <v>0</v>
      </c>
      <c r="AH20" s="98">
        <f>_xlfn.IFNA(VLOOKUP(CONCATENATE($AH$5,$B20,$C20),SER!$A$6:$N$135,14,FALSE),0)</f>
        <v>0</v>
      </c>
      <c r="AI20" s="98">
        <f>_xlfn.IFNA(VLOOKUP(CONCATENATE($AH$5,$B20,$C20),KR!$A$6:$N$135,14,FALSE),0)</f>
        <v>0</v>
      </c>
      <c r="AJ20" s="98">
        <f>_xlfn.IFNA(VLOOKUP(CONCATENATE($AD$5,$B20,$C20),DARL2!$A$6:$N$135,14,FALSE),0)</f>
        <v>0</v>
      </c>
      <c r="AK20" s="98"/>
      <c r="AL20" s="98">
        <f>_xlfn.IFNA(VLOOKUP(CONCATENATE($AL$5,$B20,$C20),DARD2!$A$6:$N$135,14,FALSE),0)</f>
        <v>0</v>
      </c>
      <c r="AM20" s="98">
        <f>_xlfn.IFNA(VLOOKUP(CONCATENATE($AM$5,$B20,$C20),'WAL3'!$A$6:$N$77,14,FALSE),0)</f>
        <v>0</v>
      </c>
      <c r="AN20" s="98">
        <f>_xlfn.IFNA(VLOOKUP(CONCATENATE($AN$5,$B20,$C20),'BAL3'!$A$6:$N$135,14,FALSE),0)</f>
        <v>0</v>
      </c>
      <c r="AO20" s="98">
        <f>_xlfn.IFNA(VLOOKUP(CONCATENATE($AO$5,$B20,$C20),'BUN3'!$A$6:$N$135,14,FALSE),0)</f>
        <v>0</v>
      </c>
      <c r="AP20" s="98">
        <f>_xlfn.IFNA(VLOOKUP(CONCATENATE($AP$5,$B20,$C20),SC!$A$6:$N$135,14,FALSE),0)</f>
        <v>0</v>
      </c>
      <c r="AQ20" s="98">
        <f>_xlfn.IFNA(VLOOKUP(CONCATENATE($AQ$5,$B20,$C20),'KAL1'!$A$6:$N$135,14,FALSE),0)</f>
        <v>0</v>
      </c>
      <c r="AR20" s="521"/>
      <c r="AS20" s="99">
        <f>_xlfn.IFNA(VLOOKUP(CONCATENATE($AR$5,$B20,$C20),'LF2'!$A$6:$N$135,14,FALSE),0)</f>
        <v>0</v>
      </c>
      <c r="AT20" s="100"/>
    </row>
    <row r="21" spans="1:46" s="42" customFormat="1" x14ac:dyDescent="0.2">
      <c r="A21" s="895"/>
      <c r="B21" s="393"/>
      <c r="C21" s="394"/>
      <c r="D21" s="394"/>
      <c r="E21" s="395"/>
      <c r="F21" s="396"/>
      <c r="G21" s="90"/>
      <c r="H21" s="91"/>
      <c r="I21" s="92"/>
      <c r="J21" s="96">
        <f>_xlfn.IFNA(VLOOKUP(CONCATENATE($J$5,$B21,$C21),'20BUN'!$A$6:$N$94,14,FALSE),0)</f>
        <v>0</v>
      </c>
      <c r="K21" s="97">
        <f>_xlfn.IFNA(VLOOKUP(CONCATENATE($K$5,$B21,$C21),'20BUS'!$A$6:$N$107,14,FALSE),0)</f>
        <v>0</v>
      </c>
      <c r="L21" s="97">
        <f>_xlfn.IFNA(VLOOKUP(CONCATENATE($L$5,$B21,$C21),'MUR1'!$A$6:$N$135,14,FALSE),0)</f>
        <v>0</v>
      </c>
      <c r="M21" s="97">
        <f>_xlfn.IFNA(VLOOKUP(CONCATENATE($M$5,$B21,$C21),'BUS1'!$A$6:$N$95,14,FALSE),0)</f>
        <v>0</v>
      </c>
      <c r="N21" s="97">
        <f>_xlfn.IFNA(VLOOKUP(CONCATENATE($N$5,$B21,$C21),'WP1'!$A$6:$N$131,14,FALSE),0)</f>
        <v>0</v>
      </c>
      <c r="O21" s="97">
        <f>_xlfn.IFNA(VLOOKUP(CONCATENATE($O$5,$B21,$C21),'BAL1'!$A$6:$N$95,14,FALSE),0)</f>
        <v>0</v>
      </c>
      <c r="P21" s="97">
        <f>_xlfn.IFNA(VLOOKUP(CONCATENATE($P$5,$B21,$C21),'BUS2'!$A$6:$N$133,14,FALSE),0)</f>
        <v>0</v>
      </c>
      <c r="Q21" s="97">
        <f>_xlfn.IFNA(VLOOKUP(CONCATENATE($Q$5,$B21,$C21),'WAL1'!$A$6:$N$135,14,FALSE),0)</f>
        <v>0</v>
      </c>
      <c r="R21" s="97"/>
      <c r="S21" s="97">
        <f>_xlfn.IFNA(VLOOKUP(CONCATENATE($S$5,$B21,$C21),'OG1'!$A$6:$N$132,14,FALSE),0)</f>
        <v>0</v>
      </c>
      <c r="T21" s="97">
        <f>_xlfn.IFNA(VLOOKUP(CONCATENATE($T$5,$B21,$C21),DARL!$A$6:$N$56,14,FALSE),0)</f>
        <v>0</v>
      </c>
      <c r="U21" s="97">
        <f>_xlfn.IFNA(VLOOKUP(CONCATENATE($U$5,$B21,$C21),'BUS3'!$A$6:$N$135,14,FALSE),0)</f>
        <v>0</v>
      </c>
      <c r="V21" s="97">
        <f>_xlfn.IFNA(VLOOKUP(CONCATENATE($V$5,$B21,$C21),'BAL2'!$A$6:$N$135,14,FALSE),0)</f>
        <v>0</v>
      </c>
      <c r="W21" s="97">
        <f>_xlfn.IFNA(VLOOKUP(CONCATENATE($W$5,$B21,$C21),'BUN1'!$A$6:$N$135,14,FALSE),0)</f>
        <v>0</v>
      </c>
      <c r="X21" s="97">
        <f>_xlfn.IFNA(VLOOKUP(CONCATENATE($X$5,$B21,$C21),'OG2'!$A$6:$N$133,14,FALSE),0)</f>
        <v>0</v>
      </c>
      <c r="Y21" s="97">
        <f>_xlfn.IFNA(VLOOKUP(CONCATENATE($Y$5,$B21,$C21),'SM1'!$A$6:$N$133,14,FALSE),0)</f>
        <v>0</v>
      </c>
      <c r="Z21" s="97">
        <f>_xlfn.IFNA(VLOOKUP(CONCATENATE($Z$5,$B21,$C21),'MR2'!$A$6:$N$124,14,FALSE),0)</f>
        <v>0</v>
      </c>
      <c r="AA21" s="97">
        <f>_xlfn.IFNA(VLOOKUP(CONCATENATE($AA$5,$B21,$C21),'WAL2'!$A$6:$N$135,14,FALSE),0)</f>
        <v>0</v>
      </c>
      <c r="AB21" s="97">
        <f>_xlfn.IFNA(VLOOKUP(CONCATENATE($AB$5,$B21,$C21),DARD1!$A$6:$N$134,14,FALSE),0)</f>
        <v>0</v>
      </c>
      <c r="AC21" s="97">
        <f>_xlfn.IFNA(VLOOKUP(CONCATENATE($AC$5,$B21,$C21),'LF1'!$A$6:$N$135,14,FALSE),0)</f>
        <v>0</v>
      </c>
      <c r="AD21" s="97"/>
      <c r="AE21" s="98">
        <f>_xlfn.IFNA(VLOOKUP(CONCATENATE($AE$5,$B21,$C21),FEST!$A$6:$N$135,14,FALSE),0)</f>
        <v>0</v>
      </c>
      <c r="AF21" s="97">
        <f>_xlfn.IFNA(VLOOKUP(CONCATENATE($AF$5,$B21,$C21),'BUN2'!$A$6:$N$131,14,FALSE),0)</f>
        <v>0</v>
      </c>
      <c r="AG21" s="97">
        <f>_xlfn.IFNA(VLOOKUP(CONCATENATE($AG$5,$B21,$C21),'OG3'!$A$6:$N$135,14,FALSE),0)</f>
        <v>0</v>
      </c>
      <c r="AH21" s="98">
        <f>_xlfn.IFNA(VLOOKUP(CONCATENATE($AH$5,$B21,$C21),SER!$A$6:$N$135,14,FALSE),0)</f>
        <v>0</v>
      </c>
      <c r="AI21" s="98">
        <f>_xlfn.IFNA(VLOOKUP(CONCATENATE($AH$5,$B21,$C21),KR!$A$6:$N$135,14,FALSE),0)</f>
        <v>0</v>
      </c>
      <c r="AJ21" s="98">
        <f>_xlfn.IFNA(VLOOKUP(CONCATENATE($AD$5,$B21,$C21),DARL2!$A$6:$N$135,14,FALSE),0)</f>
        <v>0</v>
      </c>
      <c r="AK21" s="98"/>
      <c r="AL21" s="98">
        <f>_xlfn.IFNA(VLOOKUP(CONCATENATE($AL$5,$B21,$C21),DARD2!$A$6:$N$135,14,FALSE),0)</f>
        <v>0</v>
      </c>
      <c r="AM21" s="98">
        <f>_xlfn.IFNA(VLOOKUP(CONCATENATE($AM$5,$B21,$C21),'WAL3'!$A$6:$N$77,14,FALSE),0)</f>
        <v>0</v>
      </c>
      <c r="AN21" s="98">
        <f>_xlfn.IFNA(VLOOKUP(CONCATENATE($AN$5,$B21,$C21),'BAL3'!$A$6:$N$135,14,FALSE),0)</f>
        <v>0</v>
      </c>
      <c r="AO21" s="98">
        <f>_xlfn.IFNA(VLOOKUP(CONCATENATE($AO$5,$B21,$C21),'BUN3'!$A$6:$N$135,14,FALSE),0)</f>
        <v>0</v>
      </c>
      <c r="AP21" s="98">
        <f>_xlfn.IFNA(VLOOKUP(CONCATENATE($AP$5,$B21,$C21),SC!$A$6:$N$135,14,FALSE),0)</f>
        <v>0</v>
      </c>
      <c r="AQ21" s="98">
        <f>_xlfn.IFNA(VLOOKUP(CONCATENATE($AQ$5,$B21,$C21),'KAL1'!$A$6:$N$135,14,FALSE),0)</f>
        <v>0</v>
      </c>
      <c r="AR21" s="521"/>
      <c r="AS21" s="99">
        <f>_xlfn.IFNA(VLOOKUP(CONCATENATE($AR$5,$B21,$C21),'LF2'!$A$6:$N$135,14,FALSE),0)</f>
        <v>0</v>
      </c>
      <c r="AT21" s="100"/>
    </row>
    <row r="22" spans="1:46" s="42" customFormat="1" x14ac:dyDescent="0.2">
      <c r="A22" s="895"/>
      <c r="B22" s="393"/>
      <c r="C22" s="394"/>
      <c r="D22" s="394"/>
      <c r="E22" s="395"/>
      <c r="F22" s="396"/>
      <c r="G22" s="90"/>
      <c r="H22" s="91"/>
      <c r="I22" s="92"/>
      <c r="J22" s="96">
        <f>_xlfn.IFNA(VLOOKUP(CONCATENATE($J$5,$B22,$C22),'20BUN'!$A$6:$N$94,14,FALSE),0)</f>
        <v>0</v>
      </c>
      <c r="K22" s="97">
        <f>_xlfn.IFNA(VLOOKUP(CONCATENATE($K$5,$B22,$C22),'20BUS'!$A$6:$N$107,14,FALSE),0)</f>
        <v>0</v>
      </c>
      <c r="L22" s="97">
        <f>_xlfn.IFNA(VLOOKUP(CONCATENATE($L$5,$B22,$C22),'MUR1'!$A$6:$N$135,14,FALSE),0)</f>
        <v>0</v>
      </c>
      <c r="M22" s="97">
        <f>_xlfn.IFNA(VLOOKUP(CONCATENATE($M$5,$B22,$C22),'BUS1'!$A$6:$N$95,14,FALSE),0)</f>
        <v>0</v>
      </c>
      <c r="N22" s="97">
        <f>_xlfn.IFNA(VLOOKUP(CONCATENATE($N$5,$B22,$C22),'WP1'!$A$6:$N$131,14,FALSE),0)</f>
        <v>0</v>
      </c>
      <c r="O22" s="97">
        <f>_xlfn.IFNA(VLOOKUP(CONCATENATE($O$5,$B22,$C22),'BAL1'!$A$6:$N$95,14,FALSE),0)</f>
        <v>0</v>
      </c>
      <c r="P22" s="97">
        <f>_xlfn.IFNA(VLOOKUP(CONCATENATE($P$5,$B22,$C22),'BUS2'!$A$6:$N$133,14,FALSE),0)</f>
        <v>0</v>
      </c>
      <c r="Q22" s="97">
        <f>_xlfn.IFNA(VLOOKUP(CONCATENATE($Q$5,$B22,$C22),'WAL1'!$A$6:$N$135,14,FALSE),0)</f>
        <v>0</v>
      </c>
      <c r="R22" s="97"/>
      <c r="S22" s="97">
        <f>_xlfn.IFNA(VLOOKUP(CONCATENATE($S$5,$B22,$C22),'OG1'!$A$6:$N$132,14,FALSE),0)</f>
        <v>0</v>
      </c>
      <c r="T22" s="97">
        <f>_xlfn.IFNA(VLOOKUP(CONCATENATE($T$5,$B22,$C22),DARL!$A$6:$N$56,14,FALSE),0)</f>
        <v>0</v>
      </c>
      <c r="U22" s="97">
        <f>_xlfn.IFNA(VLOOKUP(CONCATENATE($U$5,$B22,$C22),'BUS3'!$A$6:$N$135,14,FALSE),0)</f>
        <v>0</v>
      </c>
      <c r="V22" s="97">
        <f>_xlfn.IFNA(VLOOKUP(CONCATENATE($V$5,$B22,$C22),'BAL2'!$A$6:$N$135,14,FALSE),0)</f>
        <v>0</v>
      </c>
      <c r="W22" s="97">
        <f>_xlfn.IFNA(VLOOKUP(CONCATENATE($W$5,$B22,$C22),'BUN1'!$A$6:$N$135,14,FALSE),0)</f>
        <v>0</v>
      </c>
      <c r="X22" s="97">
        <f>_xlfn.IFNA(VLOOKUP(CONCATENATE($X$5,$B22,$C22),'OG2'!$A$6:$N$133,14,FALSE),0)</f>
        <v>0</v>
      </c>
      <c r="Y22" s="97">
        <f>_xlfn.IFNA(VLOOKUP(CONCATENATE($Y$5,$B22,$C22),'SM1'!$A$6:$N$133,14,FALSE),0)</f>
        <v>0</v>
      </c>
      <c r="Z22" s="97">
        <f>_xlfn.IFNA(VLOOKUP(CONCATENATE($Z$5,$B22,$C22),'MR2'!$A$6:$N$124,14,FALSE),0)</f>
        <v>0</v>
      </c>
      <c r="AA22" s="97">
        <f>_xlfn.IFNA(VLOOKUP(CONCATENATE($AA$5,$B22,$C22),'WAL2'!$A$6:$N$135,14,FALSE),0)</f>
        <v>0</v>
      </c>
      <c r="AB22" s="97">
        <f>_xlfn.IFNA(VLOOKUP(CONCATENATE($AB$5,$B22,$C22),DARD1!$A$6:$N$134,14,FALSE),0)</f>
        <v>0</v>
      </c>
      <c r="AC22" s="97">
        <f>_xlfn.IFNA(VLOOKUP(CONCATENATE($AC$5,$B22,$C22),'LF1'!$A$6:$N$135,14,FALSE),0)</f>
        <v>0</v>
      </c>
      <c r="AD22" s="97"/>
      <c r="AE22" s="98">
        <f>_xlfn.IFNA(VLOOKUP(CONCATENATE($AE$5,$B22,$C22),FEST!$A$6:$N$135,14,FALSE),0)</f>
        <v>0</v>
      </c>
      <c r="AF22" s="97">
        <f>_xlfn.IFNA(VLOOKUP(CONCATENATE($AF$5,$B22,$C22),'BUN2'!$A$6:$N$131,14,FALSE),0)</f>
        <v>0</v>
      </c>
      <c r="AG22" s="97">
        <f>_xlfn.IFNA(VLOOKUP(CONCATENATE($AG$5,$B22,$C22),'OG3'!$A$6:$N$135,14,FALSE),0)</f>
        <v>0</v>
      </c>
      <c r="AH22" s="98">
        <f>_xlfn.IFNA(VLOOKUP(CONCATENATE($AH$5,$B22,$C22),SER!$A$6:$N$135,14,FALSE),0)</f>
        <v>0</v>
      </c>
      <c r="AI22" s="98">
        <f>_xlfn.IFNA(VLOOKUP(CONCATENATE($AH$5,$B22,$C22),KR!$A$6:$N$135,14,FALSE),0)</f>
        <v>0</v>
      </c>
      <c r="AJ22" s="98">
        <f>_xlfn.IFNA(VLOOKUP(CONCATENATE($AD$5,$B22,$C22),DARL2!$A$6:$N$135,14,FALSE),0)</f>
        <v>0</v>
      </c>
      <c r="AK22" s="98"/>
      <c r="AL22" s="98">
        <f>_xlfn.IFNA(VLOOKUP(CONCATENATE($AL$5,$B22,$C22),DARD2!$A$6:$N$135,14,FALSE),0)</f>
        <v>0</v>
      </c>
      <c r="AM22" s="98">
        <f>_xlfn.IFNA(VLOOKUP(CONCATENATE($AM$5,$B22,$C22),'WAL3'!$A$6:$N$77,14,FALSE),0)</f>
        <v>0</v>
      </c>
      <c r="AN22" s="98">
        <f>_xlfn.IFNA(VLOOKUP(CONCATENATE($AN$5,$B22,$C22),'BAL3'!$A$6:$N$135,14,FALSE),0)</f>
        <v>0</v>
      </c>
      <c r="AO22" s="98">
        <f>_xlfn.IFNA(VLOOKUP(CONCATENATE($AO$5,$B22,$C22),'BUN3'!$A$6:$N$135,14,FALSE),0)</f>
        <v>0</v>
      </c>
      <c r="AP22" s="98">
        <f>_xlfn.IFNA(VLOOKUP(CONCATENATE($AP$5,$B22,$C22),SC!$A$6:$N$135,14,FALSE),0)</f>
        <v>0</v>
      </c>
      <c r="AQ22" s="98">
        <f>_xlfn.IFNA(VLOOKUP(CONCATENATE($AQ$5,$B22,$C22),'KAL1'!$A$6:$N$135,14,FALSE),0)</f>
        <v>0</v>
      </c>
      <c r="AR22" s="521"/>
      <c r="AS22" s="99">
        <f>_xlfn.IFNA(VLOOKUP(CONCATENATE($AR$5,$B22,$C22),'LF2'!$A$6:$N$135,14,FALSE),0)</f>
        <v>0</v>
      </c>
      <c r="AT22" s="100"/>
    </row>
    <row r="23" spans="1:46" s="42" customFormat="1" x14ac:dyDescent="0.2">
      <c r="A23" s="895"/>
      <c r="B23" s="393"/>
      <c r="C23" s="394"/>
      <c r="D23" s="394"/>
      <c r="E23" s="395"/>
      <c r="F23" s="396"/>
      <c r="G23" s="90"/>
      <c r="H23" s="91"/>
      <c r="I23" s="92"/>
      <c r="J23" s="96">
        <f>_xlfn.IFNA(VLOOKUP(CONCATENATE($J$5,$B23,$C23),'20BUN'!$A$6:$N$94,14,FALSE),0)</f>
        <v>0</v>
      </c>
      <c r="K23" s="97">
        <f>_xlfn.IFNA(VLOOKUP(CONCATENATE($K$5,$B23,$C23),'20BUS'!$A$6:$N$107,14,FALSE),0)</f>
        <v>0</v>
      </c>
      <c r="L23" s="97">
        <f>_xlfn.IFNA(VLOOKUP(CONCATENATE($L$5,$B23,$C23),'MUR1'!$A$6:$N$135,14,FALSE),0)</f>
        <v>0</v>
      </c>
      <c r="M23" s="97">
        <f>_xlfn.IFNA(VLOOKUP(CONCATENATE($M$5,$B23,$C23),'BUS1'!$A$6:$N$95,14,FALSE),0)</f>
        <v>0</v>
      </c>
      <c r="N23" s="97">
        <f>_xlfn.IFNA(VLOOKUP(CONCATENATE($N$5,$B23,$C23),'WP1'!$A$6:$N$131,14,FALSE),0)</f>
        <v>0</v>
      </c>
      <c r="O23" s="97">
        <f>_xlfn.IFNA(VLOOKUP(CONCATENATE($O$5,$B23,$C23),'BAL1'!$A$6:$N$95,14,FALSE),0)</f>
        <v>0</v>
      </c>
      <c r="P23" s="97">
        <f>_xlfn.IFNA(VLOOKUP(CONCATENATE($P$5,$B23,$C23),'BUS2'!$A$6:$N$133,14,FALSE),0)</f>
        <v>0</v>
      </c>
      <c r="Q23" s="97">
        <f>_xlfn.IFNA(VLOOKUP(CONCATENATE($Q$5,$B23,$C23),'WAL1'!$A$6:$N$135,14,FALSE),0)</f>
        <v>0</v>
      </c>
      <c r="R23" s="97"/>
      <c r="S23" s="97">
        <f>_xlfn.IFNA(VLOOKUP(CONCATENATE($S$5,$B23,$C23),'OG1'!$A$6:$N$132,14,FALSE),0)</f>
        <v>0</v>
      </c>
      <c r="T23" s="97">
        <f>_xlfn.IFNA(VLOOKUP(CONCATENATE($T$5,$B23,$C23),DARL!$A$6:$N$56,14,FALSE),0)</f>
        <v>0</v>
      </c>
      <c r="U23" s="97">
        <f>_xlfn.IFNA(VLOOKUP(CONCATENATE($U$5,$B23,$C23),'BUS3'!$A$6:$N$135,14,FALSE),0)</f>
        <v>0</v>
      </c>
      <c r="V23" s="97">
        <f>_xlfn.IFNA(VLOOKUP(CONCATENATE($V$5,$B23,$C23),'BAL2'!$A$6:$N$135,14,FALSE),0)</f>
        <v>0</v>
      </c>
      <c r="W23" s="97">
        <f>_xlfn.IFNA(VLOOKUP(CONCATENATE($W$5,$B23,$C23),'BUN1'!$A$6:$N$135,14,FALSE),0)</f>
        <v>0</v>
      </c>
      <c r="X23" s="97">
        <f>_xlfn.IFNA(VLOOKUP(CONCATENATE($X$5,$B23,$C23),'OG2'!$A$6:$N$133,14,FALSE),0)</f>
        <v>0</v>
      </c>
      <c r="Y23" s="97">
        <f>_xlfn.IFNA(VLOOKUP(CONCATENATE($Y$5,$B23,$C23),'SM1'!$A$6:$N$133,14,FALSE),0)</f>
        <v>0</v>
      </c>
      <c r="Z23" s="97">
        <f>_xlfn.IFNA(VLOOKUP(CONCATENATE($Z$5,$B23,$C23),'MR2'!$A$6:$N$124,14,FALSE),0)</f>
        <v>0</v>
      </c>
      <c r="AA23" s="97">
        <f>_xlfn.IFNA(VLOOKUP(CONCATENATE($AA$5,$B23,$C23),'WAL2'!$A$6:$N$135,14,FALSE),0)</f>
        <v>0</v>
      </c>
      <c r="AB23" s="97">
        <f>_xlfn.IFNA(VLOOKUP(CONCATENATE($AB$5,$B23,$C23),DARD1!$A$6:$N$134,14,FALSE),0)</f>
        <v>0</v>
      </c>
      <c r="AC23" s="97">
        <f>_xlfn.IFNA(VLOOKUP(CONCATENATE($AC$5,$B23,$C23),'LF1'!$A$6:$N$135,14,FALSE),0)</f>
        <v>0</v>
      </c>
      <c r="AD23" s="97"/>
      <c r="AE23" s="98">
        <f>_xlfn.IFNA(VLOOKUP(CONCATENATE($AE$5,$B23,$C23),FEST!$A$6:$N$135,14,FALSE),0)</f>
        <v>0</v>
      </c>
      <c r="AF23" s="97">
        <f>_xlfn.IFNA(VLOOKUP(CONCATENATE($AF$5,$B23,$C23),'BUN2'!$A$6:$N$131,14,FALSE),0)</f>
        <v>0</v>
      </c>
      <c r="AG23" s="97">
        <f>_xlfn.IFNA(VLOOKUP(CONCATENATE($AG$5,$B23,$C23),'OG3'!$A$6:$N$135,14,FALSE),0)</f>
        <v>0</v>
      </c>
      <c r="AH23" s="98">
        <f>_xlfn.IFNA(VLOOKUP(CONCATENATE($AH$5,$B23,$C23),SER!$A$6:$N$135,14,FALSE),0)</f>
        <v>0</v>
      </c>
      <c r="AI23" s="98"/>
      <c r="AJ23" s="98">
        <f>_xlfn.IFNA(VLOOKUP(CONCATENATE($AD$5,$B23,$C23),DARL2!$A$6:$N$135,14,FALSE),0)</f>
        <v>0</v>
      </c>
      <c r="AK23" s="98"/>
      <c r="AL23" s="98">
        <f>_xlfn.IFNA(VLOOKUP(CONCATENATE($AL$5,$B23,$C23),DARD2!$A$6:$N$135,14,FALSE),0)</f>
        <v>0</v>
      </c>
      <c r="AM23" s="98">
        <f>_xlfn.IFNA(VLOOKUP(CONCATENATE($AM$5,$B23,$C23),'WAL3'!$A$6:$N$77,14,FALSE),0)</f>
        <v>0</v>
      </c>
      <c r="AN23" s="98">
        <f>_xlfn.IFNA(VLOOKUP(CONCATENATE($AN$5,$B23,$C23),'BAL3'!$A$6:$N$135,14,FALSE),0)</f>
        <v>0</v>
      </c>
      <c r="AO23" s="98">
        <f>_xlfn.IFNA(VLOOKUP(CONCATENATE($AO$5,$B23,$C23),'BUN3'!$A$6:$N$135,14,FALSE),0)</f>
        <v>0</v>
      </c>
      <c r="AP23" s="98">
        <f>_xlfn.IFNA(VLOOKUP(CONCATENATE($AP$5,$B23,$C23),SC!$A$6:$N$135,14,FALSE),0)</f>
        <v>0</v>
      </c>
      <c r="AQ23" s="98">
        <f>_xlfn.IFNA(VLOOKUP(CONCATENATE($AQ$5,$B23,$C23),'KAL1'!$A$6:$N$135,14,FALSE),0)</f>
        <v>0</v>
      </c>
      <c r="AR23" s="521"/>
      <c r="AS23" s="99">
        <f>_xlfn.IFNA(VLOOKUP(CONCATENATE($AR$5,$B23,$C23),'LF2'!$A$6:$N$135,14,FALSE),0)</f>
        <v>0</v>
      </c>
      <c r="AT23" s="100"/>
    </row>
    <row r="24" spans="1:46" s="42" customFormat="1" x14ac:dyDescent="0.2">
      <c r="A24" s="895"/>
      <c r="B24" s="393"/>
      <c r="C24" s="394"/>
      <c r="D24" s="394"/>
      <c r="E24" s="395"/>
      <c r="F24" s="396"/>
      <c r="G24" s="90"/>
      <c r="H24" s="91"/>
      <c r="I24" s="92"/>
      <c r="J24" s="96">
        <f>_xlfn.IFNA(VLOOKUP(CONCATENATE($J$5,$B24,$C24),'20BUN'!$A$6:$N$94,14,FALSE),0)</f>
        <v>0</v>
      </c>
      <c r="K24" s="97">
        <f>_xlfn.IFNA(VLOOKUP(CONCATENATE($K$5,$B24,$C24),'20BUS'!$A$6:$N$107,14,FALSE),0)</f>
        <v>0</v>
      </c>
      <c r="L24" s="97">
        <f>_xlfn.IFNA(VLOOKUP(CONCATENATE($L$5,$B24,$C24),'MUR1'!$A$6:$N$135,14,FALSE),0)</f>
        <v>0</v>
      </c>
      <c r="M24" s="97">
        <f>_xlfn.IFNA(VLOOKUP(CONCATENATE($M$5,$B24,$C24),'BUS1'!$A$6:$N$95,14,FALSE),0)</f>
        <v>0</v>
      </c>
      <c r="N24" s="97">
        <f>_xlfn.IFNA(VLOOKUP(CONCATENATE($N$5,$B24,$C24),'WP1'!$A$6:$N$131,14,FALSE),0)</f>
        <v>0</v>
      </c>
      <c r="O24" s="97">
        <f>_xlfn.IFNA(VLOOKUP(CONCATENATE($O$5,$B24,$C24),'BAL1'!$A$6:$N$95,14,FALSE),0)</f>
        <v>0</v>
      </c>
      <c r="P24" s="97">
        <f>_xlfn.IFNA(VLOOKUP(CONCATENATE($P$5,$B24,$C24),'BUS2'!$A$6:$N$133,14,FALSE),0)</f>
        <v>0</v>
      </c>
      <c r="Q24" s="97">
        <f>_xlfn.IFNA(VLOOKUP(CONCATENATE($Q$5,$B24,$C24),'WAL1'!$A$6:$N$135,14,FALSE),0)</f>
        <v>0</v>
      </c>
      <c r="R24" s="97"/>
      <c r="S24" s="97">
        <f>_xlfn.IFNA(VLOOKUP(CONCATENATE($S$5,$B24,$C24),'OG1'!$A$6:$N$132,14,FALSE),0)</f>
        <v>0</v>
      </c>
      <c r="T24" s="97">
        <f>_xlfn.IFNA(VLOOKUP(CONCATENATE($T$5,$B24,$C24),DARL!$A$6:$N$56,14,FALSE),0)</f>
        <v>0</v>
      </c>
      <c r="U24" s="97">
        <f>_xlfn.IFNA(VLOOKUP(CONCATENATE($U$5,$B24,$C24),'BUS3'!$A$6:$N$135,14,FALSE),0)</f>
        <v>0</v>
      </c>
      <c r="V24" s="97">
        <f>_xlfn.IFNA(VLOOKUP(CONCATENATE($V$5,$B24,$C24),'BAL2'!$A$6:$N$135,14,FALSE),0)</f>
        <v>0</v>
      </c>
      <c r="W24" s="97">
        <f>_xlfn.IFNA(VLOOKUP(CONCATENATE($W$5,$B24,$C24),'BUN1'!$A$6:$N$135,14,FALSE),0)</f>
        <v>0</v>
      </c>
      <c r="X24" s="97">
        <f>_xlfn.IFNA(VLOOKUP(CONCATENATE($X$5,$B24,$C24),'OG2'!$A$6:$N$133,14,FALSE),0)</f>
        <v>0</v>
      </c>
      <c r="Y24" s="97">
        <f>_xlfn.IFNA(VLOOKUP(CONCATENATE($Y$5,$B24,$C24),'SM1'!$A$6:$N$133,14,FALSE),0)</f>
        <v>0</v>
      </c>
      <c r="Z24" s="97">
        <f>_xlfn.IFNA(VLOOKUP(CONCATENATE($Z$5,$B24,$C24),'MR2'!$A$6:$N$124,14,FALSE),0)</f>
        <v>0</v>
      </c>
      <c r="AA24" s="97">
        <f>_xlfn.IFNA(VLOOKUP(CONCATENATE($AA$5,$B24,$C24),'WAL2'!$A$6:$N$135,14,FALSE),0)</f>
        <v>0</v>
      </c>
      <c r="AB24" s="97">
        <f>_xlfn.IFNA(VLOOKUP(CONCATENATE($AB$5,$B24,$C24),DARD1!$A$6:$N$134,14,FALSE),0)</f>
        <v>0</v>
      </c>
      <c r="AC24" s="97">
        <f>_xlfn.IFNA(VLOOKUP(CONCATENATE($AC$5,$B24,$C24),'LF1'!$A$6:$N$135,14,FALSE),0)</f>
        <v>0</v>
      </c>
      <c r="AD24" s="97"/>
      <c r="AE24" s="97"/>
      <c r="AF24" s="97">
        <f>_xlfn.IFNA(VLOOKUP(CONCATENATE($AF$5,$B24,$C24),'BUN2'!$A$6:$N$131,14,FALSE),0)</f>
        <v>0</v>
      </c>
      <c r="AG24" s="97">
        <f>_xlfn.IFNA(VLOOKUP(CONCATENATE($AG$5,$B24,$C24),'OG3'!$A$6:$N$135,14,FALSE),0)</f>
        <v>0</v>
      </c>
      <c r="AH24" s="98">
        <f>_xlfn.IFNA(VLOOKUP(CONCATENATE($AH$5,$B24,$C24),SER!$A$6:$N$135,14,FALSE),0)</f>
        <v>0</v>
      </c>
      <c r="AI24" s="98"/>
      <c r="AJ24" s="98">
        <f>_xlfn.IFNA(VLOOKUP(CONCATENATE($AD$5,$B24,$C24),DARL2!$A$6:$N$135,14,FALSE),0)</f>
        <v>0</v>
      </c>
      <c r="AK24" s="98"/>
      <c r="AL24" s="98">
        <f>_xlfn.IFNA(VLOOKUP(CONCATENATE($AL$5,$B24,$C24),DARD2!$A$6:$N$135,14,FALSE),0)</f>
        <v>0</v>
      </c>
      <c r="AM24" s="98">
        <f>_xlfn.IFNA(VLOOKUP(CONCATENATE($AM$5,$B24,$C24),'WAL3'!$A$6:$N$77,14,FALSE),0)</f>
        <v>0</v>
      </c>
      <c r="AN24" s="98">
        <f>_xlfn.IFNA(VLOOKUP(CONCATENATE($AN$5,$B24,$C24),'BAL3'!$A$6:$N$135,14,FALSE),0)</f>
        <v>0</v>
      </c>
      <c r="AO24" s="98">
        <f>_xlfn.IFNA(VLOOKUP(CONCATENATE($AO$5,$B24,$C24),'BUN3'!$A$6:$N$135,14,FALSE),0)</f>
        <v>0</v>
      </c>
      <c r="AP24" s="98">
        <f>_xlfn.IFNA(VLOOKUP(CONCATENATE($AP$5,$B24,$C24),SC!$A$6:$N$135,14,FALSE),0)</f>
        <v>0</v>
      </c>
      <c r="AQ24" s="98">
        <f>_xlfn.IFNA(VLOOKUP(CONCATENATE($AQ$5,$B24,$C24),'KAL1'!$A$6:$N$135,14,FALSE),0)</f>
        <v>0</v>
      </c>
      <c r="AR24" s="521"/>
      <c r="AS24" s="99">
        <f>_xlfn.IFNA(VLOOKUP(CONCATENATE($AR$5,$B24,$C24),'LF2'!$A$6:$N$135,14,FALSE),0)</f>
        <v>0</v>
      </c>
      <c r="AT24" s="100"/>
    </row>
    <row r="25" spans="1:46" s="42" customFormat="1" x14ac:dyDescent="0.2">
      <c r="A25" s="895"/>
      <c r="B25" s="393"/>
      <c r="C25" s="394"/>
      <c r="D25" s="394"/>
      <c r="E25" s="395"/>
      <c r="F25" s="396"/>
      <c r="G25" s="90"/>
      <c r="H25" s="91"/>
      <c r="I25" s="92"/>
      <c r="J25" s="96">
        <f>_xlfn.IFNA(VLOOKUP(CONCATENATE($J$5,$B25,$C25),'20BUN'!$A$6:$N$94,14,FALSE),0)</f>
        <v>0</v>
      </c>
      <c r="K25" s="97">
        <f>_xlfn.IFNA(VLOOKUP(CONCATENATE($K$5,$B25,$C25),'20BUS'!$A$6:$N$107,14,FALSE),0)</f>
        <v>0</v>
      </c>
      <c r="L25" s="97">
        <f>_xlfn.IFNA(VLOOKUP(CONCATENATE($L$5,$B25,$C25),'MUR1'!$A$6:$N$135,14,FALSE),0)</f>
        <v>0</v>
      </c>
      <c r="M25" s="97">
        <f>_xlfn.IFNA(VLOOKUP(CONCATENATE($M$5,$B25,$C25),'BUS1'!$A$6:$N$95,14,FALSE),0)</f>
        <v>0</v>
      </c>
      <c r="N25" s="97">
        <f>_xlfn.IFNA(VLOOKUP(CONCATENATE($N$5,$B25,$C25),'WP1'!$A$6:$N$131,14,FALSE),0)</f>
        <v>0</v>
      </c>
      <c r="O25" s="97">
        <f>_xlfn.IFNA(VLOOKUP(CONCATENATE($O$5,$B25,$C25),'BAL1'!$A$6:$N$95,14,FALSE),0)</f>
        <v>0</v>
      </c>
      <c r="P25" s="97">
        <f>_xlfn.IFNA(VLOOKUP(CONCATENATE($P$5,$B25,$C25),'BUS2'!$A$6:$N$133,14,FALSE),0)</f>
        <v>0</v>
      </c>
      <c r="Q25" s="97">
        <f>_xlfn.IFNA(VLOOKUP(CONCATENATE($Q$5,$B25,$C25),'WAL1'!$A$6:$N$135,14,FALSE),0)</f>
        <v>0</v>
      </c>
      <c r="R25" s="97"/>
      <c r="S25" s="97">
        <f>_xlfn.IFNA(VLOOKUP(CONCATENATE($S$5,$B25,$C25),'OG1'!$A$6:$N$132,14,FALSE),0)</f>
        <v>0</v>
      </c>
      <c r="T25" s="97">
        <f>_xlfn.IFNA(VLOOKUP(CONCATENATE($T$5,$B25,$C25),DARL!$A$6:$N$56,14,FALSE),0)</f>
        <v>0</v>
      </c>
      <c r="U25" s="97">
        <f>_xlfn.IFNA(VLOOKUP(CONCATENATE($U$5,$B25,$C25),'BUS3'!$A$6:$N$135,14,FALSE),0)</f>
        <v>0</v>
      </c>
      <c r="V25" s="97">
        <f>_xlfn.IFNA(VLOOKUP(CONCATENATE($V$5,$B25,$C25),'BAL2'!$A$6:$N$135,14,FALSE),0)</f>
        <v>0</v>
      </c>
      <c r="W25" s="97">
        <f>_xlfn.IFNA(VLOOKUP(CONCATENATE($W$5,$B25,$C25),'BUN1'!$A$6:$N$135,14,FALSE),0)</f>
        <v>0</v>
      </c>
      <c r="X25" s="97">
        <f>_xlfn.IFNA(VLOOKUP(CONCATENATE($X$5,$B25,$C25),'OG2'!$A$6:$N$133,14,FALSE),0)</f>
        <v>0</v>
      </c>
      <c r="Y25" s="97">
        <f>_xlfn.IFNA(VLOOKUP(CONCATENATE($Y$5,$B25,$C25),'SM1'!$A$6:$N$133,14,FALSE),0)</f>
        <v>0</v>
      </c>
      <c r="Z25" s="97">
        <f>_xlfn.IFNA(VLOOKUP(CONCATENATE($Z$5,$B25,$C25),'MR2'!$A$6:$N$124,14,FALSE),0)</f>
        <v>0</v>
      </c>
      <c r="AA25" s="97">
        <f>_xlfn.IFNA(VLOOKUP(CONCATENATE($AA$5,$B25,$C25),'WAL2'!$A$6:$N$135,14,FALSE),0)</f>
        <v>0</v>
      </c>
      <c r="AB25" s="97">
        <f>_xlfn.IFNA(VLOOKUP(CONCATENATE($AB$5,$B25,$C25),DARD1!$A$6:$N$134,14,FALSE),0)</f>
        <v>0</v>
      </c>
      <c r="AC25" s="97">
        <f>_xlfn.IFNA(VLOOKUP(CONCATENATE($AC$5,$B25,$C25),'LF1'!$A$6:$N$135,14,FALSE),0)</f>
        <v>0</v>
      </c>
      <c r="AD25" s="97"/>
      <c r="AE25" s="97"/>
      <c r="AF25" s="97">
        <f>_xlfn.IFNA(VLOOKUP(CONCATENATE($AF$5,$B25,$C25),'BUN2'!$A$6:$N$131,14,FALSE),0)</f>
        <v>0</v>
      </c>
      <c r="AG25" s="97">
        <f>_xlfn.IFNA(VLOOKUP(CONCATENATE($AG$5,$B25,$C25),'OG3'!$A$6:$N$135,14,FALSE),0)</f>
        <v>0</v>
      </c>
      <c r="AH25" s="98">
        <f>_xlfn.IFNA(VLOOKUP(CONCATENATE($AH$5,$B25,$C25),SER!$A$6:$N$135,14,FALSE),0)</f>
        <v>0</v>
      </c>
      <c r="AI25" s="98"/>
      <c r="AJ25" s="98">
        <f>_xlfn.IFNA(VLOOKUP(CONCATENATE($AD$5,$B25,$C25),DARL2!$A$6:$N$135,14,FALSE),0)</f>
        <v>0</v>
      </c>
      <c r="AK25" s="98"/>
      <c r="AL25" s="98">
        <f>_xlfn.IFNA(VLOOKUP(CONCATENATE($AL$5,$B25,$C25),DARD2!$A$6:$N$135,14,FALSE),0)</f>
        <v>0</v>
      </c>
      <c r="AM25" s="98">
        <f>_xlfn.IFNA(VLOOKUP(CONCATENATE($AM$5,$B25,$C25),'WAL3'!$A$6:$N$77,14,FALSE),0)</f>
        <v>0</v>
      </c>
      <c r="AN25" s="98">
        <f>_xlfn.IFNA(VLOOKUP(CONCATENATE($AN$5,$B25,$C25),'BAL3'!$A$6:$N$135,14,FALSE),0)</f>
        <v>0</v>
      </c>
      <c r="AO25" s="98">
        <f>_xlfn.IFNA(VLOOKUP(CONCATENATE($AO$5,$B25,$C25),'BUN3'!$A$6:$N$135,14,FALSE),0)</f>
        <v>0</v>
      </c>
      <c r="AP25" s="98">
        <f>_xlfn.IFNA(VLOOKUP(CONCATENATE($AP$5,$B25,$C25),SC!$A$6:$N$135,14,FALSE),0)</f>
        <v>0</v>
      </c>
      <c r="AQ25" s="98">
        <f>_xlfn.IFNA(VLOOKUP(CONCATENATE($AQ$5,$B25,$C25),'KAL1'!$A$6:$N$135,14,FALSE),0)</f>
        <v>0</v>
      </c>
      <c r="AR25" s="521"/>
      <c r="AS25" s="99">
        <f>_xlfn.IFNA(VLOOKUP(CONCATENATE($AR$5,$B25,$C25),'LF2'!$A$6:$N$135,14,FALSE),0)</f>
        <v>0</v>
      </c>
      <c r="AT25" s="100"/>
    </row>
    <row r="26" spans="1:46" s="42" customFormat="1" x14ac:dyDescent="0.2">
      <c r="A26" s="895"/>
      <c r="B26" s="393"/>
      <c r="C26" s="394"/>
      <c r="D26" s="394"/>
      <c r="E26" s="395"/>
      <c r="F26" s="396"/>
      <c r="G26" s="90"/>
      <c r="H26" s="91"/>
      <c r="I26" s="92"/>
      <c r="J26" s="96">
        <f>_xlfn.IFNA(VLOOKUP(CONCATENATE($J$5,$B26,$C26),'20BUN'!$A$6:$N$94,14,FALSE),0)</f>
        <v>0</v>
      </c>
      <c r="K26" s="97">
        <f>_xlfn.IFNA(VLOOKUP(CONCATENATE($K$5,$B26,$C26),'20BUS'!$A$6:$N$107,14,FALSE),0)</f>
        <v>0</v>
      </c>
      <c r="L26" s="97">
        <f>_xlfn.IFNA(VLOOKUP(CONCATENATE($L$5,$B26,$C26),'MUR1'!$A$6:$N$135,14,FALSE),0)</f>
        <v>0</v>
      </c>
      <c r="M26" s="97">
        <f>_xlfn.IFNA(VLOOKUP(CONCATENATE($M$5,$B26,$C26),'BUS1'!$A$6:$N$95,14,FALSE),0)</f>
        <v>0</v>
      </c>
      <c r="N26" s="97">
        <f>_xlfn.IFNA(VLOOKUP(CONCATENATE($N$5,$B26,$C26),'WP1'!$A$6:$N$131,14,FALSE),0)</f>
        <v>0</v>
      </c>
      <c r="O26" s="97">
        <f>_xlfn.IFNA(VLOOKUP(CONCATENATE($O$5,$B26,$C26),'BAL1'!$A$6:$N$95,14,FALSE),0)</f>
        <v>0</v>
      </c>
      <c r="P26" s="97">
        <f>_xlfn.IFNA(VLOOKUP(CONCATENATE($P$5,$B26,$C26),'BUS2'!$A$6:$N$133,14,FALSE),0)</f>
        <v>0</v>
      </c>
      <c r="Q26" s="97">
        <f>_xlfn.IFNA(VLOOKUP(CONCATENATE($Q$5,$B26,$C26),'WAL1'!$A$6:$N$135,14,FALSE),0)</f>
        <v>0</v>
      </c>
      <c r="R26" s="97"/>
      <c r="S26" s="97">
        <f>_xlfn.IFNA(VLOOKUP(CONCATENATE($S$5,$B26,$C26),'OG1'!$A$6:$N$132,14,FALSE),0)</f>
        <v>0</v>
      </c>
      <c r="T26" s="97">
        <f>_xlfn.IFNA(VLOOKUP(CONCATENATE($T$5,$B26,$C26),DARL!$A$6:$N$56,14,FALSE),0)</f>
        <v>0</v>
      </c>
      <c r="U26" s="97">
        <f>_xlfn.IFNA(VLOOKUP(CONCATENATE($U$5,$B26,$C26),'BUS3'!$A$6:$N$135,14,FALSE),0)</f>
        <v>0</v>
      </c>
      <c r="V26" s="97">
        <f>_xlfn.IFNA(VLOOKUP(CONCATENATE($V$5,$B26,$C26),'BAL2'!$A$6:$N$135,14,FALSE),0)</f>
        <v>0</v>
      </c>
      <c r="W26" s="97">
        <f>_xlfn.IFNA(VLOOKUP(CONCATENATE($W$5,$B26,$C26),'BUN1'!$A$6:$N$135,14,FALSE),0)</f>
        <v>0</v>
      </c>
      <c r="X26" s="97">
        <f>_xlfn.IFNA(VLOOKUP(CONCATENATE($X$5,$B26,$C26),'OG2'!$A$6:$N$133,14,FALSE),0)</f>
        <v>0</v>
      </c>
      <c r="Y26" s="97">
        <f>_xlfn.IFNA(VLOOKUP(CONCATENATE($Y$5,$B26,$C26),'SM1'!$A$6:$N$133,14,FALSE),0)</f>
        <v>0</v>
      </c>
      <c r="Z26" s="97">
        <f>_xlfn.IFNA(VLOOKUP(CONCATENATE($Z$5,$B26,$C26),'MR2'!$A$6:$N$124,14,FALSE),0)</f>
        <v>0</v>
      </c>
      <c r="AA26" s="97">
        <f>_xlfn.IFNA(VLOOKUP(CONCATENATE($AA$5,$B26,$C26),'WAL2'!$A$6:$N$135,14,FALSE),0)</f>
        <v>0</v>
      </c>
      <c r="AB26" s="97">
        <f>_xlfn.IFNA(VLOOKUP(CONCATENATE($AB$5,$B26,$C26),DARD1!$A$6:$N$134,14,FALSE),0)</f>
        <v>0</v>
      </c>
      <c r="AC26" s="97">
        <f>_xlfn.IFNA(VLOOKUP(CONCATENATE($AC$5,$B26,$C26),'LF1'!$A$6:$N$135,14,FALSE),0)</f>
        <v>0</v>
      </c>
      <c r="AD26" s="97"/>
      <c r="AE26" s="97"/>
      <c r="AF26" s="97">
        <f>_xlfn.IFNA(VLOOKUP(CONCATENATE($AF$5,$B26,$C26),'BUN2'!$A$6:$N$131,14,FALSE),0)</f>
        <v>0</v>
      </c>
      <c r="AG26" s="97">
        <f>_xlfn.IFNA(VLOOKUP(CONCATENATE($AG$5,$B26,$C26),'OG3'!$A$6:$N$135,14,FALSE),0)</f>
        <v>0</v>
      </c>
      <c r="AH26" s="98">
        <f>_xlfn.IFNA(VLOOKUP(CONCATENATE($AH$5,$B26,$C26),SER!$A$6:$N$135,14,FALSE),0)</f>
        <v>0</v>
      </c>
      <c r="AI26" s="98"/>
      <c r="AJ26" s="98">
        <f>_xlfn.IFNA(VLOOKUP(CONCATENATE($AD$5,$B26,$C26),DARL2!$A$6:$N$135,14,FALSE),0)</f>
        <v>0</v>
      </c>
      <c r="AK26" s="98"/>
      <c r="AL26" s="98">
        <f>_xlfn.IFNA(VLOOKUP(CONCATENATE($AL$5,$B26,$C26),DARD2!$A$6:$N$135,14,FALSE),0)</f>
        <v>0</v>
      </c>
      <c r="AM26" s="98">
        <f>_xlfn.IFNA(VLOOKUP(CONCATENATE($AM$5,$B26,$C26),'WAL3'!$A$6:$N$77,14,FALSE),0)</f>
        <v>0</v>
      </c>
      <c r="AN26" s="98">
        <f>_xlfn.IFNA(VLOOKUP(CONCATENATE($AN$5,$B26,$C26),'BAL3'!$A$6:$N$135,14,FALSE),0)</f>
        <v>0</v>
      </c>
      <c r="AO26" s="98">
        <f>_xlfn.IFNA(VLOOKUP(CONCATENATE($AO$5,$B26,$C26),'BUN3'!$A$6:$N$135,14,FALSE),0)</f>
        <v>0</v>
      </c>
      <c r="AP26" s="98">
        <f>_xlfn.IFNA(VLOOKUP(CONCATENATE($AP$5,$B26,$C26),SC!$A$6:$N$135,14,FALSE),0)</f>
        <v>0</v>
      </c>
      <c r="AQ26" s="98">
        <f>_xlfn.IFNA(VLOOKUP(CONCATENATE($AQ$5,$B26,$C26),'KAL1'!$A$6:$N$135,14,FALSE),0)</f>
        <v>0</v>
      </c>
      <c r="AR26" s="521"/>
      <c r="AS26" s="99">
        <f>_xlfn.IFNA(VLOOKUP(CONCATENATE($AR$5,$B26,$C26),'LF2'!$A$6:$N$135,14,FALSE),0)</f>
        <v>0</v>
      </c>
      <c r="AT26" s="100"/>
    </row>
    <row r="27" spans="1:46" s="42" customFormat="1" x14ac:dyDescent="0.2">
      <c r="A27" s="895"/>
      <c r="B27" s="393"/>
      <c r="C27" s="394"/>
      <c r="D27" s="394"/>
      <c r="E27" s="395"/>
      <c r="F27" s="396"/>
      <c r="G27" s="90"/>
      <c r="H27" s="91"/>
      <c r="I27" s="92"/>
      <c r="J27" s="96">
        <f>_xlfn.IFNA(VLOOKUP(CONCATENATE($J$5,$B27,$C27),'20BUN'!$A$6:$N$94,14,FALSE),0)</f>
        <v>0</v>
      </c>
      <c r="K27" s="97">
        <f>_xlfn.IFNA(VLOOKUP(CONCATENATE($K$5,$B27,$C27),'20BUS'!$A$6:$N$107,14,FALSE),0)</f>
        <v>0</v>
      </c>
      <c r="L27" s="97">
        <f>_xlfn.IFNA(VLOOKUP(CONCATENATE($L$5,$B27,$C27),'MUR1'!$A$6:$N$135,14,FALSE),0)</f>
        <v>0</v>
      </c>
      <c r="M27" s="97">
        <f>_xlfn.IFNA(VLOOKUP(CONCATENATE($M$5,$B27,$C27),'BUS1'!$A$6:$N$95,14,FALSE),0)</f>
        <v>0</v>
      </c>
      <c r="N27" s="97">
        <f>_xlfn.IFNA(VLOOKUP(CONCATENATE($N$5,$B27,$C27),'WP1'!$A$6:$N$131,14,FALSE),0)</f>
        <v>0</v>
      </c>
      <c r="O27" s="97">
        <f>_xlfn.IFNA(VLOOKUP(CONCATENATE($O$5,$B27,$C27),'BAL1'!$A$6:$N$95,14,FALSE),0)</f>
        <v>0</v>
      </c>
      <c r="P27" s="97">
        <f>_xlfn.IFNA(VLOOKUP(CONCATENATE($P$5,$B27,$C27),'BUS2'!$A$6:$N$133,14,FALSE),0)</f>
        <v>0</v>
      </c>
      <c r="Q27" s="97">
        <f>_xlfn.IFNA(VLOOKUP(CONCATENATE($Q$5,$B27,$C27),'WAL1'!$A$6:$N$135,14,FALSE),0)</f>
        <v>0</v>
      </c>
      <c r="R27" s="97"/>
      <c r="S27" s="97">
        <f>_xlfn.IFNA(VLOOKUP(CONCATENATE($S$5,$B27,$C27),'OG1'!$A$6:$N$132,14,FALSE),0)</f>
        <v>0</v>
      </c>
      <c r="T27" s="97">
        <f>_xlfn.IFNA(VLOOKUP(CONCATENATE($T$5,$B27,$C27),DARL!$A$6:$N$56,14,FALSE),0)</f>
        <v>0</v>
      </c>
      <c r="U27" s="97">
        <f>_xlfn.IFNA(VLOOKUP(CONCATENATE($U$5,$B27,$C27),'BUS3'!$A$6:$N$135,14,FALSE),0)</f>
        <v>0</v>
      </c>
      <c r="V27" s="97">
        <f>_xlfn.IFNA(VLOOKUP(CONCATENATE($V$5,$B27,$C27),'BAL2'!$A$6:$N$135,14,FALSE),0)</f>
        <v>0</v>
      </c>
      <c r="W27" s="97">
        <f>_xlfn.IFNA(VLOOKUP(CONCATENATE($W$5,$B27,$C27),'BUN1'!$A$6:$N$135,14,FALSE),0)</f>
        <v>0</v>
      </c>
      <c r="X27" s="97">
        <f>_xlfn.IFNA(VLOOKUP(CONCATENATE($X$5,$B27,$C27),'OG2'!$A$6:$N$133,14,FALSE),0)</f>
        <v>0</v>
      </c>
      <c r="Y27" s="97">
        <f>_xlfn.IFNA(VLOOKUP(CONCATENATE($Y$5,$B27,$C27),'SM1'!$A$6:$N$133,14,FALSE),0)</f>
        <v>0</v>
      </c>
      <c r="Z27" s="97">
        <f>_xlfn.IFNA(VLOOKUP(CONCATENATE($Z$5,$B27,$C27),'MR2'!$A$6:$N$124,14,FALSE),0)</f>
        <v>0</v>
      </c>
      <c r="AA27" s="97">
        <f>_xlfn.IFNA(VLOOKUP(CONCATENATE($AA$5,$B27,$C27),'WAL2'!$A$6:$N$135,14,FALSE),0)</f>
        <v>0</v>
      </c>
      <c r="AB27" s="97">
        <f>_xlfn.IFNA(VLOOKUP(CONCATENATE($AB$5,$B27,$C27),DARD1!$A$6:$N$134,14,FALSE),0)</f>
        <v>0</v>
      </c>
      <c r="AC27" s="97">
        <f>_xlfn.IFNA(VLOOKUP(CONCATENATE($AC$5,$B27,$C27),'LF1'!$A$6:$N$135,14,FALSE),0)</f>
        <v>0</v>
      </c>
      <c r="AD27" s="97"/>
      <c r="AE27" s="97"/>
      <c r="AF27" s="97">
        <f>_xlfn.IFNA(VLOOKUP(CONCATENATE($AF$5,$B27,$C27),'BUN2'!$A$6:$N$131,14,FALSE),0)</f>
        <v>0</v>
      </c>
      <c r="AG27" s="97">
        <f>_xlfn.IFNA(VLOOKUP(CONCATENATE($AG$5,$B27,$C27),'OG3'!$A$6:$N$135,14,FALSE),0)</f>
        <v>0</v>
      </c>
      <c r="AH27" s="98">
        <f>_xlfn.IFNA(VLOOKUP(CONCATENATE($AH$5,$B27,$C27),SER!$A$6:$N$135,14,FALSE),0)</f>
        <v>0</v>
      </c>
      <c r="AI27" s="98"/>
      <c r="AJ27" s="98">
        <f>_xlfn.IFNA(VLOOKUP(CONCATENATE($AD$5,$B27,$C27),DARL2!$A$6:$N$135,14,FALSE),0)</f>
        <v>0</v>
      </c>
      <c r="AK27" s="98"/>
      <c r="AL27" s="98">
        <f>_xlfn.IFNA(VLOOKUP(CONCATENATE($AL$5,$B27,$C27),DARD2!$A$6:$N$135,14,FALSE),0)</f>
        <v>0</v>
      </c>
      <c r="AM27" s="98">
        <f>_xlfn.IFNA(VLOOKUP(CONCATENATE($AM$5,$B27,$C27),'WAL3'!$A$6:$N$77,14,FALSE),0)</f>
        <v>0</v>
      </c>
      <c r="AN27" s="98">
        <f>_xlfn.IFNA(VLOOKUP(CONCATENATE($AN$5,$B27,$C27),'BAL3'!$A$6:$N$135,14,FALSE),0)</f>
        <v>0</v>
      </c>
      <c r="AO27" s="98">
        <f>_xlfn.IFNA(VLOOKUP(CONCATENATE($AO$5,$B27,$C27),'BUN3'!$A$6:$N$135,14,FALSE),0)</f>
        <v>0</v>
      </c>
      <c r="AP27" s="98">
        <f>_xlfn.IFNA(VLOOKUP(CONCATENATE($AP$5,$B27,$C27),SC!$A$6:$N$135,14,FALSE),0)</f>
        <v>0</v>
      </c>
      <c r="AQ27" s="98">
        <f>_xlfn.IFNA(VLOOKUP(CONCATENATE($AQ$5,$B27,$C27),'KAL1'!$A$6:$N$135,14,FALSE),0)</f>
        <v>0</v>
      </c>
      <c r="AR27" s="521"/>
      <c r="AS27" s="99">
        <f>_xlfn.IFNA(VLOOKUP(CONCATENATE($AR$5,$B27,$C27),'LF2'!$A$6:$N$135,14,FALSE),0)</f>
        <v>0</v>
      </c>
      <c r="AT27" s="100"/>
    </row>
    <row r="28" spans="1:46" s="42" customFormat="1" x14ac:dyDescent="0.2">
      <c r="A28" s="895"/>
      <c r="B28" s="393"/>
      <c r="C28" s="394"/>
      <c r="D28" s="394"/>
      <c r="E28" s="395"/>
      <c r="F28" s="396"/>
      <c r="G28" s="90"/>
      <c r="H28" s="91"/>
      <c r="I28" s="92"/>
      <c r="J28" s="96">
        <f>_xlfn.IFNA(VLOOKUP(CONCATENATE($J$5,$B28,$C28),'20BUN'!$A$6:$N$94,14,FALSE),0)</f>
        <v>0</v>
      </c>
      <c r="K28" s="97">
        <f>_xlfn.IFNA(VLOOKUP(CONCATENATE($K$5,$B28,$C28),'20BUS'!$A$6:$N$107,14,FALSE),0)</f>
        <v>0</v>
      </c>
      <c r="L28" s="97">
        <f>_xlfn.IFNA(VLOOKUP(CONCATENATE($L$5,$B28,$C28),'MUR1'!$A$6:$N$135,14,FALSE),0)</f>
        <v>0</v>
      </c>
      <c r="M28" s="97">
        <f>_xlfn.IFNA(VLOOKUP(CONCATENATE($M$5,$B28,$C28),'BUS1'!$A$6:$N$95,14,FALSE),0)</f>
        <v>0</v>
      </c>
      <c r="N28" s="97">
        <f>_xlfn.IFNA(VLOOKUP(CONCATENATE($N$5,$B28,$C28),'WP1'!$A$6:$N$131,14,FALSE),0)</f>
        <v>0</v>
      </c>
      <c r="O28" s="97">
        <f>_xlfn.IFNA(VLOOKUP(CONCATENATE($O$5,$B28,$C28),'BAL1'!$A$6:$N$95,14,FALSE),0)</f>
        <v>0</v>
      </c>
      <c r="P28" s="97">
        <f>_xlfn.IFNA(VLOOKUP(CONCATENATE($P$5,$B28,$C28),'BUS2'!$A$6:$N$133,14,FALSE),0)</f>
        <v>0</v>
      </c>
      <c r="Q28" s="97">
        <f>_xlfn.IFNA(VLOOKUP(CONCATENATE($Q$5,$B28,$C28),'WAL1'!$A$6:$N$135,14,FALSE),0)</f>
        <v>0</v>
      </c>
      <c r="R28" s="97"/>
      <c r="S28" s="97">
        <f>_xlfn.IFNA(VLOOKUP(CONCATENATE($S$5,$B28,$C28),'OG1'!$A$6:$N$132,14,FALSE),0)</f>
        <v>0</v>
      </c>
      <c r="T28" s="97">
        <f>_xlfn.IFNA(VLOOKUP(CONCATENATE($T$5,$B28,$C28),DARL!$A$6:$N$56,14,FALSE),0)</f>
        <v>0</v>
      </c>
      <c r="U28" s="97">
        <f>_xlfn.IFNA(VLOOKUP(CONCATENATE($U$5,$B28,$C28),'BUS3'!$A$6:$N$135,14,FALSE),0)</f>
        <v>0</v>
      </c>
      <c r="V28" s="97">
        <f>_xlfn.IFNA(VLOOKUP(CONCATENATE($V$5,$B28,$C28),'BAL2'!$A$6:$N$135,14,FALSE),0)</f>
        <v>0</v>
      </c>
      <c r="W28" s="97">
        <f>_xlfn.IFNA(VLOOKUP(CONCATENATE($W$5,$B28,$C28),'BUN1'!$A$6:$N$135,14,FALSE),0)</f>
        <v>0</v>
      </c>
      <c r="X28" s="97">
        <f>_xlfn.IFNA(VLOOKUP(CONCATENATE($X$5,$B28,$C28),'OG2'!$A$6:$N$133,14,FALSE),0)</f>
        <v>0</v>
      </c>
      <c r="Y28" s="97">
        <f>_xlfn.IFNA(VLOOKUP(CONCATENATE($Y$5,$B28,$C28),'SM1'!$A$6:$N$133,14,FALSE),0)</f>
        <v>0</v>
      </c>
      <c r="Z28" s="97">
        <f>_xlfn.IFNA(VLOOKUP(CONCATENATE($Z$5,$B28,$C28),'MR2'!$A$6:$N$124,14,FALSE),0)</f>
        <v>0</v>
      </c>
      <c r="AA28" s="97">
        <f>_xlfn.IFNA(VLOOKUP(CONCATENATE($AA$5,$B28,$C28),'WAL2'!$A$6:$N$135,14,FALSE),0)</f>
        <v>0</v>
      </c>
      <c r="AB28" s="97">
        <f>_xlfn.IFNA(VLOOKUP(CONCATENATE($AB$5,$B28,$C28),DARD1!$A$6:$N$134,14,FALSE),0)</f>
        <v>0</v>
      </c>
      <c r="AC28" s="97">
        <f>_xlfn.IFNA(VLOOKUP(CONCATENATE($AC$5,$B28,$C28),'LF1'!$A$6:$N$135,14,FALSE),0)</f>
        <v>0</v>
      </c>
      <c r="AD28" s="97"/>
      <c r="AE28" s="97"/>
      <c r="AF28" s="97">
        <f>_xlfn.IFNA(VLOOKUP(CONCATENATE($AF$5,$B28,$C28),'BUN2'!$A$6:$N$131,14,FALSE),0)</f>
        <v>0</v>
      </c>
      <c r="AG28" s="97">
        <f>_xlfn.IFNA(VLOOKUP(CONCATENATE($AG$5,$B28,$C28),'OG3'!$A$6:$N$135,14,FALSE),0)</f>
        <v>0</v>
      </c>
      <c r="AH28" s="98">
        <f>_xlfn.IFNA(VLOOKUP(CONCATENATE($AH$5,$B28,$C28),SER!$A$6:$N$135,14,FALSE),0)</f>
        <v>0</v>
      </c>
      <c r="AI28" s="98"/>
      <c r="AJ28" s="98">
        <f>_xlfn.IFNA(VLOOKUP(CONCATENATE($AD$5,$B28,$C28),DARL2!$A$6:$N$135,14,FALSE),0)</f>
        <v>0</v>
      </c>
      <c r="AK28" s="98"/>
      <c r="AL28" s="98">
        <f>_xlfn.IFNA(VLOOKUP(CONCATENATE($AL$5,$B28,$C28),DARD2!$A$6:$N$135,14,FALSE),0)</f>
        <v>0</v>
      </c>
      <c r="AM28" s="98">
        <f>_xlfn.IFNA(VLOOKUP(CONCATENATE($AM$5,$B28,$C28),'WAL3'!$A$6:$N$77,14,FALSE),0)</f>
        <v>0</v>
      </c>
      <c r="AN28" s="98">
        <f>_xlfn.IFNA(VLOOKUP(CONCATENATE($AN$5,$B28,$C28),'BAL3'!$A$6:$N$135,14,FALSE),0)</f>
        <v>0</v>
      </c>
      <c r="AO28" s="98">
        <f>_xlfn.IFNA(VLOOKUP(CONCATENATE($AO$5,$B28,$C28),'BUN3'!$A$6:$N$135,14,FALSE),0)</f>
        <v>0</v>
      </c>
      <c r="AP28" s="98">
        <f>_xlfn.IFNA(VLOOKUP(CONCATENATE($AP$5,$B28,$C28),SC!$A$6:$N$135,14,FALSE),0)</f>
        <v>0</v>
      </c>
      <c r="AQ28" s="98">
        <f>_xlfn.IFNA(VLOOKUP(CONCATENATE($AQ$5,$B28,$C28),'KAL1'!$A$6:$N$135,14,FALSE),0)</f>
        <v>0</v>
      </c>
      <c r="AR28" s="521"/>
      <c r="AS28" s="99">
        <f>_xlfn.IFNA(VLOOKUP(CONCATENATE($AR$5,$B28,$C28),'LF2'!$A$6:$N$135,14,FALSE),0)</f>
        <v>0</v>
      </c>
      <c r="AT28" s="100"/>
    </row>
    <row r="29" spans="1:46" s="42" customFormat="1" x14ac:dyDescent="0.2">
      <c r="A29" s="895"/>
      <c r="B29" s="393"/>
      <c r="C29" s="394"/>
      <c r="D29" s="394"/>
      <c r="E29" s="395"/>
      <c r="F29" s="396"/>
      <c r="G29" s="90"/>
      <c r="H29" s="91"/>
      <c r="I29" s="92"/>
      <c r="J29" s="96">
        <f>_xlfn.IFNA(VLOOKUP(CONCATENATE($J$5,$B29,$C29),'20BUN'!$A$6:$N$94,14,FALSE),0)</f>
        <v>0</v>
      </c>
      <c r="K29" s="97">
        <f>_xlfn.IFNA(VLOOKUP(CONCATENATE($K$5,$B29,$C29),'20BUS'!$A$6:$N$107,14,FALSE),0)</f>
        <v>0</v>
      </c>
      <c r="L29" s="97">
        <f>_xlfn.IFNA(VLOOKUP(CONCATENATE($L$5,$B29,$C29),'MUR1'!$A$6:$N$135,14,FALSE),0)</f>
        <v>0</v>
      </c>
      <c r="M29" s="97">
        <f>_xlfn.IFNA(VLOOKUP(CONCATENATE($M$5,$B29,$C29),'BUS1'!$A$6:$N$95,14,FALSE),0)</f>
        <v>0</v>
      </c>
      <c r="N29" s="97">
        <f>_xlfn.IFNA(VLOOKUP(CONCATENATE($N$5,$B29,$C29),'WP1'!$A$6:$N$131,14,FALSE),0)</f>
        <v>0</v>
      </c>
      <c r="O29" s="97">
        <f>_xlfn.IFNA(VLOOKUP(CONCATENATE($O$5,$B29,$C29),'BAL1'!$A$6:$N$95,14,FALSE),0)</f>
        <v>0</v>
      </c>
      <c r="P29" s="97">
        <f>_xlfn.IFNA(VLOOKUP(CONCATENATE($P$5,$B29,$C29),'BUS2'!$A$6:$N$133,14,FALSE),0)</f>
        <v>0</v>
      </c>
      <c r="Q29" s="97">
        <f>_xlfn.IFNA(VLOOKUP(CONCATENATE($Q$5,$B29,$C29),'WAL1'!$A$6:$N$135,14,FALSE),0)</f>
        <v>0</v>
      </c>
      <c r="R29" s="97"/>
      <c r="S29" s="97">
        <f>_xlfn.IFNA(VLOOKUP(CONCATENATE($S$5,$B29,$C29),'OG1'!$A$6:$N$132,14,FALSE),0)</f>
        <v>0</v>
      </c>
      <c r="T29" s="97">
        <f>_xlfn.IFNA(VLOOKUP(CONCATENATE($T$5,$B29,$C29),DARL!$A$6:$N$56,14,FALSE),0)</f>
        <v>0</v>
      </c>
      <c r="U29" s="97">
        <f>_xlfn.IFNA(VLOOKUP(CONCATENATE($U$5,$B29,$C29),'BUS3'!$A$6:$N$135,14,FALSE),0)</f>
        <v>0</v>
      </c>
      <c r="V29" s="97">
        <f>_xlfn.IFNA(VLOOKUP(CONCATENATE($V$5,$B29,$C29),'BAL2'!$A$6:$N$135,14,FALSE),0)</f>
        <v>0</v>
      </c>
      <c r="W29" s="97">
        <f>_xlfn.IFNA(VLOOKUP(CONCATENATE($W$5,$B29,$C29),'BUN1'!$A$6:$N$135,14,FALSE),0)</f>
        <v>0</v>
      </c>
      <c r="X29" s="97">
        <f>_xlfn.IFNA(VLOOKUP(CONCATENATE($X$5,$B29,$C29),'OG2'!$A$6:$N$133,14,FALSE),0)</f>
        <v>0</v>
      </c>
      <c r="Y29" s="97">
        <f>_xlfn.IFNA(VLOOKUP(CONCATENATE($Y$5,$B29,$C29),'SM1'!$A$6:$N$133,14,FALSE),0)</f>
        <v>0</v>
      </c>
      <c r="Z29" s="97">
        <f>_xlfn.IFNA(VLOOKUP(CONCATENATE($Z$5,$B29,$C29),'MR2'!$A$6:$N$124,14,FALSE),0)</f>
        <v>0</v>
      </c>
      <c r="AA29" s="97">
        <f>_xlfn.IFNA(VLOOKUP(CONCATENATE($AA$5,$B29,$C29),'WAL2'!$A$6:$N$135,14,FALSE),0)</f>
        <v>0</v>
      </c>
      <c r="AB29" s="97">
        <f>_xlfn.IFNA(VLOOKUP(CONCATENATE($AB$5,$B29,$C29),DARD1!$A$6:$N$134,14,FALSE),0)</f>
        <v>0</v>
      </c>
      <c r="AC29" s="97">
        <f>_xlfn.IFNA(VLOOKUP(CONCATENATE($AC$5,$B29,$C29),'LF1'!$A$6:$N$135,14,FALSE),0)</f>
        <v>0</v>
      </c>
      <c r="AD29" s="97"/>
      <c r="AE29" s="97"/>
      <c r="AF29" s="97">
        <f>_xlfn.IFNA(VLOOKUP(CONCATENATE($AF$5,$B29,$C29),'BUN2'!$A$6:$N$131,14,FALSE),0)</f>
        <v>0</v>
      </c>
      <c r="AG29" s="97">
        <f>_xlfn.IFNA(VLOOKUP(CONCATENATE($AG$5,$B29,$C29),'OG3'!$A$6:$N$135,14,FALSE),0)</f>
        <v>0</v>
      </c>
      <c r="AH29" s="98">
        <f>_xlfn.IFNA(VLOOKUP(CONCATENATE($AH$5,$B29,$C29),SER!$A$6:$N$135,14,FALSE),0)</f>
        <v>0</v>
      </c>
      <c r="AI29" s="98"/>
      <c r="AJ29" s="98">
        <f>_xlfn.IFNA(VLOOKUP(CONCATENATE($AD$5,$B29,$C29),DARL2!$A$6:$N$135,14,FALSE),0)</f>
        <v>0</v>
      </c>
      <c r="AK29" s="98"/>
      <c r="AL29" s="98">
        <f>_xlfn.IFNA(VLOOKUP(CONCATENATE($AL$5,$B29,$C29),DARD2!$A$6:$N$135,14,FALSE),0)</f>
        <v>0</v>
      </c>
      <c r="AM29" s="98">
        <f>_xlfn.IFNA(VLOOKUP(CONCATENATE($AM$5,$B29,$C29),'WAL3'!$A$6:$N$77,14,FALSE),0)</f>
        <v>0</v>
      </c>
      <c r="AN29" s="98">
        <f>_xlfn.IFNA(VLOOKUP(CONCATENATE($AN$5,$B29,$C29),'BAL3'!$A$6:$N$135,14,FALSE),0)</f>
        <v>0</v>
      </c>
      <c r="AO29" s="98">
        <f>_xlfn.IFNA(VLOOKUP(CONCATENATE($AO$5,$B29,$C29),'BUN3'!$A$6:$N$135,14,FALSE),0)</f>
        <v>0</v>
      </c>
      <c r="AP29" s="98">
        <f>_xlfn.IFNA(VLOOKUP(CONCATENATE($AP$5,$B29,$C29),SC!$A$6:$N$135,14,FALSE),0)</f>
        <v>0</v>
      </c>
      <c r="AQ29" s="98">
        <f>_xlfn.IFNA(VLOOKUP(CONCATENATE($AQ$5,$B29,$C29),'KAL1'!$A$6:$N$135,14,FALSE),0)</f>
        <v>0</v>
      </c>
      <c r="AR29" s="521"/>
      <c r="AS29" s="99">
        <f>_xlfn.IFNA(VLOOKUP(CONCATENATE($AR$5,$B29,$C29),'LF2'!$A$6:$N$135,14,FALSE),0)</f>
        <v>0</v>
      </c>
      <c r="AT29" s="100"/>
    </row>
    <row r="30" spans="1:46" s="42" customFormat="1" x14ac:dyDescent="0.2">
      <c r="A30" s="895"/>
      <c r="B30" s="393"/>
      <c r="C30" s="394"/>
      <c r="D30" s="394"/>
      <c r="E30" s="395"/>
      <c r="F30" s="396"/>
      <c r="G30" s="90"/>
      <c r="H30" s="91"/>
      <c r="I30" s="92"/>
      <c r="J30" s="96">
        <f>_xlfn.IFNA(VLOOKUP(CONCATENATE($J$5,$B30,$C30),'20BUN'!$A$6:$N$94,14,FALSE),0)</f>
        <v>0</v>
      </c>
      <c r="K30" s="97">
        <f>_xlfn.IFNA(VLOOKUP(CONCATENATE($K$5,$B30,$C30),'20BUS'!$A$6:$N$107,14,FALSE),0)</f>
        <v>0</v>
      </c>
      <c r="L30" s="97">
        <f>_xlfn.IFNA(VLOOKUP(CONCATENATE($L$5,$B30,$C30),'MUR1'!$A$6:$N$135,14,FALSE),0)</f>
        <v>0</v>
      </c>
      <c r="M30" s="97">
        <f>_xlfn.IFNA(VLOOKUP(CONCATENATE($M$5,$B30,$C30),'BUS1'!$A$6:$N$95,14,FALSE),0)</f>
        <v>0</v>
      </c>
      <c r="N30" s="97">
        <f>_xlfn.IFNA(VLOOKUP(CONCATENATE($N$5,$B30,$C30),'WP1'!$A$6:$N$131,14,FALSE),0)</f>
        <v>0</v>
      </c>
      <c r="O30" s="97">
        <f>_xlfn.IFNA(VLOOKUP(CONCATENATE($O$5,$B30,$C30),'BAL1'!$A$6:$N$95,14,FALSE),0)</f>
        <v>0</v>
      </c>
      <c r="P30" s="97">
        <f>_xlfn.IFNA(VLOOKUP(CONCATENATE($P$5,$B30,$C30),'BUS2'!$A$6:$N$133,14,FALSE),0)</f>
        <v>0</v>
      </c>
      <c r="Q30" s="97">
        <f>_xlfn.IFNA(VLOOKUP(CONCATENATE($Q$5,$B30,$C30),'WAL1'!$A$6:$N$135,14,FALSE),0)</f>
        <v>0</v>
      </c>
      <c r="R30" s="97"/>
      <c r="S30" s="97">
        <f>_xlfn.IFNA(VLOOKUP(CONCATENATE($S$5,$B30,$C30),'OG1'!$A$6:$N$132,14,FALSE),0)</f>
        <v>0</v>
      </c>
      <c r="T30" s="97">
        <f>_xlfn.IFNA(VLOOKUP(CONCATENATE($T$5,$B30,$C30),DARL!$A$6:$N$56,14,FALSE),0)</f>
        <v>0</v>
      </c>
      <c r="U30" s="97">
        <f>_xlfn.IFNA(VLOOKUP(CONCATENATE($U$5,$B30,$C30),'BUS3'!$A$6:$N$135,14,FALSE),0)</f>
        <v>0</v>
      </c>
      <c r="V30" s="97">
        <f>_xlfn.IFNA(VLOOKUP(CONCATENATE($V$5,$B30,$C30),'BAL2'!$A$6:$N$135,14,FALSE),0)</f>
        <v>0</v>
      </c>
      <c r="W30" s="97">
        <f>_xlfn.IFNA(VLOOKUP(CONCATENATE($W$5,$B30,$C30),'BUN1'!$A$6:$N$135,14,FALSE),0)</f>
        <v>0</v>
      </c>
      <c r="X30" s="97">
        <f>_xlfn.IFNA(VLOOKUP(CONCATENATE($X$5,$B30,$C30),'OG2'!$A$6:$N$133,14,FALSE),0)</f>
        <v>0</v>
      </c>
      <c r="Y30" s="97">
        <f>_xlfn.IFNA(VLOOKUP(CONCATENATE($Y$5,$B30,$C30),'SM1'!$A$6:$N$133,14,FALSE),0)</f>
        <v>0</v>
      </c>
      <c r="Z30" s="97">
        <f>_xlfn.IFNA(VLOOKUP(CONCATENATE($Z$5,$B30,$C30),'MR2'!$A$6:$N$124,14,FALSE),0)</f>
        <v>0</v>
      </c>
      <c r="AA30" s="97">
        <f>_xlfn.IFNA(VLOOKUP(CONCATENATE($AA$5,$B30,$C30),'WAL2'!$A$6:$N$135,14,FALSE),0)</f>
        <v>0</v>
      </c>
      <c r="AB30" s="97">
        <f>_xlfn.IFNA(VLOOKUP(CONCATENATE($AB$5,$B30,$C30),DARD1!$A$6:$N$134,14,FALSE),0)</f>
        <v>0</v>
      </c>
      <c r="AC30" s="97">
        <f>_xlfn.IFNA(VLOOKUP(CONCATENATE($AC$5,$B30,$C30),'LF1'!$A$6:$N$135,14,FALSE),0)</f>
        <v>0</v>
      </c>
      <c r="AD30" s="97"/>
      <c r="AE30" s="97"/>
      <c r="AF30" s="97">
        <f>_xlfn.IFNA(VLOOKUP(CONCATENATE($AF$5,$B30,$C30),'BUN2'!$A$6:$N$131,14,FALSE),0)</f>
        <v>0</v>
      </c>
      <c r="AG30" s="97">
        <f>_xlfn.IFNA(VLOOKUP(CONCATENATE($AG$5,$B30,$C30),'OG3'!$A$6:$N$135,14,FALSE),0)</f>
        <v>0</v>
      </c>
      <c r="AH30" s="98">
        <f>_xlfn.IFNA(VLOOKUP(CONCATENATE($AH$5,$B30,$C30),SER!$A$6:$N$135,14,FALSE),0)</f>
        <v>0</v>
      </c>
      <c r="AI30" s="98"/>
      <c r="AJ30" s="98">
        <f>_xlfn.IFNA(VLOOKUP(CONCATENATE($AD$5,$B30,$C30),DARL2!$A$6:$N$135,14,FALSE),0)</f>
        <v>0</v>
      </c>
      <c r="AK30" s="98"/>
      <c r="AL30" s="98">
        <f>_xlfn.IFNA(VLOOKUP(CONCATENATE($AL$5,$B30,$C30),DARD2!$A$6:$N$135,14,FALSE),0)</f>
        <v>0</v>
      </c>
      <c r="AM30" s="98">
        <f>_xlfn.IFNA(VLOOKUP(CONCATENATE($AM$5,$B30,$C30),'WAL3'!$A$6:$N$77,14,FALSE),0)</f>
        <v>0</v>
      </c>
      <c r="AN30" s="98">
        <f>_xlfn.IFNA(VLOOKUP(CONCATENATE($AN$5,$B30,$C30),'BAL3'!$A$6:$N$135,14,FALSE),0)</f>
        <v>0</v>
      </c>
      <c r="AO30" s="98">
        <f>_xlfn.IFNA(VLOOKUP(CONCATENATE($AO$5,$B30,$C30),'BUN3'!$A$6:$N$135,14,FALSE),0)</f>
        <v>0</v>
      </c>
      <c r="AP30" s="98">
        <f>_xlfn.IFNA(VLOOKUP(CONCATENATE($AP$5,$B30,$C30),SC!$A$6:$N$135,14,FALSE),0)</f>
        <v>0</v>
      </c>
      <c r="AQ30" s="98">
        <f>_xlfn.IFNA(VLOOKUP(CONCATENATE($AQ$5,$B30,$C30),'KAL1'!$A$6:$N$135,14,FALSE),0)</f>
        <v>0</v>
      </c>
      <c r="AR30" s="521"/>
      <c r="AS30" s="99">
        <f>_xlfn.IFNA(VLOOKUP(CONCATENATE($AR$5,$B30,$C30),'LF2'!$A$6:$N$135,14,FALSE),0)</f>
        <v>0</v>
      </c>
      <c r="AT30" s="100"/>
    </row>
    <row r="31" spans="1:46" s="42" customFormat="1" x14ac:dyDescent="0.2">
      <c r="A31" s="895"/>
      <c r="B31" s="393"/>
      <c r="C31" s="394"/>
      <c r="D31" s="394"/>
      <c r="E31" s="395"/>
      <c r="F31" s="396"/>
      <c r="G31" s="90"/>
      <c r="H31" s="91"/>
      <c r="I31" s="92"/>
      <c r="J31" s="96">
        <f>_xlfn.IFNA(VLOOKUP(CONCATENATE($J$5,$B31,$C31),'20BUN'!$A$6:$N$94,14,FALSE),0)</f>
        <v>0</v>
      </c>
      <c r="K31" s="97">
        <f>_xlfn.IFNA(VLOOKUP(CONCATENATE($K$5,$B31,$C31),'20BUS'!$A$6:$N$107,14,FALSE),0)</f>
        <v>0</v>
      </c>
      <c r="L31" s="97">
        <f>_xlfn.IFNA(VLOOKUP(CONCATENATE($L$5,$B31,$C31),'MUR1'!$A$6:$N$135,14,FALSE),0)</f>
        <v>0</v>
      </c>
      <c r="M31" s="97">
        <f>_xlfn.IFNA(VLOOKUP(CONCATENATE($M$5,$B31,$C31),'BUS1'!$A$6:$N$95,14,FALSE),0)</f>
        <v>0</v>
      </c>
      <c r="N31" s="97">
        <f>_xlfn.IFNA(VLOOKUP(CONCATENATE($N$5,$B31,$C31),'WP1'!$A$6:$N$131,14,FALSE),0)</f>
        <v>0</v>
      </c>
      <c r="O31" s="97">
        <f>_xlfn.IFNA(VLOOKUP(CONCATENATE($O$5,$B31,$C31),'BAL1'!$A$6:$N$95,14,FALSE),0)</f>
        <v>0</v>
      </c>
      <c r="P31" s="97">
        <f>_xlfn.IFNA(VLOOKUP(CONCATENATE($P$5,$B31,$C31),'BUS2'!$A$6:$N$133,14,FALSE),0)</f>
        <v>0</v>
      </c>
      <c r="Q31" s="97">
        <f>_xlfn.IFNA(VLOOKUP(CONCATENATE($Q$5,$B31,$C31),'WAL1'!$A$6:$N$135,14,FALSE),0)</f>
        <v>0</v>
      </c>
      <c r="R31" s="97"/>
      <c r="S31" s="97">
        <f>_xlfn.IFNA(VLOOKUP(CONCATENATE($S$5,$B31,$C31),'OG1'!$A$6:$N$132,14,FALSE),0)</f>
        <v>0</v>
      </c>
      <c r="T31" s="97">
        <f>_xlfn.IFNA(VLOOKUP(CONCATENATE($T$5,$B31,$C31),DARL!$A$6:$N$56,14,FALSE),0)</f>
        <v>0</v>
      </c>
      <c r="U31" s="97">
        <f>_xlfn.IFNA(VLOOKUP(CONCATENATE($U$5,$B31,$C31),'BUS3'!$A$6:$N$135,14,FALSE),0)</f>
        <v>0</v>
      </c>
      <c r="V31" s="97">
        <f>_xlfn.IFNA(VLOOKUP(CONCATENATE($V$5,$B31,$C31),'BAL2'!$A$6:$N$135,14,FALSE),0)</f>
        <v>0</v>
      </c>
      <c r="W31" s="97">
        <f>_xlfn.IFNA(VLOOKUP(CONCATENATE($W$5,$B31,$C31),'BUN1'!$A$6:$N$135,14,FALSE),0)</f>
        <v>0</v>
      </c>
      <c r="X31" s="97">
        <f>_xlfn.IFNA(VLOOKUP(CONCATENATE($X$5,$B31,$C31),'OG2'!$A$6:$N$133,14,FALSE),0)</f>
        <v>0</v>
      </c>
      <c r="Y31" s="97">
        <f>_xlfn.IFNA(VLOOKUP(CONCATENATE($Y$5,$B31,$C31),'SM1'!$A$6:$N$133,14,FALSE),0)</f>
        <v>0</v>
      </c>
      <c r="Z31" s="97">
        <f>_xlfn.IFNA(VLOOKUP(CONCATENATE($Z$5,$B31,$C31),'MR2'!$A$6:$N$124,14,FALSE),0)</f>
        <v>0</v>
      </c>
      <c r="AA31" s="97">
        <f>_xlfn.IFNA(VLOOKUP(CONCATENATE($AA$5,$B31,$C31),'WAL2'!$A$6:$N$135,14,FALSE),0)</f>
        <v>0</v>
      </c>
      <c r="AB31" s="97">
        <f>_xlfn.IFNA(VLOOKUP(CONCATENATE($AB$5,$B31,$C31),DARD1!$A$6:$N$134,14,FALSE),0)</f>
        <v>0</v>
      </c>
      <c r="AC31" s="97">
        <f>_xlfn.IFNA(VLOOKUP(CONCATENATE($AC$5,$B31,$C31),'LF1'!$A$6:$N$135,14,FALSE),0)</f>
        <v>0</v>
      </c>
      <c r="AD31" s="97"/>
      <c r="AE31" s="97"/>
      <c r="AF31" s="97">
        <f>_xlfn.IFNA(VLOOKUP(CONCATENATE($AF$5,$B31,$C31),'BUN2'!$A$6:$N$131,14,FALSE),0)</f>
        <v>0</v>
      </c>
      <c r="AG31" s="97">
        <f>_xlfn.IFNA(VLOOKUP(CONCATENATE($AG$5,$B31,$C31),'OG3'!$A$6:$N$135,14,FALSE),0)</f>
        <v>0</v>
      </c>
      <c r="AH31" s="98">
        <f>_xlfn.IFNA(VLOOKUP(CONCATENATE($AH$5,$B31,$C31),SER!$A$6:$N$135,14,FALSE),0)</f>
        <v>0</v>
      </c>
      <c r="AI31" s="98"/>
      <c r="AJ31" s="98">
        <f>_xlfn.IFNA(VLOOKUP(CONCATENATE($AD$5,$B31,$C31),DARL2!$A$6:$N$135,14,FALSE),0)</f>
        <v>0</v>
      </c>
      <c r="AK31" s="98"/>
      <c r="AL31" s="98">
        <f>_xlfn.IFNA(VLOOKUP(CONCATENATE($AL$5,$B31,$C31),DARD2!$A$6:$N$135,14,FALSE),0)</f>
        <v>0</v>
      </c>
      <c r="AM31" s="98">
        <f>_xlfn.IFNA(VLOOKUP(CONCATENATE($AM$5,$B31,$C31),'WAL3'!$A$6:$N$77,14,FALSE),0)</f>
        <v>0</v>
      </c>
      <c r="AN31" s="98">
        <f>_xlfn.IFNA(VLOOKUP(CONCATENATE($AN$5,$B31,$C31),'BAL3'!$A$6:$N$135,14,FALSE),0)</f>
        <v>0</v>
      </c>
      <c r="AO31" s="98">
        <f>_xlfn.IFNA(VLOOKUP(CONCATENATE($AO$5,$B31,$C31),'BUN3'!$A$6:$N$135,14,FALSE),0)</f>
        <v>0</v>
      </c>
      <c r="AP31" s="98">
        <f>_xlfn.IFNA(VLOOKUP(CONCATENATE($AP$5,$B31,$C31),SC!$A$6:$N$135,14,FALSE),0)</f>
        <v>0</v>
      </c>
      <c r="AQ31" s="98">
        <f>_xlfn.IFNA(VLOOKUP(CONCATENATE($AQ$5,$B31,$C31),'KAL1'!$A$6:$N$135,14,FALSE),0)</f>
        <v>0</v>
      </c>
      <c r="AR31" s="521"/>
      <c r="AS31" s="99">
        <f>_xlfn.IFNA(VLOOKUP(CONCATENATE($AR$5,$B31,$C31),'LF2'!$A$6:$N$135,14,FALSE),0)</f>
        <v>0</v>
      </c>
      <c r="AT31" s="100"/>
    </row>
    <row r="32" spans="1:46" s="42" customFormat="1" x14ac:dyDescent="0.2">
      <c r="A32" s="895"/>
      <c r="B32" s="393"/>
      <c r="C32" s="394"/>
      <c r="D32" s="394"/>
      <c r="E32" s="395"/>
      <c r="F32" s="396"/>
      <c r="G32" s="90"/>
      <c r="H32" s="91"/>
      <c r="I32" s="92"/>
      <c r="J32" s="96">
        <f>_xlfn.IFNA(VLOOKUP(CONCATENATE($J$5,$B32,$C32),'20BUN'!$A$6:$N$94,14,FALSE),0)</f>
        <v>0</v>
      </c>
      <c r="K32" s="97">
        <f>_xlfn.IFNA(VLOOKUP(CONCATENATE($K$5,$B32,$C32),'20BUS'!$A$6:$N$107,14,FALSE),0)</f>
        <v>0</v>
      </c>
      <c r="L32" s="97">
        <f>_xlfn.IFNA(VLOOKUP(CONCATENATE($L$5,$B32,$C32),'MUR1'!$A$6:$N$135,14,FALSE),0)</f>
        <v>0</v>
      </c>
      <c r="M32" s="97">
        <f>_xlfn.IFNA(VLOOKUP(CONCATENATE($M$5,$B32,$C32),'BUS1'!$A$6:$N$95,14,FALSE),0)</f>
        <v>0</v>
      </c>
      <c r="N32" s="97">
        <f>_xlfn.IFNA(VLOOKUP(CONCATENATE($N$5,$B32,$C32),'WP1'!$A$6:$N$131,14,FALSE),0)</f>
        <v>0</v>
      </c>
      <c r="O32" s="97">
        <f>_xlfn.IFNA(VLOOKUP(CONCATENATE($O$5,$B32,$C32),'BAL1'!$A$6:$N$95,14,FALSE),0)</f>
        <v>0</v>
      </c>
      <c r="P32" s="97">
        <f>_xlfn.IFNA(VLOOKUP(CONCATENATE($P$5,$B32,$C32),'BUS2'!$A$6:$N$133,14,FALSE),0)</f>
        <v>0</v>
      </c>
      <c r="Q32" s="97">
        <f>_xlfn.IFNA(VLOOKUP(CONCATENATE($Q$5,$B32,$C32),'WAL1'!$A$6:$N$135,14,FALSE),0)</f>
        <v>0</v>
      </c>
      <c r="R32" s="97"/>
      <c r="S32" s="97">
        <f>_xlfn.IFNA(VLOOKUP(CONCATENATE($S$5,$B32,$C32),'OG1'!$A$6:$N$132,14,FALSE),0)</f>
        <v>0</v>
      </c>
      <c r="T32" s="97">
        <f>_xlfn.IFNA(VLOOKUP(CONCATENATE($T$5,$B32,$C32),DARL!$A$6:$N$56,14,FALSE),0)</f>
        <v>0</v>
      </c>
      <c r="U32" s="97">
        <f>_xlfn.IFNA(VLOOKUP(CONCATENATE($U$5,$B32,$C32),'BUS3'!$A$6:$N$135,14,FALSE),0)</f>
        <v>0</v>
      </c>
      <c r="V32" s="97">
        <f>_xlfn.IFNA(VLOOKUP(CONCATENATE($V$5,$B32,$C32),'BAL2'!$A$6:$N$135,14,FALSE),0)</f>
        <v>0</v>
      </c>
      <c r="W32" s="97">
        <f>_xlfn.IFNA(VLOOKUP(CONCATENATE($W$5,$B32,$C32),'BUN1'!$A$6:$N$135,14,FALSE),0)</f>
        <v>0</v>
      </c>
      <c r="X32" s="97">
        <f>_xlfn.IFNA(VLOOKUP(CONCATENATE($X$5,$B32,$C32),'OG2'!$A$6:$N$133,14,FALSE),0)</f>
        <v>0</v>
      </c>
      <c r="Y32" s="97">
        <f>_xlfn.IFNA(VLOOKUP(CONCATENATE($Y$5,$B32,$C32),'SM1'!$A$6:$N$133,14,FALSE),0)</f>
        <v>0</v>
      </c>
      <c r="Z32" s="97">
        <f>_xlfn.IFNA(VLOOKUP(CONCATENATE($Z$5,$B32,$C32),'MR2'!$A$6:$N$124,14,FALSE),0)</f>
        <v>0</v>
      </c>
      <c r="AA32" s="97">
        <f>_xlfn.IFNA(VLOOKUP(CONCATENATE($AA$5,$B32,$C32),'WAL2'!$A$6:$N$135,14,FALSE),0)</f>
        <v>0</v>
      </c>
      <c r="AB32" s="97">
        <f>_xlfn.IFNA(VLOOKUP(CONCATENATE($AB$5,$B32,$C32),DARD1!$A$6:$N$134,14,FALSE),0)</f>
        <v>0</v>
      </c>
      <c r="AC32" s="97">
        <f>_xlfn.IFNA(VLOOKUP(CONCATENATE($AC$5,$B32,$C32),'LF1'!$A$6:$N$135,14,FALSE),0)</f>
        <v>0</v>
      </c>
      <c r="AD32" s="97"/>
      <c r="AE32" s="97"/>
      <c r="AF32" s="97">
        <f>_xlfn.IFNA(VLOOKUP(CONCATENATE($AF$5,$B32,$C32),'BUN2'!$A$6:$N$131,14,FALSE),0)</f>
        <v>0</v>
      </c>
      <c r="AG32" s="97">
        <f>_xlfn.IFNA(VLOOKUP(CONCATENATE($AG$5,$B32,$C32),'OG3'!$A$6:$N$135,14,FALSE),0)</f>
        <v>0</v>
      </c>
      <c r="AH32" s="98">
        <f>_xlfn.IFNA(VLOOKUP(CONCATENATE($AH$5,$B32,$C32),SER!$A$6:$N$135,14,FALSE),0)</f>
        <v>0</v>
      </c>
      <c r="AI32" s="98"/>
      <c r="AJ32" s="98">
        <f>_xlfn.IFNA(VLOOKUP(CONCATENATE($AD$5,$B32,$C32),DARL2!$A$6:$N$135,14,FALSE),0)</f>
        <v>0</v>
      </c>
      <c r="AK32" s="98"/>
      <c r="AL32" s="98">
        <f>_xlfn.IFNA(VLOOKUP(CONCATENATE($AL$5,$B32,$C32),DARD2!$A$6:$N$135,14,FALSE),0)</f>
        <v>0</v>
      </c>
      <c r="AM32" s="98">
        <f>_xlfn.IFNA(VLOOKUP(CONCATENATE($AM$5,$B32,$C32),'WAL3'!$A$6:$N$77,14,FALSE),0)</f>
        <v>0</v>
      </c>
      <c r="AN32" s="98">
        <f>_xlfn.IFNA(VLOOKUP(CONCATENATE($AN$5,$B32,$C32),'BAL3'!$A$6:$N$135,14,FALSE),0)</f>
        <v>0</v>
      </c>
      <c r="AO32" s="98">
        <f>_xlfn.IFNA(VLOOKUP(CONCATENATE($AO$5,$B32,$C32),'BUN3'!$A$6:$N$135,14,FALSE),0)</f>
        <v>0</v>
      </c>
      <c r="AP32" s="98">
        <f>_xlfn.IFNA(VLOOKUP(CONCATENATE($AP$5,$B32,$C32),SC!$A$6:$N$135,14,FALSE),0)</f>
        <v>0</v>
      </c>
      <c r="AQ32" s="98">
        <f>_xlfn.IFNA(VLOOKUP(CONCATENATE($AQ$5,$B32,$C32),'KAL1'!$A$6:$N$135,14,FALSE),0)</f>
        <v>0</v>
      </c>
      <c r="AR32" s="521"/>
      <c r="AS32" s="99">
        <f>_xlfn.IFNA(VLOOKUP(CONCATENATE($AR$5,$B32,$C32),'LF2'!$A$6:$N$135,14,FALSE),0)</f>
        <v>0</v>
      </c>
      <c r="AT32" s="100"/>
    </row>
    <row r="33" spans="1:46" s="42" customFormat="1" x14ac:dyDescent="0.2">
      <c r="A33" s="895"/>
      <c r="B33" s="393"/>
      <c r="C33" s="394"/>
      <c r="D33" s="394"/>
      <c r="E33" s="395"/>
      <c r="F33" s="396"/>
      <c r="G33" s="90"/>
      <c r="H33" s="91"/>
      <c r="I33" s="92"/>
      <c r="J33" s="96">
        <f>_xlfn.IFNA(VLOOKUP(CONCATENATE($J$5,$B33,$C33),'20BUN'!$A$6:$N$94,14,FALSE),0)</f>
        <v>0</v>
      </c>
      <c r="K33" s="97">
        <f>_xlfn.IFNA(VLOOKUP(CONCATENATE($K$5,$B33,$C33),'20BUS'!$A$6:$N$107,14,FALSE),0)</f>
        <v>0</v>
      </c>
      <c r="L33" s="97">
        <f>_xlfn.IFNA(VLOOKUP(CONCATENATE($L$5,$B33,$C33),'MUR1'!$A$6:$N$135,14,FALSE),0)</f>
        <v>0</v>
      </c>
      <c r="M33" s="97">
        <f>_xlfn.IFNA(VLOOKUP(CONCATENATE($M$5,$B33,$C33),'BUS1'!$A$6:$N$95,14,FALSE),0)</f>
        <v>0</v>
      </c>
      <c r="N33" s="97">
        <f>_xlfn.IFNA(VLOOKUP(CONCATENATE($N$5,$B33,$C33),'WP1'!$A$6:$N$131,14,FALSE),0)</f>
        <v>0</v>
      </c>
      <c r="O33" s="97">
        <f>_xlfn.IFNA(VLOOKUP(CONCATENATE($O$5,$B33,$C33),'BAL1'!$A$6:$N$95,14,FALSE),0)</f>
        <v>0</v>
      </c>
      <c r="P33" s="97">
        <f>_xlfn.IFNA(VLOOKUP(CONCATENATE($P$5,$B33,$C33),'BUS2'!$A$6:$N$133,14,FALSE),0)</f>
        <v>0</v>
      </c>
      <c r="Q33" s="97">
        <f>_xlfn.IFNA(VLOOKUP(CONCATENATE($Q$5,$B33,$C33),'WAL1'!$A$6:$N$135,14,FALSE),0)</f>
        <v>0</v>
      </c>
      <c r="R33" s="97"/>
      <c r="S33" s="97">
        <f>_xlfn.IFNA(VLOOKUP(CONCATENATE($S$5,$B33,$C33),'OG1'!$A$6:$N$132,14,FALSE),0)</f>
        <v>0</v>
      </c>
      <c r="T33" s="97">
        <f>_xlfn.IFNA(VLOOKUP(CONCATENATE($T$5,$B33,$C33),DARL!$A$6:$N$56,14,FALSE),0)</f>
        <v>0</v>
      </c>
      <c r="U33" s="97">
        <f>_xlfn.IFNA(VLOOKUP(CONCATENATE($U$5,$B33,$C33),'BUS3'!$A$6:$N$135,14,FALSE),0)</f>
        <v>0</v>
      </c>
      <c r="V33" s="97">
        <f>_xlfn.IFNA(VLOOKUP(CONCATENATE($V$5,$B33,$C33),'BAL2'!$A$6:$N$135,14,FALSE),0)</f>
        <v>0</v>
      </c>
      <c r="W33" s="97">
        <f>_xlfn.IFNA(VLOOKUP(CONCATENATE($W$5,$B33,$C33),'BUN1'!$A$6:$N$135,14,FALSE),0)</f>
        <v>0</v>
      </c>
      <c r="X33" s="97">
        <f>_xlfn.IFNA(VLOOKUP(CONCATENATE($X$5,$B33,$C33),'OG2'!$A$6:$N$133,14,FALSE),0)</f>
        <v>0</v>
      </c>
      <c r="Y33" s="97">
        <f>_xlfn.IFNA(VLOOKUP(CONCATENATE($Y$5,$B33,$C33),'SM1'!$A$6:$N$133,14,FALSE),0)</f>
        <v>0</v>
      </c>
      <c r="Z33" s="97">
        <f>_xlfn.IFNA(VLOOKUP(CONCATENATE($Z$5,$B33,$C33),'MR2'!$A$6:$N$124,14,FALSE),0)</f>
        <v>0</v>
      </c>
      <c r="AA33" s="97">
        <f>_xlfn.IFNA(VLOOKUP(CONCATENATE($AA$5,$B33,$C33),'WAL2'!$A$6:$N$135,14,FALSE),0)</f>
        <v>0</v>
      </c>
      <c r="AB33" s="97">
        <f>_xlfn.IFNA(VLOOKUP(CONCATENATE($AB$5,$B33,$C33),DARD1!$A$6:$N$134,14,FALSE),0)</f>
        <v>0</v>
      </c>
      <c r="AC33" s="97">
        <f>_xlfn.IFNA(VLOOKUP(CONCATENATE($AC$5,$B33,$C33),'LF1'!$A$6:$N$135,14,FALSE),0)</f>
        <v>0</v>
      </c>
      <c r="AD33" s="97"/>
      <c r="AE33" s="97"/>
      <c r="AF33" s="97">
        <f>_xlfn.IFNA(VLOOKUP(CONCATENATE($AF$5,$B33,$C33),'BUN2'!$A$6:$N$131,14,FALSE),0)</f>
        <v>0</v>
      </c>
      <c r="AG33" s="97">
        <f>_xlfn.IFNA(VLOOKUP(CONCATENATE($AG$5,$B33,$C33),'OG3'!$A$6:$N$135,14,FALSE),0)</f>
        <v>0</v>
      </c>
      <c r="AH33" s="98">
        <f>_xlfn.IFNA(VLOOKUP(CONCATENATE($AH$5,$B33,$C33),SER!$A$6:$N$135,14,FALSE),0)</f>
        <v>0</v>
      </c>
      <c r="AI33" s="98"/>
      <c r="AJ33" s="98">
        <f>_xlfn.IFNA(VLOOKUP(CONCATENATE($AD$5,$B33,$C33),DARL2!$A$6:$N$135,14,FALSE),0)</f>
        <v>0</v>
      </c>
      <c r="AK33" s="98"/>
      <c r="AL33" s="98">
        <f>_xlfn.IFNA(VLOOKUP(CONCATENATE($AL$5,$B33,$C33),DARD2!$A$6:$N$135,14,FALSE),0)</f>
        <v>0</v>
      </c>
      <c r="AM33" s="98">
        <f>_xlfn.IFNA(VLOOKUP(CONCATENATE($AM$5,$B33,$C33),'WAL3'!$A$6:$N$77,14,FALSE),0)</f>
        <v>0</v>
      </c>
      <c r="AN33" s="98">
        <f>_xlfn.IFNA(VLOOKUP(CONCATENATE($AN$5,$B33,$C33),'BAL3'!$A$6:$N$135,14,FALSE),0)</f>
        <v>0</v>
      </c>
      <c r="AO33" s="98">
        <f>_xlfn.IFNA(VLOOKUP(CONCATENATE($AO$5,$B33,$C33),'BUN3'!$A$6:$N$135,14,FALSE),0)</f>
        <v>0</v>
      </c>
      <c r="AP33" s="98">
        <f>_xlfn.IFNA(VLOOKUP(CONCATENATE($AP$5,$B33,$C33),SC!$A$6:$N$135,14,FALSE),0)</f>
        <v>0</v>
      </c>
      <c r="AQ33" s="98">
        <f>_xlfn.IFNA(VLOOKUP(CONCATENATE($AQ$5,$B33,$C33),'KAL1'!$A$6:$N$135,14,FALSE),0)</f>
        <v>0</v>
      </c>
      <c r="AR33" s="521"/>
      <c r="AS33" s="99">
        <f>_xlfn.IFNA(VLOOKUP(CONCATENATE($AR$5,$B33,$C33),'LF2'!$A$6:$N$135,14,FALSE),0)</f>
        <v>0</v>
      </c>
      <c r="AT33" s="100"/>
    </row>
    <row r="34" spans="1:46" s="42" customFormat="1" x14ac:dyDescent="0.2">
      <c r="A34" s="895"/>
      <c r="B34" s="393"/>
      <c r="C34" s="394"/>
      <c r="D34" s="394"/>
      <c r="E34" s="395"/>
      <c r="F34" s="396"/>
      <c r="G34" s="90"/>
      <c r="H34" s="91"/>
      <c r="I34" s="92"/>
      <c r="J34" s="96">
        <f>_xlfn.IFNA(VLOOKUP(CONCATENATE($J$5,$B34,$C34),'20BUN'!$A$6:$N$94,14,FALSE),0)</f>
        <v>0</v>
      </c>
      <c r="K34" s="97">
        <f>_xlfn.IFNA(VLOOKUP(CONCATENATE($K$5,$B34,$C34),'20BUS'!$A$6:$N$107,14,FALSE),0)</f>
        <v>0</v>
      </c>
      <c r="L34" s="97">
        <f>_xlfn.IFNA(VLOOKUP(CONCATENATE($L$5,$B34,$C34),'MUR1'!$A$6:$N$135,14,FALSE),0)</f>
        <v>0</v>
      </c>
      <c r="M34" s="97">
        <f>_xlfn.IFNA(VLOOKUP(CONCATENATE($M$5,$B34,$C34),'BUS1'!$A$6:$N$95,14,FALSE),0)</f>
        <v>0</v>
      </c>
      <c r="N34" s="97">
        <f>_xlfn.IFNA(VLOOKUP(CONCATENATE($N$5,$B34,$C34),'WP1'!$A$6:$N$131,14,FALSE),0)</f>
        <v>0</v>
      </c>
      <c r="O34" s="97">
        <f>_xlfn.IFNA(VLOOKUP(CONCATENATE($O$5,$B34,$C34),'BAL1'!$A$6:$N$95,14,FALSE),0)</f>
        <v>0</v>
      </c>
      <c r="P34" s="97">
        <f>_xlfn.IFNA(VLOOKUP(CONCATENATE($P$5,$B34,$C34),'BUS2'!$A$6:$N$133,14,FALSE),0)</f>
        <v>0</v>
      </c>
      <c r="Q34" s="97">
        <f>_xlfn.IFNA(VLOOKUP(CONCATENATE($Q$5,$B34,$C34),'WAL1'!$A$6:$N$135,14,FALSE),0)</f>
        <v>0</v>
      </c>
      <c r="R34" s="97"/>
      <c r="S34" s="97">
        <f>_xlfn.IFNA(VLOOKUP(CONCATENATE($S$5,$B34,$C34),'OG1'!$A$6:$N$132,14,FALSE),0)</f>
        <v>0</v>
      </c>
      <c r="T34" s="97">
        <f>_xlfn.IFNA(VLOOKUP(CONCATENATE($T$5,$B34,$C34),DARL!$A$6:$N$56,14,FALSE),0)</f>
        <v>0</v>
      </c>
      <c r="U34" s="97">
        <f>_xlfn.IFNA(VLOOKUP(CONCATENATE($U$5,$B34,$C34),'BUS3'!$A$6:$N$135,14,FALSE),0)</f>
        <v>0</v>
      </c>
      <c r="V34" s="97">
        <f>_xlfn.IFNA(VLOOKUP(CONCATENATE($V$5,$B34,$C34),'BAL2'!$A$6:$N$135,14,FALSE),0)</f>
        <v>0</v>
      </c>
      <c r="W34" s="97">
        <f>_xlfn.IFNA(VLOOKUP(CONCATENATE($W$5,$B34,$C34),'BUN1'!$A$6:$N$135,14,FALSE),0)</f>
        <v>0</v>
      </c>
      <c r="X34" s="97">
        <f>_xlfn.IFNA(VLOOKUP(CONCATENATE($X$5,$B34,$C34),'OG2'!$A$6:$N$133,14,FALSE),0)</f>
        <v>0</v>
      </c>
      <c r="Y34" s="97">
        <f>_xlfn.IFNA(VLOOKUP(CONCATENATE($Y$5,$B34,$C34),'SM1'!$A$6:$N$133,14,FALSE),0)</f>
        <v>0</v>
      </c>
      <c r="Z34" s="97">
        <f>_xlfn.IFNA(VLOOKUP(CONCATENATE($Z$5,$B34,$C34),'MR2'!$A$6:$N$124,14,FALSE),0)</f>
        <v>0</v>
      </c>
      <c r="AA34" s="97">
        <f>_xlfn.IFNA(VLOOKUP(CONCATENATE($AA$5,$B34,$C34),'WAL2'!$A$6:$N$135,14,FALSE),0)</f>
        <v>0</v>
      </c>
      <c r="AB34" s="97">
        <f>_xlfn.IFNA(VLOOKUP(CONCATENATE($AB$5,$B34,$C34),DARD1!$A$6:$N$134,14,FALSE),0)</f>
        <v>0</v>
      </c>
      <c r="AC34" s="97">
        <f>_xlfn.IFNA(VLOOKUP(CONCATENATE($AC$5,$B34,$C34),'LF1'!$A$6:$N$135,14,FALSE),0)</f>
        <v>0</v>
      </c>
      <c r="AD34" s="97"/>
      <c r="AE34" s="97"/>
      <c r="AF34" s="97">
        <f>_xlfn.IFNA(VLOOKUP(CONCATENATE($AF$5,$B34,$C34),'BUN2'!$A$6:$N$131,14,FALSE),0)</f>
        <v>0</v>
      </c>
      <c r="AG34" s="97">
        <f>_xlfn.IFNA(VLOOKUP(CONCATENATE($AG$5,$B34,$C34),'OG3'!$A$6:$N$135,14,FALSE),0)</f>
        <v>0</v>
      </c>
      <c r="AH34" s="98">
        <f>_xlfn.IFNA(VLOOKUP(CONCATENATE($AH$5,$B34,$C34),SER!$A$6:$N$135,14,FALSE),0)</f>
        <v>0</v>
      </c>
      <c r="AI34" s="98"/>
      <c r="AJ34" s="98">
        <f>_xlfn.IFNA(VLOOKUP(CONCATENATE($AD$5,$B34,$C34),DARL2!$A$6:$N$135,14,FALSE),0)</f>
        <v>0</v>
      </c>
      <c r="AK34" s="98"/>
      <c r="AL34" s="98">
        <f>_xlfn.IFNA(VLOOKUP(CONCATENATE($AL$5,$B34,$C34),DARD2!$A$6:$N$135,14,FALSE),0)</f>
        <v>0</v>
      </c>
      <c r="AM34" s="98">
        <f>_xlfn.IFNA(VLOOKUP(CONCATENATE($AM$5,$B34,$C34),'WAL3'!$A$6:$N$77,14,FALSE),0)</f>
        <v>0</v>
      </c>
      <c r="AN34" s="98">
        <f>_xlfn.IFNA(VLOOKUP(CONCATENATE($AN$5,$B34,$C34),'BAL3'!$A$6:$N$135,14,FALSE),0)</f>
        <v>0</v>
      </c>
      <c r="AO34" s="98">
        <f>_xlfn.IFNA(VLOOKUP(CONCATENATE($AO$5,$B34,$C34),'BUN3'!$A$6:$N$135,14,FALSE),0)</f>
        <v>0</v>
      </c>
      <c r="AP34" s="98">
        <f>_xlfn.IFNA(VLOOKUP(CONCATENATE($AP$5,$B34,$C34),SC!$A$6:$N$135,14,FALSE),0)</f>
        <v>0</v>
      </c>
      <c r="AQ34" s="98">
        <f>_xlfn.IFNA(VLOOKUP(CONCATENATE($AQ$5,$B34,$C34),'KAL1'!$A$6:$N$135,14,FALSE),0)</f>
        <v>0</v>
      </c>
      <c r="AR34" s="521"/>
      <c r="AS34" s="99">
        <f>_xlfn.IFNA(VLOOKUP(CONCATENATE($AR$5,$B34,$C34),'LF2'!$A$6:$N$135,14,FALSE),0)</f>
        <v>0</v>
      </c>
      <c r="AT34" s="100"/>
    </row>
    <row r="35" spans="1:46" s="42" customFormat="1" x14ac:dyDescent="0.2">
      <c r="A35" s="895"/>
      <c r="B35" s="393"/>
      <c r="C35" s="394"/>
      <c r="D35" s="394"/>
      <c r="E35" s="395"/>
      <c r="F35" s="396"/>
      <c r="G35" s="90"/>
      <c r="H35" s="91"/>
      <c r="I35" s="92"/>
      <c r="J35" s="96">
        <f>_xlfn.IFNA(VLOOKUP(CONCATENATE($J$5,$B35,$C35),'20BUN'!$A$6:$N$94,14,FALSE),0)</f>
        <v>0</v>
      </c>
      <c r="K35" s="97">
        <f>_xlfn.IFNA(VLOOKUP(CONCATENATE($K$5,$B35,$C35),'20BUS'!$A$6:$N$107,14,FALSE),0)</f>
        <v>0</v>
      </c>
      <c r="L35" s="97">
        <f>_xlfn.IFNA(VLOOKUP(CONCATENATE($L$5,$B35,$C35),'MUR1'!$A$6:$N$135,14,FALSE),0)</f>
        <v>0</v>
      </c>
      <c r="M35" s="97">
        <f>_xlfn.IFNA(VLOOKUP(CONCATENATE($M$5,$B35,$C35),'BUS1'!$A$6:$N$95,14,FALSE),0)</f>
        <v>0</v>
      </c>
      <c r="N35" s="97">
        <f>_xlfn.IFNA(VLOOKUP(CONCATENATE($N$5,$B35,$C35),'WP1'!$A$6:$N$131,14,FALSE),0)</f>
        <v>0</v>
      </c>
      <c r="O35" s="97">
        <f>_xlfn.IFNA(VLOOKUP(CONCATENATE($O$5,$B35,$C35),'BAL1'!$A$6:$N$95,14,FALSE),0)</f>
        <v>0</v>
      </c>
      <c r="P35" s="97">
        <f>_xlfn.IFNA(VLOOKUP(CONCATENATE($P$5,$B35,$C35),'BUS2'!$A$6:$N$133,14,FALSE),0)</f>
        <v>0</v>
      </c>
      <c r="Q35" s="97">
        <f>_xlfn.IFNA(VLOOKUP(CONCATENATE($Q$5,$B35,$C35),'WAL1'!$A$6:$N$135,14,FALSE),0)</f>
        <v>0</v>
      </c>
      <c r="R35" s="97"/>
      <c r="S35" s="97">
        <f>_xlfn.IFNA(VLOOKUP(CONCATENATE($S$5,$B35,$C35),'OG1'!$A$6:$N$132,14,FALSE),0)</f>
        <v>0</v>
      </c>
      <c r="T35" s="97">
        <f>_xlfn.IFNA(VLOOKUP(CONCATENATE($T$5,$B35,$C35),DARL!$A$6:$N$56,14,FALSE),0)</f>
        <v>0</v>
      </c>
      <c r="U35" s="97">
        <f>_xlfn.IFNA(VLOOKUP(CONCATENATE($U$5,$B35,$C35),'BUS3'!$A$6:$N$135,14,FALSE),0)</f>
        <v>0</v>
      </c>
      <c r="V35" s="97">
        <f>_xlfn.IFNA(VLOOKUP(CONCATENATE($V$5,$B35,$C35),'BAL2'!$A$6:$N$135,14,FALSE),0)</f>
        <v>0</v>
      </c>
      <c r="W35" s="97">
        <f>_xlfn.IFNA(VLOOKUP(CONCATENATE($W$5,$B35,$C35),'BUN1'!$A$6:$N$135,14,FALSE),0)</f>
        <v>0</v>
      </c>
      <c r="X35" s="97">
        <f>_xlfn.IFNA(VLOOKUP(CONCATENATE($X$5,$B35,$C35),'OG2'!$A$6:$N$133,14,FALSE),0)</f>
        <v>0</v>
      </c>
      <c r="Y35" s="97">
        <f>_xlfn.IFNA(VLOOKUP(CONCATENATE($Y$5,$B35,$C35),'SM1'!$A$6:$N$133,14,FALSE),0)</f>
        <v>0</v>
      </c>
      <c r="Z35" s="97">
        <f>_xlfn.IFNA(VLOOKUP(CONCATENATE($Z$5,$B35,$C35),'MR2'!$A$6:$N$124,14,FALSE),0)</f>
        <v>0</v>
      </c>
      <c r="AA35" s="97">
        <f>_xlfn.IFNA(VLOOKUP(CONCATENATE($AA$5,$B35,$C35),'WAL2'!$A$6:$N$135,14,FALSE),0)</f>
        <v>0</v>
      </c>
      <c r="AB35" s="97">
        <f>_xlfn.IFNA(VLOOKUP(CONCATENATE($AB$5,$B35,$C35),DARD1!$A$6:$N$134,14,FALSE),0)</f>
        <v>0</v>
      </c>
      <c r="AC35" s="97">
        <f>_xlfn.IFNA(VLOOKUP(CONCATENATE($AC$5,$B35,$C35),'LF1'!$A$6:$N$135,14,FALSE),0)</f>
        <v>0</v>
      </c>
      <c r="AD35" s="97"/>
      <c r="AE35" s="97"/>
      <c r="AF35" s="97">
        <f>_xlfn.IFNA(VLOOKUP(CONCATENATE($AF$5,$B35,$C35),'BUN2'!$A$6:$N$131,14,FALSE),0)</f>
        <v>0</v>
      </c>
      <c r="AG35" s="97">
        <f>_xlfn.IFNA(VLOOKUP(CONCATENATE($AG$5,$B35,$C35),'OG3'!$A$6:$N$135,14,FALSE),0)</f>
        <v>0</v>
      </c>
      <c r="AH35" s="98">
        <f>_xlfn.IFNA(VLOOKUP(CONCATENATE($AH$5,$B35,$C35),SER!$A$6:$N$135,14,FALSE),0)</f>
        <v>0</v>
      </c>
      <c r="AI35" s="98"/>
      <c r="AJ35" s="98">
        <f>_xlfn.IFNA(VLOOKUP(CONCATENATE($AD$5,$B35,$C35),DARL2!$A$6:$N$135,14,FALSE),0)</f>
        <v>0</v>
      </c>
      <c r="AK35" s="98"/>
      <c r="AL35" s="98">
        <f>_xlfn.IFNA(VLOOKUP(CONCATENATE($AL$5,$B35,$C35),DARD2!$A$6:$N$135,14,FALSE),0)</f>
        <v>0</v>
      </c>
      <c r="AM35" s="98">
        <f>_xlfn.IFNA(VLOOKUP(CONCATENATE($AM$5,$B35,$C35),'WAL3'!$A$6:$N$77,14,FALSE),0)</f>
        <v>0</v>
      </c>
      <c r="AN35" s="98">
        <f>_xlfn.IFNA(VLOOKUP(CONCATENATE($AN$5,$B35,$C35),'BAL3'!$A$6:$N$135,14,FALSE),0)</f>
        <v>0</v>
      </c>
      <c r="AO35" s="98">
        <f>_xlfn.IFNA(VLOOKUP(CONCATENATE($AO$5,$B35,$C35),'BUN3'!$A$6:$N$135,14,FALSE),0)</f>
        <v>0</v>
      </c>
      <c r="AP35" s="98">
        <f>_xlfn.IFNA(VLOOKUP(CONCATENATE($AP$5,$B35,$C35),SC!$A$6:$N$135,14,FALSE),0)</f>
        <v>0</v>
      </c>
      <c r="AQ35" s="98">
        <f>_xlfn.IFNA(VLOOKUP(CONCATENATE($AQ$5,$B35,$C35),'KAL1'!$A$6:$N$135,14,FALSE),0)</f>
        <v>0</v>
      </c>
      <c r="AR35" s="521"/>
      <c r="AS35" s="99">
        <f>_xlfn.IFNA(VLOOKUP(CONCATENATE($AR$5,$B35,$C35),'LF2'!$A$6:$N$135,14,FALSE),0)</f>
        <v>0</v>
      </c>
      <c r="AT35" s="100"/>
    </row>
    <row r="36" spans="1:46" s="42" customFormat="1" x14ac:dyDescent="0.2">
      <c r="A36" s="895"/>
      <c r="B36" s="393"/>
      <c r="C36" s="394"/>
      <c r="D36" s="394"/>
      <c r="E36" s="395"/>
      <c r="F36" s="396"/>
      <c r="G36" s="90"/>
      <c r="H36" s="91"/>
      <c r="I36" s="92"/>
      <c r="J36" s="96">
        <f>_xlfn.IFNA(VLOOKUP(CONCATENATE($J$5,$B36,$C36),'20BUN'!$A$6:$N$94,14,FALSE),0)</f>
        <v>0</v>
      </c>
      <c r="K36" s="97">
        <f>_xlfn.IFNA(VLOOKUP(CONCATENATE($K$5,$B36,$C36),'20BUS'!$A$6:$N$107,14,FALSE),0)</f>
        <v>0</v>
      </c>
      <c r="L36" s="97">
        <f>_xlfn.IFNA(VLOOKUP(CONCATENATE($L$5,$B36,$C36),'MUR1'!$A$6:$N$135,14,FALSE),0)</f>
        <v>0</v>
      </c>
      <c r="M36" s="97">
        <f>_xlfn.IFNA(VLOOKUP(CONCATENATE($M$5,$B36,$C36),'BUS1'!$A$6:$N$95,14,FALSE),0)</f>
        <v>0</v>
      </c>
      <c r="N36" s="97">
        <f>_xlfn.IFNA(VLOOKUP(CONCATENATE($N$5,$B36,$C36),'WP1'!$A$6:$N$131,14,FALSE),0)</f>
        <v>0</v>
      </c>
      <c r="O36" s="97">
        <f>_xlfn.IFNA(VLOOKUP(CONCATENATE($O$5,$B36,$C36),'BAL1'!$A$6:$N$95,14,FALSE),0)</f>
        <v>0</v>
      </c>
      <c r="P36" s="97">
        <f>_xlfn.IFNA(VLOOKUP(CONCATENATE($P$5,$B36,$C36),'BUS2'!$A$6:$N$133,14,FALSE),0)</f>
        <v>0</v>
      </c>
      <c r="Q36" s="97">
        <f>_xlfn.IFNA(VLOOKUP(CONCATENATE($Q$5,$B36,$C36),'WAL1'!$A$6:$N$135,14,FALSE),0)</f>
        <v>0</v>
      </c>
      <c r="R36" s="97"/>
      <c r="S36" s="97">
        <f>_xlfn.IFNA(VLOOKUP(CONCATENATE($S$5,$B36,$C36),'OG1'!$A$6:$N$132,14,FALSE),0)</f>
        <v>0</v>
      </c>
      <c r="T36" s="97">
        <f>_xlfn.IFNA(VLOOKUP(CONCATENATE($T$5,$B36,$C36),DARL!$A$6:$N$56,14,FALSE),0)</f>
        <v>0</v>
      </c>
      <c r="U36" s="97">
        <f>_xlfn.IFNA(VLOOKUP(CONCATENATE($U$5,$B36,$C36),'BUS3'!$A$6:$N$135,14,FALSE),0)</f>
        <v>0</v>
      </c>
      <c r="V36" s="97">
        <f>_xlfn.IFNA(VLOOKUP(CONCATENATE($V$5,$B36,$C36),'BAL2'!$A$6:$N$135,14,FALSE),0)</f>
        <v>0</v>
      </c>
      <c r="W36" s="97">
        <f>_xlfn.IFNA(VLOOKUP(CONCATENATE($W$5,$B36,$C36),'BUN1'!$A$6:$N$135,14,FALSE),0)</f>
        <v>0</v>
      </c>
      <c r="X36" s="97">
        <f>_xlfn.IFNA(VLOOKUP(CONCATENATE($X$5,$B36,$C36),'OG2'!$A$6:$N$133,14,FALSE),0)</f>
        <v>0</v>
      </c>
      <c r="Y36" s="97">
        <f>_xlfn.IFNA(VLOOKUP(CONCATENATE($Y$5,$B36,$C36),'SM1'!$A$6:$N$133,14,FALSE),0)</f>
        <v>0</v>
      </c>
      <c r="Z36" s="97">
        <f>_xlfn.IFNA(VLOOKUP(CONCATENATE($Z$5,$B36,$C36),'MR2'!$A$6:$N$124,14,FALSE),0)</f>
        <v>0</v>
      </c>
      <c r="AA36" s="97">
        <f>_xlfn.IFNA(VLOOKUP(CONCATENATE($AA$5,$B36,$C36),'WAL2'!$A$6:$N$135,14,FALSE),0)</f>
        <v>0</v>
      </c>
      <c r="AB36" s="97">
        <f>_xlfn.IFNA(VLOOKUP(CONCATENATE($AB$5,$B36,$C36),DARD1!$A$6:$N$134,14,FALSE),0)</f>
        <v>0</v>
      </c>
      <c r="AC36" s="97">
        <f>_xlfn.IFNA(VLOOKUP(CONCATENATE($AC$5,$B36,$C36),'LF1'!$A$6:$N$135,14,FALSE),0)</f>
        <v>0</v>
      </c>
      <c r="AD36" s="97"/>
      <c r="AE36" s="97"/>
      <c r="AF36" s="97">
        <f>_xlfn.IFNA(VLOOKUP(CONCATENATE($AF$5,$B36,$C36),'BUN2'!$A$6:$N$131,14,FALSE),0)</f>
        <v>0</v>
      </c>
      <c r="AG36" s="97">
        <f>_xlfn.IFNA(VLOOKUP(CONCATENATE($AG$5,$B36,$C36),'OG3'!$A$6:$N$135,14,FALSE),0)</f>
        <v>0</v>
      </c>
      <c r="AH36" s="98">
        <f>_xlfn.IFNA(VLOOKUP(CONCATENATE($AH$5,$B36,$C36),SER!$A$6:$N$135,14,FALSE),0)</f>
        <v>0</v>
      </c>
      <c r="AI36" s="98"/>
      <c r="AJ36" s="98">
        <f>_xlfn.IFNA(VLOOKUP(CONCATENATE($AD$5,$B36,$C36),DARL2!$A$6:$N$135,14,FALSE),0)</f>
        <v>0</v>
      </c>
      <c r="AK36" s="98"/>
      <c r="AL36" s="98">
        <f>_xlfn.IFNA(VLOOKUP(CONCATENATE($AL$5,$B36,$C36),DARD2!$A$6:$N$135,14,FALSE),0)</f>
        <v>0</v>
      </c>
      <c r="AM36" s="98">
        <f>_xlfn.IFNA(VLOOKUP(CONCATENATE($AM$5,$B36,$C36),'WAL3'!$A$6:$N$77,14,FALSE),0)</f>
        <v>0</v>
      </c>
      <c r="AN36" s="98">
        <f>_xlfn.IFNA(VLOOKUP(CONCATENATE($AN$5,$B36,$C36),'BAL3'!$A$6:$N$135,14,FALSE),0)</f>
        <v>0</v>
      </c>
      <c r="AO36" s="98">
        <f>_xlfn.IFNA(VLOOKUP(CONCATENATE($AO$5,$B36,$C36),'BUN3'!$A$6:$N$135,14,FALSE),0)</f>
        <v>0</v>
      </c>
      <c r="AP36" s="98">
        <f>_xlfn.IFNA(VLOOKUP(CONCATENATE($AP$5,$B36,$C36),SC!$A$6:$N$135,14,FALSE),0)</f>
        <v>0</v>
      </c>
      <c r="AQ36" s="98">
        <f>_xlfn.IFNA(VLOOKUP(CONCATENATE($AQ$5,$B36,$C36),'KAL1'!$A$6:$N$135,14,FALSE),0)</f>
        <v>0</v>
      </c>
      <c r="AR36" s="521"/>
      <c r="AS36" s="99">
        <f>_xlfn.IFNA(VLOOKUP(CONCATENATE($AR$5,$B36,$C36),'LF2'!$A$6:$N$135,14,FALSE),0)</f>
        <v>0</v>
      </c>
      <c r="AT36" s="100"/>
    </row>
    <row r="37" spans="1:46" s="42" customFormat="1" x14ac:dyDescent="0.2">
      <c r="A37" s="895"/>
      <c r="B37" s="393"/>
      <c r="C37" s="394"/>
      <c r="D37" s="394"/>
      <c r="E37" s="395"/>
      <c r="F37" s="396"/>
      <c r="G37" s="90"/>
      <c r="H37" s="91"/>
      <c r="I37" s="92"/>
      <c r="J37" s="96">
        <f>_xlfn.IFNA(VLOOKUP(CONCATENATE($J$5,$B37,$C37),'20BUN'!$A$6:$N$94,14,FALSE),0)</f>
        <v>0</v>
      </c>
      <c r="K37" s="97">
        <f>_xlfn.IFNA(VLOOKUP(CONCATENATE($K$5,$B37,$C37),'20BUS'!$A$6:$N$107,14,FALSE),0)</f>
        <v>0</v>
      </c>
      <c r="L37" s="97">
        <f>_xlfn.IFNA(VLOOKUP(CONCATENATE($L$5,$B37,$C37),'MUR1'!$A$6:$N$135,14,FALSE),0)</f>
        <v>0</v>
      </c>
      <c r="M37" s="97">
        <f>_xlfn.IFNA(VLOOKUP(CONCATENATE($M$5,$B37,$C37),'BUS1'!$A$6:$N$95,14,FALSE),0)</f>
        <v>0</v>
      </c>
      <c r="N37" s="97">
        <f>_xlfn.IFNA(VLOOKUP(CONCATENATE($N$5,$B37,$C37),'WP1'!$A$6:$N$131,14,FALSE),0)</f>
        <v>0</v>
      </c>
      <c r="O37" s="97">
        <f>_xlfn.IFNA(VLOOKUP(CONCATENATE($O$5,$B37,$C37),'BAL1'!$A$6:$N$95,14,FALSE),0)</f>
        <v>0</v>
      </c>
      <c r="P37" s="97">
        <f>_xlfn.IFNA(VLOOKUP(CONCATENATE($P$5,$B37,$C37),'BUS2'!$A$6:$N$133,14,FALSE),0)</f>
        <v>0</v>
      </c>
      <c r="Q37" s="97">
        <f>_xlfn.IFNA(VLOOKUP(CONCATENATE($Q$5,$B37,$C37),'WAL1'!$A$6:$N$135,14,FALSE),0)</f>
        <v>0</v>
      </c>
      <c r="R37" s="97"/>
      <c r="S37" s="97">
        <f>_xlfn.IFNA(VLOOKUP(CONCATENATE($S$5,$B37,$C37),'OG1'!$A$6:$N$132,14,FALSE),0)</f>
        <v>0</v>
      </c>
      <c r="T37" s="97">
        <f>_xlfn.IFNA(VLOOKUP(CONCATENATE($T$5,$B37,$C37),DARL!$A$6:$N$56,14,FALSE),0)</f>
        <v>0</v>
      </c>
      <c r="U37" s="97">
        <f>_xlfn.IFNA(VLOOKUP(CONCATENATE($U$5,$B37,$C37),'BUS3'!$A$6:$N$135,14,FALSE),0)</f>
        <v>0</v>
      </c>
      <c r="V37" s="97">
        <f>_xlfn.IFNA(VLOOKUP(CONCATENATE($V$5,$B37,$C37),'BAL2'!$A$6:$N$135,14,FALSE),0)</f>
        <v>0</v>
      </c>
      <c r="W37" s="97">
        <f>_xlfn.IFNA(VLOOKUP(CONCATENATE($W$5,$B37,$C37),'BUN1'!$A$6:$N$135,14,FALSE),0)</f>
        <v>0</v>
      </c>
      <c r="X37" s="97">
        <f>_xlfn.IFNA(VLOOKUP(CONCATENATE($X$5,$B37,$C37),'OG2'!$A$6:$N$133,14,FALSE),0)</f>
        <v>0</v>
      </c>
      <c r="Y37" s="97">
        <f>_xlfn.IFNA(VLOOKUP(CONCATENATE($Y$5,$B37,$C37),'SM1'!$A$6:$N$133,14,FALSE),0)</f>
        <v>0</v>
      </c>
      <c r="Z37" s="97">
        <f>_xlfn.IFNA(VLOOKUP(CONCATENATE($Z$5,$B37,$C37),'MR2'!$A$6:$N$124,14,FALSE),0)</f>
        <v>0</v>
      </c>
      <c r="AA37" s="97">
        <f>_xlfn.IFNA(VLOOKUP(CONCATENATE($AA$5,$B37,$C37),'WAL2'!$A$6:$N$135,14,FALSE),0)</f>
        <v>0</v>
      </c>
      <c r="AB37" s="97">
        <f>_xlfn.IFNA(VLOOKUP(CONCATENATE($AB$5,$B37,$C37),DARD1!$A$6:$N$134,14,FALSE),0)</f>
        <v>0</v>
      </c>
      <c r="AC37" s="97">
        <f>_xlfn.IFNA(VLOOKUP(CONCATENATE($AC$5,$B37,$C37),'LF1'!$A$6:$N$135,14,FALSE),0)</f>
        <v>0</v>
      </c>
      <c r="AD37" s="97"/>
      <c r="AE37" s="97"/>
      <c r="AF37" s="97">
        <f>_xlfn.IFNA(VLOOKUP(CONCATENATE($AF$5,$B37,$C37),'BUN2'!$A$6:$N$131,14,FALSE),0)</f>
        <v>0</v>
      </c>
      <c r="AG37" s="97">
        <f>_xlfn.IFNA(VLOOKUP(CONCATENATE($AG$5,$B37,$C37),'OG3'!$A$6:$N$135,14,FALSE),0)</f>
        <v>0</v>
      </c>
      <c r="AH37" s="98">
        <f>_xlfn.IFNA(VLOOKUP(CONCATENATE($AH$5,$B37,$C37),SER!$A$6:$N$135,14,FALSE),0)</f>
        <v>0</v>
      </c>
      <c r="AI37" s="98"/>
      <c r="AJ37" s="98">
        <f>_xlfn.IFNA(VLOOKUP(CONCATENATE($AD$5,$B37,$C37),DARL2!$A$6:$N$135,14,FALSE),0)</f>
        <v>0</v>
      </c>
      <c r="AK37" s="98"/>
      <c r="AL37" s="98">
        <f>_xlfn.IFNA(VLOOKUP(CONCATENATE($AL$5,$B37,$C37),DARD2!$A$6:$N$135,14,FALSE),0)</f>
        <v>0</v>
      </c>
      <c r="AM37" s="98">
        <f>_xlfn.IFNA(VLOOKUP(CONCATENATE($AM$5,$B37,$C37),'WAL3'!$A$6:$N$77,14,FALSE),0)</f>
        <v>0</v>
      </c>
      <c r="AN37" s="98">
        <f>_xlfn.IFNA(VLOOKUP(CONCATENATE($AN$5,$B37,$C37),'BAL3'!$A$6:$N$135,14,FALSE),0)</f>
        <v>0</v>
      </c>
      <c r="AO37" s="98">
        <f>_xlfn.IFNA(VLOOKUP(CONCATENATE($AO$5,$B37,$C37),'BUN3'!$A$6:$N$135,14,FALSE),0)</f>
        <v>0</v>
      </c>
      <c r="AP37" s="98">
        <f>_xlfn.IFNA(VLOOKUP(CONCATENATE($AP$5,$B37,$C37),SC!$A$6:$N$135,14,FALSE),0)</f>
        <v>0</v>
      </c>
      <c r="AQ37" s="98">
        <f>_xlfn.IFNA(VLOOKUP(CONCATENATE($AQ$5,$B37,$C37),'KAL1'!$A$6:$N$135,14,FALSE),0)</f>
        <v>0</v>
      </c>
      <c r="AR37" s="521"/>
      <c r="AS37" s="99">
        <f>_xlfn.IFNA(VLOOKUP(CONCATENATE($AR$5,$B37,$C37),'LF2'!$A$6:$N$135,14,FALSE),0)</f>
        <v>0</v>
      </c>
      <c r="AT37" s="100"/>
    </row>
    <row r="38" spans="1:46" s="42" customFormat="1" x14ac:dyDescent="0.2">
      <c r="A38" s="895"/>
      <c r="B38" s="393"/>
      <c r="C38" s="394"/>
      <c r="D38" s="394"/>
      <c r="E38" s="395"/>
      <c r="F38" s="396"/>
      <c r="G38" s="90"/>
      <c r="H38" s="91"/>
      <c r="I38" s="92"/>
      <c r="J38" s="96">
        <f>_xlfn.IFNA(VLOOKUP(CONCATENATE($J$5,$B38,$C38),'20BUN'!$A$6:$N$94,14,FALSE),0)</f>
        <v>0</v>
      </c>
      <c r="K38" s="97">
        <f>_xlfn.IFNA(VLOOKUP(CONCATENATE($K$5,$B38,$C38),'20BUS'!$A$6:$N$107,14,FALSE),0)</f>
        <v>0</v>
      </c>
      <c r="L38" s="97">
        <f>_xlfn.IFNA(VLOOKUP(CONCATENATE($L$5,$B38,$C38),'MUR1'!$A$6:$N$135,14,FALSE),0)</f>
        <v>0</v>
      </c>
      <c r="M38" s="97">
        <f>_xlfn.IFNA(VLOOKUP(CONCATENATE($M$5,$B38,$C38),'BUS1'!$A$6:$N$95,14,FALSE),0)</f>
        <v>0</v>
      </c>
      <c r="N38" s="97">
        <f>_xlfn.IFNA(VLOOKUP(CONCATENATE($N$5,$B38,$C38),'WP1'!$A$6:$N$131,14,FALSE),0)</f>
        <v>0</v>
      </c>
      <c r="O38" s="97">
        <f>_xlfn.IFNA(VLOOKUP(CONCATENATE($O$5,$B38,$C38),'BAL1'!$A$6:$N$95,14,FALSE),0)</f>
        <v>0</v>
      </c>
      <c r="P38" s="97">
        <f>_xlfn.IFNA(VLOOKUP(CONCATENATE($P$5,$B38,$C38),'BUS2'!$A$6:$N$133,14,FALSE),0)</f>
        <v>0</v>
      </c>
      <c r="Q38" s="97">
        <f>_xlfn.IFNA(VLOOKUP(CONCATENATE($Q$5,$B38,$C38),'WAL1'!$A$6:$N$135,14,FALSE),0)</f>
        <v>0</v>
      </c>
      <c r="R38" s="97"/>
      <c r="S38" s="97">
        <f>_xlfn.IFNA(VLOOKUP(CONCATENATE($S$5,$B38,$C38),'OG1'!$A$6:$N$132,14,FALSE),0)</f>
        <v>0</v>
      </c>
      <c r="T38" s="97">
        <f>_xlfn.IFNA(VLOOKUP(CONCATENATE($T$5,$B38,$C38),DARL!$A$6:$N$56,14,FALSE),0)</f>
        <v>0</v>
      </c>
      <c r="U38" s="97">
        <f>_xlfn.IFNA(VLOOKUP(CONCATENATE($U$5,$B38,$C38),'BUS3'!$A$6:$N$135,14,FALSE),0)</f>
        <v>0</v>
      </c>
      <c r="V38" s="97">
        <f>_xlfn.IFNA(VLOOKUP(CONCATENATE($V$5,$B38,$C38),'BAL2'!$A$6:$N$135,14,FALSE),0)</f>
        <v>0</v>
      </c>
      <c r="W38" s="97">
        <f>_xlfn.IFNA(VLOOKUP(CONCATENATE($W$5,$B38,$C38),'BUN1'!$A$6:$N$135,14,FALSE),0)</f>
        <v>0</v>
      </c>
      <c r="X38" s="97">
        <f>_xlfn.IFNA(VLOOKUP(CONCATENATE($X$5,$B38,$C38),'OG2'!$A$6:$N$133,14,FALSE),0)</f>
        <v>0</v>
      </c>
      <c r="Y38" s="97">
        <f>_xlfn.IFNA(VLOOKUP(CONCATENATE($Y$5,$B38,$C38),'SM1'!$A$6:$N$133,14,FALSE),0)</f>
        <v>0</v>
      </c>
      <c r="Z38" s="97">
        <f>_xlfn.IFNA(VLOOKUP(CONCATENATE($Z$5,$B38,$C38),'MR2'!$A$6:$N$124,14,FALSE),0)</f>
        <v>0</v>
      </c>
      <c r="AA38" s="97">
        <f>_xlfn.IFNA(VLOOKUP(CONCATENATE($AA$5,$B38,$C38),'WAL2'!$A$6:$N$135,14,FALSE),0)</f>
        <v>0</v>
      </c>
      <c r="AB38" s="97">
        <f>_xlfn.IFNA(VLOOKUP(CONCATENATE($AB$5,$B38,$C38),DARD1!$A$6:$N$134,14,FALSE),0)</f>
        <v>0</v>
      </c>
      <c r="AC38" s="97">
        <f>_xlfn.IFNA(VLOOKUP(CONCATENATE($AC$5,$B38,$C38),'LF1'!$A$6:$N$135,14,FALSE),0)</f>
        <v>0</v>
      </c>
      <c r="AD38" s="97"/>
      <c r="AE38" s="97"/>
      <c r="AF38" s="97">
        <f>_xlfn.IFNA(VLOOKUP(CONCATENATE($AF$5,$B38,$C38),'BUN2'!$A$6:$N$131,14,FALSE),0)</f>
        <v>0</v>
      </c>
      <c r="AG38" s="97">
        <f>_xlfn.IFNA(VLOOKUP(CONCATENATE($AG$5,$B38,$C38),'OG3'!$A$6:$N$135,14,FALSE),0)</f>
        <v>0</v>
      </c>
      <c r="AH38" s="98">
        <f>_xlfn.IFNA(VLOOKUP(CONCATENATE($AH$5,$B38,$C38),SER!$A$6:$N$135,14,FALSE),0)</f>
        <v>0</v>
      </c>
      <c r="AI38" s="98"/>
      <c r="AJ38" s="98">
        <f>_xlfn.IFNA(VLOOKUP(CONCATENATE($AD$5,$B38,$C38),DARL2!$A$6:$N$135,14,FALSE),0)</f>
        <v>0</v>
      </c>
      <c r="AK38" s="98"/>
      <c r="AL38" s="98">
        <f>_xlfn.IFNA(VLOOKUP(CONCATENATE($AL$5,$B38,$C38),DARD2!$A$6:$N$135,14,FALSE),0)</f>
        <v>0</v>
      </c>
      <c r="AM38" s="98">
        <f>_xlfn.IFNA(VLOOKUP(CONCATENATE($AM$5,$B38,$C38),'WAL3'!$A$6:$N$77,14,FALSE),0)</f>
        <v>0</v>
      </c>
      <c r="AN38" s="98">
        <f>_xlfn.IFNA(VLOOKUP(CONCATENATE($AN$5,$B38,$C38),'BAL3'!$A$6:$N$135,14,FALSE),0)</f>
        <v>0</v>
      </c>
      <c r="AO38" s="98">
        <f>_xlfn.IFNA(VLOOKUP(CONCATENATE($AO$5,$B38,$C38),'BUN3'!$A$6:$N$135,14,FALSE),0)</f>
        <v>0</v>
      </c>
      <c r="AP38" s="98">
        <f>_xlfn.IFNA(VLOOKUP(CONCATENATE($AP$5,$B38,$C38),SC!$A$6:$N$135,14,FALSE),0)</f>
        <v>0</v>
      </c>
      <c r="AQ38" s="98">
        <f>_xlfn.IFNA(VLOOKUP(CONCATENATE($AQ$5,$B38,$C38),'KAL1'!$A$6:$N$135,14,FALSE),0)</f>
        <v>0</v>
      </c>
      <c r="AR38" s="521"/>
      <c r="AS38" s="99">
        <f>_xlfn.IFNA(VLOOKUP(CONCATENATE($AR$5,$B38,$C38),'LF2'!$A$6:$N$135,14,FALSE),0)</f>
        <v>0</v>
      </c>
      <c r="AT38" s="100"/>
    </row>
    <row r="39" spans="1:46" s="42" customFormat="1" x14ac:dyDescent="0.2">
      <c r="A39" s="895"/>
      <c r="B39" s="393"/>
      <c r="C39" s="394"/>
      <c r="D39" s="394"/>
      <c r="E39" s="395"/>
      <c r="F39" s="396"/>
      <c r="G39" s="90"/>
      <c r="H39" s="91"/>
      <c r="I39" s="92"/>
      <c r="J39" s="96">
        <f>_xlfn.IFNA(VLOOKUP(CONCATENATE($J$5,$B39,$C39),'20BUN'!$A$6:$N$94,14,FALSE),0)</f>
        <v>0</v>
      </c>
      <c r="K39" s="97">
        <f>_xlfn.IFNA(VLOOKUP(CONCATENATE($K$5,$B39,$C39),'20BUS'!$A$6:$N$107,14,FALSE),0)</f>
        <v>0</v>
      </c>
      <c r="L39" s="97">
        <f>_xlfn.IFNA(VLOOKUP(CONCATENATE($L$5,$B39,$C39),'MUR1'!$A$6:$N$135,14,FALSE),0)</f>
        <v>0</v>
      </c>
      <c r="M39" s="97">
        <f>_xlfn.IFNA(VLOOKUP(CONCATENATE($M$5,$B39,$C39),'BUS1'!$A$6:$N$95,14,FALSE),0)</f>
        <v>0</v>
      </c>
      <c r="N39" s="97">
        <f>_xlfn.IFNA(VLOOKUP(CONCATENATE($N$5,$B39,$C39),'WP1'!$A$6:$N$131,14,FALSE),0)</f>
        <v>0</v>
      </c>
      <c r="O39" s="97">
        <f>_xlfn.IFNA(VLOOKUP(CONCATENATE($O$5,$B39,$C39),'BAL1'!$A$6:$N$95,14,FALSE),0)</f>
        <v>0</v>
      </c>
      <c r="P39" s="97">
        <f>_xlfn.IFNA(VLOOKUP(CONCATENATE($P$5,$B39,$C39),'BUS2'!$A$6:$N$133,14,FALSE),0)</f>
        <v>0</v>
      </c>
      <c r="Q39" s="97">
        <f>_xlfn.IFNA(VLOOKUP(CONCATENATE($Q$5,$B39,$C39),'WAL1'!$A$6:$N$135,14,FALSE),0)</f>
        <v>0</v>
      </c>
      <c r="R39" s="97"/>
      <c r="S39" s="97">
        <f>_xlfn.IFNA(VLOOKUP(CONCATENATE($S$5,$B39,$C39),'OG1'!$A$6:$N$132,14,FALSE),0)</f>
        <v>0</v>
      </c>
      <c r="T39" s="97">
        <f>_xlfn.IFNA(VLOOKUP(CONCATENATE($T$5,$B39,$C39),DARL!$A$6:$N$56,14,FALSE),0)</f>
        <v>0</v>
      </c>
      <c r="U39" s="97">
        <f>_xlfn.IFNA(VLOOKUP(CONCATENATE($U$5,$B39,$C39),'BUS3'!$A$6:$N$135,14,FALSE),0)</f>
        <v>0</v>
      </c>
      <c r="V39" s="97">
        <f>_xlfn.IFNA(VLOOKUP(CONCATENATE($V$5,$B39,$C39),'BAL2'!$A$6:$N$135,14,FALSE),0)</f>
        <v>0</v>
      </c>
      <c r="W39" s="97">
        <f>_xlfn.IFNA(VLOOKUP(CONCATENATE($W$5,$B39,$C39),'BUN1'!$A$6:$N$135,14,FALSE),0)</f>
        <v>0</v>
      </c>
      <c r="X39" s="97">
        <f>_xlfn.IFNA(VLOOKUP(CONCATENATE($X$5,$B39,$C39),'OG2'!$A$6:$N$133,14,FALSE),0)</f>
        <v>0</v>
      </c>
      <c r="Y39" s="97">
        <f>_xlfn.IFNA(VLOOKUP(CONCATENATE($Y$5,$B39,$C39),'SM1'!$A$6:$N$133,14,FALSE),0)</f>
        <v>0</v>
      </c>
      <c r="Z39" s="97">
        <f>_xlfn.IFNA(VLOOKUP(CONCATENATE($Z$5,$B39,$C39),'MR2'!$A$6:$N$124,14,FALSE),0)</f>
        <v>0</v>
      </c>
      <c r="AA39" s="97">
        <f>_xlfn.IFNA(VLOOKUP(CONCATENATE($AA$5,$B39,$C39),'WAL2'!$A$6:$N$135,14,FALSE),0)</f>
        <v>0</v>
      </c>
      <c r="AB39" s="97">
        <f>_xlfn.IFNA(VLOOKUP(CONCATENATE($AB$5,$B39,$C39),DARD1!$A$6:$N$134,14,FALSE),0)</f>
        <v>0</v>
      </c>
      <c r="AC39" s="97">
        <f>_xlfn.IFNA(VLOOKUP(CONCATENATE($AC$5,$B39,$C39),'LF1'!$A$6:$N$135,14,FALSE),0)</f>
        <v>0</v>
      </c>
      <c r="AD39" s="97"/>
      <c r="AE39" s="97"/>
      <c r="AF39" s="97">
        <f>_xlfn.IFNA(VLOOKUP(CONCATENATE($AF$5,$B39,$C39),'BUN2'!$A$6:$N$131,14,FALSE),0)</f>
        <v>0</v>
      </c>
      <c r="AG39" s="97">
        <f>_xlfn.IFNA(VLOOKUP(CONCATENATE($AG$5,$B39,$C39),'OG3'!$A$6:$N$135,14,FALSE),0)</f>
        <v>0</v>
      </c>
      <c r="AH39" s="98">
        <f>_xlfn.IFNA(VLOOKUP(CONCATENATE($AH$5,$B39,$C39),SER!$A$6:$N$135,14,FALSE),0)</f>
        <v>0</v>
      </c>
      <c r="AI39" s="98"/>
      <c r="AJ39" s="98">
        <f>_xlfn.IFNA(VLOOKUP(CONCATENATE($AD$5,$B39,$C39),DARL2!$A$6:$N$135,14,FALSE),0)</f>
        <v>0</v>
      </c>
      <c r="AK39" s="98"/>
      <c r="AL39" s="98">
        <f>_xlfn.IFNA(VLOOKUP(CONCATENATE($AL$5,$B39,$C39),DARD2!$A$6:$N$135,14,FALSE),0)</f>
        <v>0</v>
      </c>
      <c r="AM39" s="98">
        <f>_xlfn.IFNA(VLOOKUP(CONCATENATE($AM$5,$B39,$C39),'WAL3'!$A$6:$N$77,14,FALSE),0)</f>
        <v>0</v>
      </c>
      <c r="AN39" s="98">
        <f>_xlfn.IFNA(VLOOKUP(CONCATENATE($AN$5,$B39,$C39),'BAL3'!$A$6:$N$135,14,FALSE),0)</f>
        <v>0</v>
      </c>
      <c r="AO39" s="98">
        <f>_xlfn.IFNA(VLOOKUP(CONCATENATE($AO$5,$B39,$C39),'BUN3'!$A$6:$N$135,14,FALSE),0)</f>
        <v>0</v>
      </c>
      <c r="AP39" s="98">
        <f>_xlfn.IFNA(VLOOKUP(CONCATENATE($AP$5,$B39,$C39),SC!$A$6:$N$135,14,FALSE),0)</f>
        <v>0</v>
      </c>
      <c r="AQ39" s="98">
        <f>_xlfn.IFNA(VLOOKUP(CONCATENATE($AQ$5,$B39,$C39),'KAL1'!$A$6:$N$135,14,FALSE),0)</f>
        <v>0</v>
      </c>
      <c r="AR39" s="521"/>
      <c r="AS39" s="99">
        <f>_xlfn.IFNA(VLOOKUP(CONCATENATE($AR$5,$B39,$C39),'LF2'!$A$6:$N$135,14,FALSE),0)</f>
        <v>0</v>
      </c>
      <c r="AT39" s="100"/>
    </row>
    <row r="40" spans="1:46" s="42" customFormat="1" x14ac:dyDescent="0.2">
      <c r="A40" s="895"/>
      <c r="B40" s="393"/>
      <c r="C40" s="394"/>
      <c r="D40" s="394"/>
      <c r="E40" s="395"/>
      <c r="F40" s="396"/>
      <c r="G40" s="90"/>
      <c r="H40" s="91"/>
      <c r="I40" s="92"/>
      <c r="J40" s="96">
        <f>_xlfn.IFNA(VLOOKUP(CONCATENATE($J$5,$B40,$C40),'20BUN'!$A$6:$N$94,14,FALSE),0)</f>
        <v>0</v>
      </c>
      <c r="K40" s="97">
        <f>_xlfn.IFNA(VLOOKUP(CONCATENATE($K$5,$B40,$C40),'20BUS'!$A$6:$N$107,14,FALSE),0)</f>
        <v>0</v>
      </c>
      <c r="L40" s="97">
        <f>_xlfn.IFNA(VLOOKUP(CONCATENATE($L$5,$B40,$C40),'MUR1'!$A$6:$N$135,14,FALSE),0)</f>
        <v>0</v>
      </c>
      <c r="M40" s="97">
        <f>_xlfn.IFNA(VLOOKUP(CONCATENATE($M$5,$B40,$C40),'BUS1'!$A$6:$N$95,14,FALSE),0)</f>
        <v>0</v>
      </c>
      <c r="N40" s="97">
        <f>_xlfn.IFNA(VLOOKUP(CONCATENATE($N$5,$B40,$C40),'WP1'!$A$6:$N$131,14,FALSE),0)</f>
        <v>0</v>
      </c>
      <c r="O40" s="97">
        <f>_xlfn.IFNA(VLOOKUP(CONCATENATE($O$5,$B40,$C40),'BAL1'!$A$6:$N$95,14,FALSE),0)</f>
        <v>0</v>
      </c>
      <c r="P40" s="97">
        <f>_xlfn.IFNA(VLOOKUP(CONCATENATE($P$5,$B40,$C40),'BUS2'!$A$6:$N$133,14,FALSE),0)</f>
        <v>0</v>
      </c>
      <c r="Q40" s="97">
        <f>_xlfn.IFNA(VLOOKUP(CONCATENATE($Q$5,$B40,$C40),'WAL1'!$A$6:$N$135,14,FALSE),0)</f>
        <v>0</v>
      </c>
      <c r="R40" s="97"/>
      <c r="S40" s="97">
        <f>_xlfn.IFNA(VLOOKUP(CONCATENATE($S$5,$B40,$C40),'OG1'!$A$6:$N$132,14,FALSE),0)</f>
        <v>0</v>
      </c>
      <c r="T40" s="97">
        <f>_xlfn.IFNA(VLOOKUP(CONCATENATE($T$5,$B40,$C40),DARL!$A$6:$N$56,14,FALSE),0)</f>
        <v>0</v>
      </c>
      <c r="U40" s="97">
        <f>_xlfn.IFNA(VLOOKUP(CONCATENATE($U$5,$B40,$C40),'BUS3'!$A$6:$N$135,14,FALSE),0)</f>
        <v>0</v>
      </c>
      <c r="V40" s="97">
        <f>_xlfn.IFNA(VLOOKUP(CONCATENATE($V$5,$B40,$C40),'BAL2'!$A$6:$N$135,14,FALSE),0)</f>
        <v>0</v>
      </c>
      <c r="W40" s="97">
        <f>_xlfn.IFNA(VLOOKUP(CONCATENATE($W$5,$B40,$C40),'BUN1'!$A$6:$N$135,14,FALSE),0)</f>
        <v>0</v>
      </c>
      <c r="X40" s="97">
        <f>_xlfn.IFNA(VLOOKUP(CONCATENATE($X$5,$B40,$C40),'OG2'!$A$6:$N$133,14,FALSE),0)</f>
        <v>0</v>
      </c>
      <c r="Y40" s="97">
        <f>_xlfn.IFNA(VLOOKUP(CONCATENATE($Y$5,$B40,$C40),'SM1'!$A$6:$N$133,14,FALSE),0)</f>
        <v>0</v>
      </c>
      <c r="Z40" s="97">
        <f>_xlfn.IFNA(VLOOKUP(CONCATENATE($Z$5,$B40,$C40),'MR2'!$A$6:$N$124,14,FALSE),0)</f>
        <v>0</v>
      </c>
      <c r="AA40" s="97">
        <f>_xlfn.IFNA(VLOOKUP(CONCATENATE($AA$5,$B40,$C40),'WAL2'!$A$6:$N$135,14,FALSE),0)</f>
        <v>0</v>
      </c>
      <c r="AB40" s="97">
        <f>_xlfn.IFNA(VLOOKUP(CONCATENATE($AB$5,$B40,$C40),DARD1!$A$6:$N$134,14,FALSE),0)</f>
        <v>0</v>
      </c>
      <c r="AC40" s="97">
        <f>_xlfn.IFNA(VLOOKUP(CONCATENATE($AC$5,$B40,$C40),'LF1'!$A$6:$N$135,14,FALSE),0)</f>
        <v>0</v>
      </c>
      <c r="AD40" s="97"/>
      <c r="AE40" s="97"/>
      <c r="AF40" s="97">
        <f>_xlfn.IFNA(VLOOKUP(CONCATENATE($AF$5,$B40,$C40),'BUN2'!$A$6:$N$131,14,FALSE),0)</f>
        <v>0</v>
      </c>
      <c r="AG40" s="97">
        <f>_xlfn.IFNA(VLOOKUP(CONCATENATE($AG$5,$B40,$C40),'OG3'!$A$6:$N$135,14,FALSE),0)</f>
        <v>0</v>
      </c>
      <c r="AH40" s="98">
        <f>_xlfn.IFNA(VLOOKUP(CONCATENATE($AH$5,$B40,$C40),SER!$A$6:$N$135,14,FALSE),0)</f>
        <v>0</v>
      </c>
      <c r="AI40" s="98"/>
      <c r="AJ40" s="98">
        <f>_xlfn.IFNA(VLOOKUP(CONCATENATE($AD$5,$B40,$C40),DARL2!$A$6:$N$135,14,FALSE),0)</f>
        <v>0</v>
      </c>
      <c r="AK40" s="98"/>
      <c r="AL40" s="98">
        <f>_xlfn.IFNA(VLOOKUP(CONCATENATE($AL$5,$B40,$C40),DARD2!$A$6:$N$135,14,FALSE),0)</f>
        <v>0</v>
      </c>
      <c r="AM40" s="98">
        <f>_xlfn.IFNA(VLOOKUP(CONCATENATE($AM$5,$B40,$C40),'WAL3'!$A$6:$N$77,14,FALSE),0)</f>
        <v>0</v>
      </c>
      <c r="AN40" s="98">
        <f>_xlfn.IFNA(VLOOKUP(CONCATENATE($AN$5,$B40,$C40),'BAL3'!$A$6:$N$135,14,FALSE),0)</f>
        <v>0</v>
      </c>
      <c r="AO40" s="98">
        <f>_xlfn.IFNA(VLOOKUP(CONCATENATE($AO$5,$B40,$C40),'BUN3'!$A$6:$N$135,14,FALSE),0)</f>
        <v>0</v>
      </c>
      <c r="AP40" s="98">
        <f>_xlfn.IFNA(VLOOKUP(CONCATENATE($AP$5,$B40,$C40),SC!$A$6:$N$135,14,FALSE),0)</f>
        <v>0</v>
      </c>
      <c r="AQ40" s="98">
        <f>_xlfn.IFNA(VLOOKUP(CONCATENATE($AQ$5,$B40,$C40),'KAL1'!$A$6:$N$135,14,FALSE),0)</f>
        <v>0</v>
      </c>
      <c r="AR40" s="521"/>
      <c r="AS40" s="99">
        <f>_xlfn.IFNA(VLOOKUP(CONCATENATE($AR$5,$B40,$C40),'LF2'!$A$6:$N$135,14,FALSE),0)</f>
        <v>0</v>
      </c>
      <c r="AT40" s="100"/>
    </row>
    <row r="41" spans="1:46" s="42" customFormat="1" x14ac:dyDescent="0.2">
      <c r="A41" s="895"/>
      <c r="B41" s="393"/>
      <c r="C41" s="394"/>
      <c r="D41" s="394"/>
      <c r="E41" s="395"/>
      <c r="F41" s="396"/>
      <c r="G41" s="90"/>
      <c r="H41" s="91"/>
      <c r="I41" s="92"/>
      <c r="J41" s="96">
        <f>_xlfn.IFNA(VLOOKUP(CONCATENATE($J$5,$B41,$C41),'20BUN'!$A$6:$N$94,14,FALSE),0)</f>
        <v>0</v>
      </c>
      <c r="K41" s="97">
        <f>_xlfn.IFNA(VLOOKUP(CONCATENATE($K$5,$B41,$C41),'20BUS'!$A$6:$N$107,14,FALSE),0)</f>
        <v>0</v>
      </c>
      <c r="L41" s="97">
        <f>_xlfn.IFNA(VLOOKUP(CONCATENATE($L$5,$B41,$C41),'MUR1'!$A$6:$N$135,14,FALSE),0)</f>
        <v>0</v>
      </c>
      <c r="M41" s="97">
        <f>_xlfn.IFNA(VLOOKUP(CONCATENATE($M$5,$B41,$C41),'BUS1'!$A$6:$N$95,14,FALSE),0)</f>
        <v>0</v>
      </c>
      <c r="N41" s="97">
        <f>_xlfn.IFNA(VLOOKUP(CONCATENATE($N$5,$B41,$C41),'WP1'!$A$6:$N$131,14,FALSE),0)</f>
        <v>0</v>
      </c>
      <c r="O41" s="97">
        <f>_xlfn.IFNA(VLOOKUP(CONCATENATE($O$5,$B41,$C41),'BAL1'!$A$6:$N$95,14,FALSE),0)</f>
        <v>0</v>
      </c>
      <c r="P41" s="97">
        <f>_xlfn.IFNA(VLOOKUP(CONCATENATE($P$5,$B41,$C41),'BUS2'!$A$6:$N$133,14,FALSE),0)</f>
        <v>0</v>
      </c>
      <c r="Q41" s="97">
        <f>_xlfn.IFNA(VLOOKUP(CONCATENATE($Q$5,$B41,$C41),'WAL1'!$A$6:$N$135,14,FALSE),0)</f>
        <v>0</v>
      </c>
      <c r="R41" s="97"/>
      <c r="S41" s="97">
        <f>_xlfn.IFNA(VLOOKUP(CONCATENATE($S$5,$B41,$C41),'OG1'!$A$6:$N$132,14,FALSE),0)</f>
        <v>0</v>
      </c>
      <c r="T41" s="97">
        <f>_xlfn.IFNA(VLOOKUP(CONCATENATE($T$5,$B41,$C41),DARL!$A$6:$N$56,14,FALSE),0)</f>
        <v>0</v>
      </c>
      <c r="U41" s="97">
        <f>_xlfn.IFNA(VLOOKUP(CONCATENATE($U$5,$B41,$C41),'BUS3'!$A$6:$N$135,14,FALSE),0)</f>
        <v>0</v>
      </c>
      <c r="V41" s="97">
        <f>_xlfn.IFNA(VLOOKUP(CONCATENATE($V$5,$B41,$C41),'BAL2'!$A$6:$N$135,14,FALSE),0)</f>
        <v>0</v>
      </c>
      <c r="W41" s="97">
        <f>_xlfn.IFNA(VLOOKUP(CONCATENATE($W$5,$B41,$C41),'BUN1'!$A$6:$N$135,14,FALSE),0)</f>
        <v>0</v>
      </c>
      <c r="X41" s="97">
        <f>_xlfn.IFNA(VLOOKUP(CONCATENATE($X$5,$B41,$C41),'OG2'!$A$6:$N$133,14,FALSE),0)</f>
        <v>0</v>
      </c>
      <c r="Y41" s="97">
        <f>_xlfn.IFNA(VLOOKUP(CONCATENATE($Y$5,$B41,$C41),'SM1'!$A$6:$N$133,14,FALSE),0)</f>
        <v>0</v>
      </c>
      <c r="Z41" s="97">
        <f>_xlfn.IFNA(VLOOKUP(CONCATENATE($Z$5,$B41,$C41),'MR2'!$A$6:$N$124,14,FALSE),0)</f>
        <v>0</v>
      </c>
      <c r="AA41" s="97">
        <f>_xlfn.IFNA(VLOOKUP(CONCATENATE($AA$5,$B41,$C41),'WAL2'!$A$6:$N$135,14,FALSE),0)</f>
        <v>0</v>
      </c>
      <c r="AB41" s="97">
        <f>_xlfn.IFNA(VLOOKUP(CONCATENATE($AB$5,$B41,$C41),DARD1!$A$6:$N$134,14,FALSE),0)</f>
        <v>0</v>
      </c>
      <c r="AC41" s="97">
        <f>_xlfn.IFNA(VLOOKUP(CONCATENATE($AC$5,$B41,$C41),'LF1'!$A$6:$N$135,14,FALSE),0)</f>
        <v>0</v>
      </c>
      <c r="AD41" s="97"/>
      <c r="AE41" s="97"/>
      <c r="AF41" s="97">
        <f>_xlfn.IFNA(VLOOKUP(CONCATENATE($AF$5,$B41,$C41),'BUN2'!$A$6:$N$131,14,FALSE),0)</f>
        <v>0</v>
      </c>
      <c r="AG41" s="97">
        <f>_xlfn.IFNA(VLOOKUP(CONCATENATE($AG$5,$B41,$C41),'OG3'!$A$6:$N$135,14,FALSE),0)</f>
        <v>0</v>
      </c>
      <c r="AH41" s="98">
        <f>_xlfn.IFNA(VLOOKUP(CONCATENATE($AH$5,$B41,$C41),SER!$A$6:$N$135,14,FALSE),0)</f>
        <v>0</v>
      </c>
      <c r="AI41" s="98"/>
      <c r="AJ41" s="98">
        <f>_xlfn.IFNA(VLOOKUP(CONCATENATE($AD$5,$B41,$C41),DARL2!$A$6:$N$135,14,FALSE),0)</f>
        <v>0</v>
      </c>
      <c r="AK41" s="98"/>
      <c r="AL41" s="98">
        <f>_xlfn.IFNA(VLOOKUP(CONCATENATE($AL$5,$B41,$C41),DARD2!$A$6:$N$135,14,FALSE),0)</f>
        <v>0</v>
      </c>
      <c r="AM41" s="98">
        <f>_xlfn.IFNA(VLOOKUP(CONCATENATE($AM$5,$B41,$C41),'WAL3'!$A$6:$N$77,14,FALSE),0)</f>
        <v>0</v>
      </c>
      <c r="AN41" s="98">
        <f>_xlfn.IFNA(VLOOKUP(CONCATENATE($AN$5,$B41,$C41),'BAL3'!$A$6:$N$135,14,FALSE),0)</f>
        <v>0</v>
      </c>
      <c r="AO41" s="98">
        <f>_xlfn.IFNA(VLOOKUP(CONCATENATE($AO$5,$B41,$C41),'BUN3'!$A$6:$N$135,14,FALSE),0)</f>
        <v>0</v>
      </c>
      <c r="AP41" s="98">
        <f>_xlfn.IFNA(VLOOKUP(CONCATENATE($AP$5,$B41,$C41),SC!$A$6:$N$135,14,FALSE),0)</f>
        <v>0</v>
      </c>
      <c r="AQ41" s="98">
        <f>_xlfn.IFNA(VLOOKUP(CONCATENATE($AQ$5,$B41,$C41),'KAL1'!$A$6:$N$135,14,FALSE),0)</f>
        <v>0</v>
      </c>
      <c r="AR41" s="521"/>
      <c r="AS41" s="99">
        <f>_xlfn.IFNA(VLOOKUP(CONCATENATE($AR$5,$B41,$C41),'LF2'!$A$6:$N$135,14,FALSE),0)</f>
        <v>0</v>
      </c>
      <c r="AT41" s="100"/>
    </row>
    <row r="42" spans="1:46" s="42" customFormat="1" x14ac:dyDescent="0.2">
      <c r="A42" s="895"/>
      <c r="B42" s="393"/>
      <c r="C42" s="394"/>
      <c r="D42" s="394"/>
      <c r="E42" s="395"/>
      <c r="F42" s="396"/>
      <c r="G42" s="90"/>
      <c r="H42" s="91"/>
      <c r="I42" s="92"/>
      <c r="J42" s="96">
        <f>_xlfn.IFNA(VLOOKUP(CONCATENATE($J$5,$B42,$C42),'20BUN'!$A$6:$N$94,14,FALSE),0)</f>
        <v>0</v>
      </c>
      <c r="K42" s="97">
        <f>_xlfn.IFNA(VLOOKUP(CONCATENATE($K$5,$B42,$C42),'20BUS'!$A$6:$N$107,14,FALSE),0)</f>
        <v>0</v>
      </c>
      <c r="L42" s="97">
        <f>_xlfn.IFNA(VLOOKUP(CONCATENATE($L$5,$B42,$C42),'MUR1'!$A$6:$N$135,14,FALSE),0)</f>
        <v>0</v>
      </c>
      <c r="M42" s="97">
        <f>_xlfn.IFNA(VLOOKUP(CONCATENATE($M$5,$B42,$C42),'BUS1'!$A$6:$N$95,14,FALSE),0)</f>
        <v>0</v>
      </c>
      <c r="N42" s="97">
        <f>_xlfn.IFNA(VLOOKUP(CONCATENATE($N$5,$B42,$C42),'WP1'!$A$6:$N$131,14,FALSE),0)</f>
        <v>0</v>
      </c>
      <c r="O42" s="97">
        <f>_xlfn.IFNA(VLOOKUP(CONCATENATE($O$5,$B42,$C42),'BAL1'!$A$6:$N$95,14,FALSE),0)</f>
        <v>0</v>
      </c>
      <c r="P42" s="97">
        <f>_xlfn.IFNA(VLOOKUP(CONCATENATE($P$5,$B42,$C42),'BUS2'!$A$6:$N$133,14,FALSE),0)</f>
        <v>0</v>
      </c>
      <c r="Q42" s="97">
        <f>_xlfn.IFNA(VLOOKUP(CONCATENATE($Q$5,$B42,$C42),'WAL1'!$A$6:$N$135,14,FALSE),0)</f>
        <v>0</v>
      </c>
      <c r="R42" s="97"/>
      <c r="S42" s="97">
        <f>_xlfn.IFNA(VLOOKUP(CONCATENATE($S$5,$B42,$C42),'OG1'!$A$6:$N$132,14,FALSE),0)</f>
        <v>0</v>
      </c>
      <c r="T42" s="97">
        <f>_xlfn.IFNA(VLOOKUP(CONCATENATE($T$5,$B42,$C42),DARL!$A$6:$N$56,14,FALSE),0)</f>
        <v>0</v>
      </c>
      <c r="U42" s="97">
        <f>_xlfn.IFNA(VLOOKUP(CONCATENATE($U$5,$B42,$C42),'BUS3'!$A$6:$N$135,14,FALSE),0)</f>
        <v>0</v>
      </c>
      <c r="V42" s="97">
        <f>_xlfn.IFNA(VLOOKUP(CONCATENATE($V$5,$B42,$C42),'BAL2'!$A$6:$N$135,14,FALSE),0)</f>
        <v>0</v>
      </c>
      <c r="W42" s="97">
        <f>_xlfn.IFNA(VLOOKUP(CONCATENATE($W$5,$B42,$C42),'BUN1'!$A$6:$N$135,14,FALSE),0)</f>
        <v>0</v>
      </c>
      <c r="X42" s="97">
        <f>_xlfn.IFNA(VLOOKUP(CONCATENATE($X$5,$B42,$C42),'OG2'!$A$6:$N$133,14,FALSE),0)</f>
        <v>0</v>
      </c>
      <c r="Y42" s="97">
        <f>_xlfn.IFNA(VLOOKUP(CONCATENATE($Y$5,$B42,$C42),'SM1'!$A$6:$N$133,14,FALSE),0)</f>
        <v>0</v>
      </c>
      <c r="Z42" s="97">
        <f>_xlfn.IFNA(VLOOKUP(CONCATENATE($Z$5,$B42,$C42),'MR2'!$A$6:$N$124,14,FALSE),0)</f>
        <v>0</v>
      </c>
      <c r="AA42" s="97">
        <f>_xlfn.IFNA(VLOOKUP(CONCATENATE($AA$5,$B42,$C42),'WAL2'!$A$6:$N$135,14,FALSE),0)</f>
        <v>0</v>
      </c>
      <c r="AB42" s="97">
        <f>_xlfn.IFNA(VLOOKUP(CONCATENATE($AB$5,$B42,$C42),DARD1!$A$6:$N$134,14,FALSE),0)</f>
        <v>0</v>
      </c>
      <c r="AC42" s="97">
        <f>_xlfn.IFNA(VLOOKUP(CONCATENATE($AC$5,$B42,$C42),'LF1'!$A$6:$N$135,14,FALSE),0)</f>
        <v>0</v>
      </c>
      <c r="AD42" s="97"/>
      <c r="AE42" s="97"/>
      <c r="AF42" s="97">
        <f>_xlfn.IFNA(VLOOKUP(CONCATENATE($AF$5,$B42,$C42),'BUN2'!$A$6:$N$131,14,FALSE),0)</f>
        <v>0</v>
      </c>
      <c r="AG42" s="97">
        <f>_xlfn.IFNA(VLOOKUP(CONCATENATE($AG$5,$B42,$C42),'OG3'!$A$6:$N$135,14,FALSE),0)</f>
        <v>0</v>
      </c>
      <c r="AH42" s="98">
        <f>_xlfn.IFNA(VLOOKUP(CONCATENATE($AH$5,$B42,$C42),SER!$A$6:$N$135,14,FALSE),0)</f>
        <v>0</v>
      </c>
      <c r="AI42" s="98"/>
      <c r="AJ42" s="98">
        <f>_xlfn.IFNA(VLOOKUP(CONCATENATE($AD$5,$B42,$C42),DARL2!$A$6:$N$135,14,FALSE),0)</f>
        <v>0</v>
      </c>
      <c r="AK42" s="98"/>
      <c r="AL42" s="98">
        <f>_xlfn.IFNA(VLOOKUP(CONCATENATE($AL$5,$B42,$C42),DARD2!$A$6:$N$135,14,FALSE),0)</f>
        <v>0</v>
      </c>
      <c r="AM42" s="98">
        <f>_xlfn.IFNA(VLOOKUP(CONCATENATE($AM$5,$B42,$C42),'WAL3'!$A$6:$N$77,14,FALSE),0)</f>
        <v>0</v>
      </c>
      <c r="AN42" s="98">
        <f>_xlfn.IFNA(VLOOKUP(CONCATENATE($AN$5,$B42,$C42),'BAL3'!$A$6:$N$135,14,FALSE),0)</f>
        <v>0</v>
      </c>
      <c r="AO42" s="98">
        <f>_xlfn.IFNA(VLOOKUP(CONCATENATE($AO$5,$B42,$C42),'BUN3'!$A$6:$N$135,14,FALSE),0)</f>
        <v>0</v>
      </c>
      <c r="AP42" s="98">
        <f>_xlfn.IFNA(VLOOKUP(CONCATENATE($AP$5,$B42,$C42),SC!$A$6:$N$135,14,FALSE),0)</f>
        <v>0</v>
      </c>
      <c r="AQ42" s="98">
        <f>_xlfn.IFNA(VLOOKUP(CONCATENATE($AQ$5,$B42,$C42),'KAL1'!$A$6:$N$135,14,FALSE),0)</f>
        <v>0</v>
      </c>
      <c r="AR42" s="521"/>
      <c r="AS42" s="99">
        <f>_xlfn.IFNA(VLOOKUP(CONCATENATE($AR$5,$B42,$C42),'LF2'!$A$6:$N$135,14,FALSE),0)</f>
        <v>0</v>
      </c>
      <c r="AT42" s="100"/>
    </row>
    <row r="43" spans="1:46" s="42" customFormat="1" x14ac:dyDescent="0.2">
      <c r="A43" s="895"/>
      <c r="B43" s="393"/>
      <c r="C43" s="394"/>
      <c r="D43" s="394"/>
      <c r="E43" s="395"/>
      <c r="F43" s="396"/>
      <c r="G43" s="90"/>
      <c r="H43" s="91"/>
      <c r="I43" s="92"/>
      <c r="J43" s="96">
        <f>_xlfn.IFNA(VLOOKUP(CONCATENATE($J$5,$B43,$C43),'20BUN'!$A$6:$N$94,14,FALSE),0)</f>
        <v>0</v>
      </c>
      <c r="K43" s="97">
        <f>_xlfn.IFNA(VLOOKUP(CONCATENATE($K$5,$B43,$C43),'20BUS'!$A$6:$N$107,14,FALSE),0)</f>
        <v>0</v>
      </c>
      <c r="L43" s="97">
        <f>_xlfn.IFNA(VLOOKUP(CONCATENATE($L$5,$B43,$C43),'MUR1'!$A$6:$N$135,14,FALSE),0)</f>
        <v>0</v>
      </c>
      <c r="M43" s="97">
        <f>_xlfn.IFNA(VLOOKUP(CONCATENATE($M$5,$B43,$C43),'BUS1'!$A$6:$N$95,14,FALSE),0)</f>
        <v>0</v>
      </c>
      <c r="N43" s="97">
        <f>_xlfn.IFNA(VLOOKUP(CONCATENATE($N$5,$B43,$C43),'WP1'!$A$6:$N$131,14,FALSE),0)</f>
        <v>0</v>
      </c>
      <c r="O43" s="97">
        <f>_xlfn.IFNA(VLOOKUP(CONCATENATE($O$5,$B43,$C43),'BAL1'!$A$6:$N$95,14,FALSE),0)</f>
        <v>0</v>
      </c>
      <c r="P43" s="97">
        <f>_xlfn.IFNA(VLOOKUP(CONCATENATE($P$5,$B43,$C43),'BUS2'!$A$6:$N$133,14,FALSE),0)</f>
        <v>0</v>
      </c>
      <c r="Q43" s="97">
        <f>_xlfn.IFNA(VLOOKUP(CONCATENATE($Q$5,$B43,$C43),'WAL1'!$A$6:$N$135,14,FALSE),0)</f>
        <v>0</v>
      </c>
      <c r="R43" s="97"/>
      <c r="S43" s="97">
        <f>_xlfn.IFNA(VLOOKUP(CONCATENATE($S$5,$B43,$C43),'OG1'!$A$6:$N$132,14,FALSE),0)</f>
        <v>0</v>
      </c>
      <c r="T43" s="97">
        <f>_xlfn.IFNA(VLOOKUP(CONCATENATE($T$5,$B43,$C43),DARL!$A$6:$N$56,14,FALSE),0)</f>
        <v>0</v>
      </c>
      <c r="U43" s="97">
        <f>_xlfn.IFNA(VLOOKUP(CONCATENATE($U$5,$B43,$C43),'BUS3'!$A$6:$N$135,14,FALSE),0)</f>
        <v>0</v>
      </c>
      <c r="V43" s="97">
        <f>_xlfn.IFNA(VLOOKUP(CONCATENATE($V$5,$B43,$C43),'BAL2'!$A$6:$N$135,14,FALSE),0)</f>
        <v>0</v>
      </c>
      <c r="W43" s="97">
        <f>_xlfn.IFNA(VLOOKUP(CONCATENATE($W$5,$B43,$C43),'BUN1'!$A$6:$N$135,14,FALSE),0)</f>
        <v>0</v>
      </c>
      <c r="X43" s="97">
        <f>_xlfn.IFNA(VLOOKUP(CONCATENATE($X$5,$B43,$C43),'OG2'!$A$6:$N$133,14,FALSE),0)</f>
        <v>0</v>
      </c>
      <c r="Y43" s="97">
        <f>_xlfn.IFNA(VLOOKUP(CONCATENATE($Y$5,$B43,$C43),'SM1'!$A$6:$N$133,14,FALSE),0)</f>
        <v>0</v>
      </c>
      <c r="Z43" s="97">
        <f>_xlfn.IFNA(VLOOKUP(CONCATENATE($Z$5,$B43,$C43),'MR2'!$A$6:$N$124,14,FALSE),0)</f>
        <v>0</v>
      </c>
      <c r="AA43" s="97">
        <f>_xlfn.IFNA(VLOOKUP(CONCATENATE($AA$5,$B43,$C43),'WAL2'!$A$6:$N$135,14,FALSE),0)</f>
        <v>0</v>
      </c>
      <c r="AB43" s="97">
        <f>_xlfn.IFNA(VLOOKUP(CONCATENATE($AB$5,$B43,$C43),DARD1!$A$6:$N$134,14,FALSE),0)</f>
        <v>0</v>
      </c>
      <c r="AC43" s="97">
        <f>_xlfn.IFNA(VLOOKUP(CONCATENATE($AC$5,$B43,$C43),'LF1'!$A$6:$N$135,14,FALSE),0)</f>
        <v>0</v>
      </c>
      <c r="AD43" s="97"/>
      <c r="AE43" s="97"/>
      <c r="AF43" s="97">
        <f>_xlfn.IFNA(VLOOKUP(CONCATENATE($AF$5,$B43,$C43),'BUN2'!$A$6:$N$131,14,FALSE),0)</f>
        <v>0</v>
      </c>
      <c r="AG43" s="97">
        <f>_xlfn.IFNA(VLOOKUP(CONCATENATE($AG$5,$B43,$C43),'OG3'!$A$6:$N$135,14,FALSE),0)</f>
        <v>0</v>
      </c>
      <c r="AH43" s="98">
        <f>_xlfn.IFNA(VLOOKUP(CONCATENATE($AH$5,$B43,$C43),SER!$A$6:$N$135,14,FALSE),0)</f>
        <v>0</v>
      </c>
      <c r="AI43" s="98"/>
      <c r="AJ43" s="98">
        <f>_xlfn.IFNA(VLOOKUP(CONCATENATE($AD$5,$B43,$C43),DARL2!$A$6:$N$135,14,FALSE),0)</f>
        <v>0</v>
      </c>
      <c r="AK43" s="98"/>
      <c r="AL43" s="98">
        <f>_xlfn.IFNA(VLOOKUP(CONCATENATE($AL$5,$B43,$C43),DARD2!$A$6:$N$135,14,FALSE),0)</f>
        <v>0</v>
      </c>
      <c r="AM43" s="98">
        <f>_xlfn.IFNA(VLOOKUP(CONCATENATE($AM$5,$B43,$C43),'WAL3'!$A$6:$N$77,14,FALSE),0)</f>
        <v>0</v>
      </c>
      <c r="AN43" s="98">
        <f>_xlfn.IFNA(VLOOKUP(CONCATENATE($AN$5,$B43,$C43),'BAL3'!$A$6:$N$135,14,FALSE),0)</f>
        <v>0</v>
      </c>
      <c r="AO43" s="98">
        <f>_xlfn.IFNA(VLOOKUP(CONCATENATE($AO$5,$B43,$C43),'BUN3'!$A$6:$N$135,14,FALSE),0)</f>
        <v>0</v>
      </c>
      <c r="AP43" s="98">
        <f>_xlfn.IFNA(VLOOKUP(CONCATENATE($AP$5,$B43,$C43),SC!$A$6:$N$135,14,FALSE),0)</f>
        <v>0</v>
      </c>
      <c r="AQ43" s="98">
        <f>_xlfn.IFNA(VLOOKUP(CONCATENATE($AQ$5,$B43,$C43),'KAL1'!$A$6:$N$135,14,FALSE),0)</f>
        <v>0</v>
      </c>
      <c r="AR43" s="521"/>
      <c r="AS43" s="99">
        <f>_xlfn.IFNA(VLOOKUP(CONCATENATE($AR$5,$B43,$C43),'LF2'!$A$6:$N$135,14,FALSE),0)</f>
        <v>0</v>
      </c>
      <c r="AT43" s="100"/>
    </row>
    <row r="44" spans="1:46" s="42" customFormat="1" x14ac:dyDescent="0.2">
      <c r="A44" s="895"/>
      <c r="B44" s="393"/>
      <c r="C44" s="394"/>
      <c r="D44" s="394"/>
      <c r="E44" s="395"/>
      <c r="F44" s="396"/>
      <c r="G44" s="90"/>
      <c r="H44" s="91"/>
      <c r="I44" s="92"/>
      <c r="J44" s="96">
        <f>_xlfn.IFNA(VLOOKUP(CONCATENATE($J$5,$B44,$C44),'20BUN'!$A$6:$N$94,14,FALSE),0)</f>
        <v>0</v>
      </c>
      <c r="K44" s="97">
        <f>_xlfn.IFNA(VLOOKUP(CONCATENATE($K$5,$B44,$C44),'20BUS'!$A$6:$N$107,14,FALSE),0)</f>
        <v>0</v>
      </c>
      <c r="L44" s="97">
        <f>_xlfn.IFNA(VLOOKUP(CONCATENATE($L$5,$B44,$C44),'MUR1'!$A$6:$N$135,14,FALSE),0)</f>
        <v>0</v>
      </c>
      <c r="M44" s="97">
        <f>_xlfn.IFNA(VLOOKUP(CONCATENATE($M$5,$B44,$C44),'BUS1'!$A$6:$N$95,14,FALSE),0)</f>
        <v>0</v>
      </c>
      <c r="N44" s="97">
        <f>_xlfn.IFNA(VLOOKUP(CONCATENATE($N$5,$B44,$C44),'WP1'!$A$6:$N$131,14,FALSE),0)</f>
        <v>0</v>
      </c>
      <c r="O44" s="97">
        <f>_xlfn.IFNA(VLOOKUP(CONCATENATE($O$5,$B44,$C44),'BAL1'!$A$6:$N$95,14,FALSE),0)</f>
        <v>0</v>
      </c>
      <c r="P44" s="97">
        <f>_xlfn.IFNA(VLOOKUP(CONCATENATE($P$5,$B44,$C44),'BUS2'!$A$6:$N$133,14,FALSE),0)</f>
        <v>0</v>
      </c>
      <c r="Q44" s="97">
        <f>_xlfn.IFNA(VLOOKUP(CONCATENATE($Q$5,$B44,$C44),'WAL1'!$A$6:$N$135,14,FALSE),0)</f>
        <v>0</v>
      </c>
      <c r="R44" s="97"/>
      <c r="S44" s="97">
        <f>_xlfn.IFNA(VLOOKUP(CONCATENATE($S$5,$B44,$C44),'OG1'!$A$6:$N$132,14,FALSE),0)</f>
        <v>0</v>
      </c>
      <c r="T44" s="97">
        <f>_xlfn.IFNA(VLOOKUP(CONCATENATE($T$5,$B44,$C44),DARL!$A$6:$N$56,14,FALSE),0)</f>
        <v>0</v>
      </c>
      <c r="U44" s="97">
        <f>_xlfn.IFNA(VLOOKUP(CONCATENATE($U$5,$B44,$C44),'BUS3'!$A$6:$N$135,14,FALSE),0)</f>
        <v>0</v>
      </c>
      <c r="V44" s="97">
        <f>_xlfn.IFNA(VLOOKUP(CONCATENATE($V$5,$B44,$C44),'BAL2'!$A$6:$N$135,14,FALSE),0)</f>
        <v>0</v>
      </c>
      <c r="W44" s="97">
        <f>_xlfn.IFNA(VLOOKUP(CONCATENATE($W$5,$B44,$C44),'BUN1'!$A$6:$N$135,14,FALSE),0)</f>
        <v>0</v>
      </c>
      <c r="X44" s="97">
        <f>_xlfn.IFNA(VLOOKUP(CONCATENATE($X$5,$B44,$C44),'OG2'!$A$6:$N$133,14,FALSE),0)</f>
        <v>0</v>
      </c>
      <c r="Y44" s="97">
        <f>_xlfn.IFNA(VLOOKUP(CONCATENATE($Y$5,$B44,$C44),'SM1'!$A$6:$N$133,14,FALSE),0)</f>
        <v>0</v>
      </c>
      <c r="Z44" s="97">
        <f>_xlfn.IFNA(VLOOKUP(CONCATENATE($Z$5,$B44,$C44),'MR2'!$A$6:$N$124,14,FALSE),0)</f>
        <v>0</v>
      </c>
      <c r="AA44" s="97">
        <f>_xlfn.IFNA(VLOOKUP(CONCATENATE($AA$5,$B44,$C44),'WAL2'!$A$6:$N$135,14,FALSE),0)</f>
        <v>0</v>
      </c>
      <c r="AB44" s="97">
        <f>_xlfn.IFNA(VLOOKUP(CONCATENATE($AB$5,$B44,$C44),DARD1!$A$6:$N$134,14,FALSE),0)</f>
        <v>0</v>
      </c>
      <c r="AC44" s="97">
        <f>_xlfn.IFNA(VLOOKUP(CONCATENATE($AC$5,$B44,$C44),'LF1'!$A$6:$N$135,14,FALSE),0)</f>
        <v>0</v>
      </c>
      <c r="AD44" s="97"/>
      <c r="AE44" s="97"/>
      <c r="AF44" s="97">
        <f>_xlfn.IFNA(VLOOKUP(CONCATENATE($AF$5,$B44,$C44),'BUN2'!$A$6:$N$131,14,FALSE),0)</f>
        <v>0</v>
      </c>
      <c r="AG44" s="97">
        <f>_xlfn.IFNA(VLOOKUP(CONCATENATE($AG$5,$B44,$C44),'OG3'!$A$6:$N$135,14,FALSE),0)</f>
        <v>0</v>
      </c>
      <c r="AH44" s="98">
        <f>_xlfn.IFNA(VLOOKUP(CONCATENATE($AH$5,$B44,$C44),SER!$A$6:$N$135,14,FALSE),0)</f>
        <v>0</v>
      </c>
      <c r="AI44" s="98"/>
      <c r="AJ44" s="98">
        <f>_xlfn.IFNA(VLOOKUP(CONCATENATE($AD$5,$B44,$C44),DARL2!$A$6:$N$135,14,FALSE),0)</f>
        <v>0</v>
      </c>
      <c r="AK44" s="98"/>
      <c r="AL44" s="98">
        <f>_xlfn.IFNA(VLOOKUP(CONCATENATE($AL$5,$B44,$C44),DARD2!$A$6:$N$135,14,FALSE),0)</f>
        <v>0</v>
      </c>
      <c r="AM44" s="98">
        <f>_xlfn.IFNA(VLOOKUP(CONCATENATE($AM$5,$B44,$C44),'WAL3'!$A$6:$N$77,14,FALSE),0)</f>
        <v>0</v>
      </c>
      <c r="AN44" s="98">
        <f>_xlfn.IFNA(VLOOKUP(CONCATENATE($AN$5,$B44,$C44),'BAL3'!$A$6:$N$135,14,FALSE),0)</f>
        <v>0</v>
      </c>
      <c r="AO44" s="98">
        <f>_xlfn.IFNA(VLOOKUP(CONCATENATE($AO$5,$B44,$C44),'BUN3'!$A$6:$N$135,14,FALSE),0)</f>
        <v>0</v>
      </c>
      <c r="AP44" s="98">
        <f>_xlfn.IFNA(VLOOKUP(CONCATENATE($AP$5,$B44,$C44),SC!$A$6:$N$135,14,FALSE),0)</f>
        <v>0</v>
      </c>
      <c r="AQ44" s="98">
        <f>_xlfn.IFNA(VLOOKUP(CONCATENATE($AQ$5,$B44,$C44),'KAL1'!$A$6:$N$135,14,FALSE),0)</f>
        <v>0</v>
      </c>
      <c r="AR44" s="521"/>
      <c r="AS44" s="99">
        <f>_xlfn.IFNA(VLOOKUP(CONCATENATE($AR$5,$B44,$C44),'LF2'!$A$6:$N$135,14,FALSE),0)</f>
        <v>0</v>
      </c>
      <c r="AT44" s="100"/>
    </row>
    <row r="45" spans="1:46" s="15" customFormat="1" ht="13.5" thickBot="1" x14ac:dyDescent="0.25">
      <c r="A45" s="895"/>
      <c r="B45" s="300"/>
      <c r="C45" s="301"/>
      <c r="D45" s="301"/>
      <c r="E45" s="302"/>
      <c r="F45" s="303"/>
      <c r="G45" s="304"/>
      <c r="H45" s="305"/>
      <c r="I45" s="306"/>
      <c r="J45" s="96">
        <f>_xlfn.IFNA(VLOOKUP(CONCATENATE($J$5,$B45,$C45),'20BUN'!$A$6:$N$94,14,FALSE),0)</f>
        <v>0</v>
      </c>
      <c r="K45" s="97">
        <f>_xlfn.IFNA(VLOOKUP(CONCATENATE($K$5,$B45,$C45),'20BUS'!$A$6:$N$107,14,FALSE),0)</f>
        <v>0</v>
      </c>
      <c r="L45" s="97">
        <f>_xlfn.IFNA(VLOOKUP(CONCATENATE($L$5,$B45,$C45),'MUR1'!$A$6:$N$135,14,FALSE),0)</f>
        <v>0</v>
      </c>
      <c r="M45" s="97">
        <f>_xlfn.IFNA(VLOOKUP(CONCATENATE($M$5,$B45,$C45),'BUS1'!$A$6:$N$95,14,FALSE),0)</f>
        <v>0</v>
      </c>
      <c r="N45" s="97">
        <f>_xlfn.IFNA(VLOOKUP(CONCATENATE($N$5,$B45,$C45),'WP1'!$A$6:$N$131,14,FALSE),0)</f>
        <v>0</v>
      </c>
      <c r="O45" s="97">
        <f>_xlfn.IFNA(VLOOKUP(CONCATENATE($O$5,$B45,$C45),'BAL1'!$A$6:$N$95,14,FALSE),0)</f>
        <v>0</v>
      </c>
      <c r="P45" s="97">
        <f>_xlfn.IFNA(VLOOKUP(CONCATENATE($P$5,$B45,$C45),'BUS2'!$A$6:$N$133,14,FALSE),0)</f>
        <v>0</v>
      </c>
      <c r="Q45" s="97">
        <f>_xlfn.IFNA(VLOOKUP(CONCATENATE($Q$5,$B45,$C45),'WAL1'!$A$6:$N$135,14,FALSE),0)</f>
        <v>0</v>
      </c>
      <c r="R45" s="97"/>
      <c r="S45" s="97">
        <f>_xlfn.IFNA(VLOOKUP(CONCATENATE($S$5,$B45,$C45),'OG1'!$A$6:$N$132,14,FALSE),0)</f>
        <v>0</v>
      </c>
      <c r="T45" s="97">
        <f>_xlfn.IFNA(VLOOKUP(CONCATENATE($T$5,$B45,$C45),DARL!$A$6:$N$56,14,FALSE),0)</f>
        <v>0</v>
      </c>
      <c r="U45" s="97">
        <f>_xlfn.IFNA(VLOOKUP(CONCATENATE($U$5,$B45,$C45),'BUS3'!$A$6:$N$135,14,FALSE),0)</f>
        <v>0</v>
      </c>
      <c r="V45" s="97">
        <f>_xlfn.IFNA(VLOOKUP(CONCATENATE($V$5,$B45,$C45),'BAL2'!$A$6:$N$135,14,FALSE),0)</f>
        <v>0</v>
      </c>
      <c r="W45" s="97">
        <f>_xlfn.IFNA(VLOOKUP(CONCATENATE($W$5,$B45,$C45),'BUN1'!$A$6:$N$135,14,FALSE),0)</f>
        <v>0</v>
      </c>
      <c r="X45" s="97">
        <f>_xlfn.IFNA(VLOOKUP(CONCATENATE($X$5,$B45,$C45),'OG2'!$A$6:$N$133,14,FALSE),0)</f>
        <v>0</v>
      </c>
      <c r="Y45" s="97">
        <f>_xlfn.IFNA(VLOOKUP(CONCATENATE($Y$5,$B45,$C45),'SM1'!$A$6:$N$133,14,FALSE),0)</f>
        <v>0</v>
      </c>
      <c r="Z45" s="97">
        <f>_xlfn.IFNA(VLOOKUP(CONCATENATE($Z$5,$B45,$C45),'MR2'!$A$6:$N$124,14,FALSE),0)</f>
        <v>0</v>
      </c>
      <c r="AA45" s="97">
        <f>_xlfn.IFNA(VLOOKUP(CONCATENATE($AA$5,$B45,$C45),'WAL2'!$A$6:$N$135,14,FALSE),0)</f>
        <v>0</v>
      </c>
      <c r="AB45" s="97">
        <f>_xlfn.IFNA(VLOOKUP(CONCATENATE($AB$5,$B45,$C45),DARD1!$A$6:$N$134,14,FALSE),0)</f>
        <v>0</v>
      </c>
      <c r="AC45" s="97">
        <f>_xlfn.IFNA(VLOOKUP(CONCATENATE($AC$5,$B45,$C45),'LF1'!$A$6:$N$135,14,FALSE),0)</f>
        <v>0</v>
      </c>
      <c r="AD45" s="97"/>
      <c r="AE45" s="97"/>
      <c r="AF45" s="97">
        <f>_xlfn.IFNA(VLOOKUP(CONCATENATE($AF$5,$B45,$C45),'BUN2'!$A$6:$N$131,14,FALSE),0)</f>
        <v>0</v>
      </c>
      <c r="AG45" s="97">
        <f>_xlfn.IFNA(VLOOKUP(CONCATENATE($AG$5,$B45,$C45),'OG3'!$A$6:$N$135,14,FALSE),0)</f>
        <v>0</v>
      </c>
      <c r="AH45" s="98">
        <f>_xlfn.IFNA(VLOOKUP(CONCATENATE($AH$5,$B45,$C45),SER!$A$6:$N$135,14,FALSE),0)</f>
        <v>0</v>
      </c>
      <c r="AI45" s="98"/>
      <c r="AJ45" s="98">
        <f>_xlfn.IFNA(VLOOKUP(CONCATENATE($AD$5,$B45,$C45),DARL2!$A$6:$N$135,14,FALSE),0)</f>
        <v>0</v>
      </c>
      <c r="AK45" s="98"/>
      <c r="AL45" s="98">
        <f>_xlfn.IFNA(VLOOKUP(CONCATENATE($AL$5,$B45,$C45),DARD2!$A$6:$N$135,14,FALSE),0)</f>
        <v>0</v>
      </c>
      <c r="AM45" s="98">
        <f>_xlfn.IFNA(VLOOKUP(CONCATENATE($AM$5,$B45,$C45),'WAL3'!$A$6:$N$77,14,FALSE),0)</f>
        <v>0</v>
      </c>
      <c r="AN45" s="98">
        <f>_xlfn.IFNA(VLOOKUP(CONCATENATE($AN$5,$B45,$C45),'BAL3'!$A$6:$N$135,14,FALSE),0)</f>
        <v>0</v>
      </c>
      <c r="AO45" s="98">
        <f>_xlfn.IFNA(VLOOKUP(CONCATENATE($AO$5,$B45,$C45),'BUN3'!$A$6:$N$135,14,FALSE),0)</f>
        <v>0</v>
      </c>
      <c r="AP45" s="98">
        <f>_xlfn.IFNA(VLOOKUP(CONCATENATE($AP$5,$B45,$C45),SC!$A$6:$N$135,14,FALSE),0)</f>
        <v>0</v>
      </c>
      <c r="AQ45" s="98">
        <f>_xlfn.IFNA(VLOOKUP(CONCATENATE($AQ$5,$B45,$C45),'KAL1'!$A$6:$N$135,14,FALSE),0)</f>
        <v>0</v>
      </c>
      <c r="AR45" s="521"/>
      <c r="AS45" s="99">
        <f>_xlfn.IFNA(VLOOKUP(CONCATENATE($AR$5,$B45,$C45),'LF2'!$A$6:$N$135,14,FALSE),0)</f>
        <v>0</v>
      </c>
      <c r="AT45" s="100"/>
    </row>
    <row r="46" spans="1:46" s="15" customFormat="1" x14ac:dyDescent="0.2">
      <c r="A46" s="895"/>
      <c r="B46" s="18" t="s">
        <v>83</v>
      </c>
      <c r="C46" s="18" t="s">
        <v>83</v>
      </c>
      <c r="D46" s="18" t="s">
        <v>83</v>
      </c>
      <c r="E46" s="19"/>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00"/>
    </row>
    <row r="47" spans="1:46" x14ac:dyDescent="0.2">
      <c r="A47" s="24"/>
      <c r="E47" s="2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100"/>
    </row>
    <row r="48" spans="1:46" x14ac:dyDescent="0.2">
      <c r="A48" s="24"/>
      <c r="E48" s="24"/>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17"/>
    </row>
    <row r="49" spans="1:46" x14ac:dyDescent="0.2">
      <c r="A49" s="24"/>
      <c r="E49" s="24"/>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row>
    <row r="50" spans="1:46" x14ac:dyDescent="0.2">
      <c r="A50" s="24"/>
      <c r="E50" s="2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row>
    <row r="51" spans="1:46" x14ac:dyDescent="0.2">
      <c r="A51" s="24"/>
      <c r="E51" s="2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row>
    <row r="52" spans="1:46" x14ac:dyDescent="0.2">
      <c r="A52" s="24"/>
      <c r="E52" s="24"/>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row>
    <row r="53" spans="1:46" x14ac:dyDescent="0.2">
      <c r="A53" s="24"/>
      <c r="E53" s="24"/>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row>
    <row r="54" spans="1:46" x14ac:dyDescent="0.2">
      <c r="A54" s="24"/>
      <c r="E54" s="24"/>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row>
    <row r="55" spans="1:46" x14ac:dyDescent="0.2">
      <c r="A55" s="24"/>
      <c r="E55" s="24"/>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row>
    <row r="56" spans="1:46" x14ac:dyDescent="0.2">
      <c r="A56" s="24"/>
      <c r="E56" s="24"/>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row>
    <row r="57" spans="1:46" x14ac:dyDescent="0.2">
      <c r="A57" s="24"/>
      <c r="E57" s="24"/>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8" spans="1:46" x14ac:dyDescent="0.2">
      <c r="A58" s="24"/>
      <c r="E58" s="24"/>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row>
    <row r="59" spans="1:46" x14ac:dyDescent="0.2">
      <c r="A59" s="24"/>
      <c r="E59" s="24"/>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x14ac:dyDescent="0.2">
      <c r="A60" s="24"/>
      <c r="E60" s="24"/>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1:46" x14ac:dyDescent="0.2">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row>
    <row r="62" spans="1:46" x14ac:dyDescent="0.2">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6" x14ac:dyDescent="0.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6" x14ac:dyDescent="0.2">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8:46" x14ac:dyDescent="0.2">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row>
    <row r="66" spans="8:46" x14ac:dyDescent="0.2">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8:46" x14ac:dyDescent="0.2">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8:46" x14ac:dyDescent="0.2">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8:46" x14ac:dyDescent="0.2">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row>
    <row r="70" spans="8:46" x14ac:dyDescent="0.2">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row>
    <row r="71" spans="8:46" x14ac:dyDescent="0.2">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row>
    <row r="72" spans="8:46" x14ac:dyDescent="0.2">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row>
    <row r="73" spans="8:46" x14ac:dyDescent="0.2">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row>
    <row r="74" spans="8:46" x14ac:dyDescent="0.2">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row>
    <row r="75" spans="8:46" x14ac:dyDescent="0.2">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row>
    <row r="76" spans="8:46" x14ac:dyDescent="0.2">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row>
    <row r="77" spans="8:46" x14ac:dyDescent="0.2">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row>
    <row r="78" spans="8:46" x14ac:dyDescent="0.2">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row>
    <row r="79" spans="8:46" x14ac:dyDescent="0.2">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row>
    <row r="80" spans="8:46" x14ac:dyDescent="0.2">
      <c r="H80" s="7"/>
      <c r="I80" s="7"/>
      <c r="AJ80" s="7"/>
      <c r="AK80" s="7"/>
      <c r="AT80" s="7"/>
    </row>
    <row r="81" spans="8:46" x14ac:dyDescent="0.2">
      <c r="H81" s="7"/>
      <c r="I81" s="7"/>
      <c r="AJ81" s="7"/>
      <c r="AK81" s="7"/>
      <c r="AT81" s="7"/>
    </row>
    <row r="82" spans="8:46" x14ac:dyDescent="0.2">
      <c r="H82" s="7"/>
      <c r="I82" s="7"/>
    </row>
    <row r="83" spans="8:46" x14ac:dyDescent="0.2">
      <c r="H83" s="7"/>
      <c r="I83" s="7"/>
    </row>
    <row r="84" spans="8:46" x14ac:dyDescent="0.2">
      <c r="H84" s="7"/>
      <c r="I84" s="7"/>
    </row>
    <row r="85" spans="8:46" x14ac:dyDescent="0.2">
      <c r="H85" s="7"/>
      <c r="I85" s="7"/>
    </row>
    <row r="86" spans="8:46" x14ac:dyDescent="0.2">
      <c r="H86" s="7"/>
      <c r="I86" s="7"/>
    </row>
    <row r="87" spans="8:46" x14ac:dyDescent="0.2">
      <c r="H87" s="7"/>
      <c r="I87" s="7"/>
    </row>
    <row r="88" spans="8:46" x14ac:dyDescent="0.2">
      <c r="H88" s="7"/>
      <c r="I88" s="7"/>
    </row>
  </sheetData>
  <sortState xmlns:xlrd2="http://schemas.microsoft.com/office/spreadsheetml/2017/richdata2" ref="B5:AS21">
    <sortCondition descending="1" ref="H5:H21"/>
    <sortCondition ref="I5:I21"/>
  </sortState>
  <mergeCells count="88">
    <mergeCell ref="AJ1:AJ2"/>
    <mergeCell ref="AJ3:AJ4"/>
    <mergeCell ref="AO3:AO4"/>
    <mergeCell ref="AP3:AP4"/>
    <mergeCell ref="AQ3:AQ4"/>
    <mergeCell ref="AM1:AM2"/>
    <mergeCell ref="AN1:AN2"/>
    <mergeCell ref="AK1:AK2"/>
    <mergeCell ref="AK3:AK4"/>
    <mergeCell ref="AR3:AR4"/>
    <mergeCell ref="AS3:AS4"/>
    <mergeCell ref="AO1:AO2"/>
    <mergeCell ref="AP1:AP2"/>
    <mergeCell ref="AQ1:AQ2"/>
    <mergeCell ref="AR1:AR2"/>
    <mergeCell ref="AS1:AS2"/>
    <mergeCell ref="Y1:Y2"/>
    <mergeCell ref="Y3:Y4"/>
    <mergeCell ref="AM3:AM4"/>
    <mergeCell ref="AN3:AN4"/>
    <mergeCell ref="AE3:AE4"/>
    <mergeCell ref="AF3:AF4"/>
    <mergeCell ref="AG3:AG4"/>
    <mergeCell ref="AH3:AH4"/>
    <mergeCell ref="AI3:AI4"/>
    <mergeCell ref="AA3:AA4"/>
    <mergeCell ref="AB3:AB4"/>
    <mergeCell ref="AC3:AC4"/>
    <mergeCell ref="AD3:AD4"/>
    <mergeCell ref="AL3:AL4"/>
    <mergeCell ref="AL1:AL2"/>
    <mergeCell ref="AA1:AA2"/>
    <mergeCell ref="U3:U4"/>
    <mergeCell ref="V3:V4"/>
    <mergeCell ref="W3:W4"/>
    <mergeCell ref="X3:X4"/>
    <mergeCell ref="Z3:Z4"/>
    <mergeCell ref="O3:O4"/>
    <mergeCell ref="P3:P4"/>
    <mergeCell ref="Q3:Q4"/>
    <mergeCell ref="R3:R4"/>
    <mergeCell ref="T3:T4"/>
    <mergeCell ref="S3:S4"/>
    <mergeCell ref="J3:J4"/>
    <mergeCell ref="K3:K4"/>
    <mergeCell ref="L3:L4"/>
    <mergeCell ref="M3:M4"/>
    <mergeCell ref="N3:N4"/>
    <mergeCell ref="AB1:AB2"/>
    <mergeCell ref="AC1:AC2"/>
    <mergeCell ref="AD1:AD2"/>
    <mergeCell ref="AE1:AE2"/>
    <mergeCell ref="AF1:AF2"/>
    <mergeCell ref="H1:H2"/>
    <mergeCell ref="J1:J2"/>
    <mergeCell ref="X1:X2"/>
    <mergeCell ref="W1:W2"/>
    <mergeCell ref="P1:P2"/>
    <mergeCell ref="R1:R2"/>
    <mergeCell ref="K1:K2"/>
    <mergeCell ref="M1:M2"/>
    <mergeCell ref="N1:N2"/>
    <mergeCell ref="V1:V2"/>
    <mergeCell ref="L1:L2"/>
    <mergeCell ref="T1:T2"/>
    <mergeCell ref="S1:S2"/>
    <mergeCell ref="E1:E2"/>
    <mergeCell ref="F1:F4"/>
    <mergeCell ref="B3:B4"/>
    <mergeCell ref="C3:C4"/>
    <mergeCell ref="D3:D4"/>
    <mergeCell ref="E3:E4"/>
    <mergeCell ref="A1:A46"/>
    <mergeCell ref="AG1:AG2"/>
    <mergeCell ref="AH1:AH2"/>
    <mergeCell ref="AI1:AI2"/>
    <mergeCell ref="G1:G2"/>
    <mergeCell ref="I3:I4"/>
    <mergeCell ref="I1:I2"/>
    <mergeCell ref="U1:U2"/>
    <mergeCell ref="Z1:Z2"/>
    <mergeCell ref="G3:G4"/>
    <mergeCell ref="H3:H4"/>
    <mergeCell ref="O1:O2"/>
    <mergeCell ref="Q1:Q2"/>
    <mergeCell ref="B1:B2"/>
    <mergeCell ref="C1:C2"/>
    <mergeCell ref="D1:D2"/>
  </mergeCells>
  <conditionalFormatting sqref="B46">
    <cfRule type="duplicateValues" dxfId="241" priority="32"/>
  </conditionalFormatting>
  <conditionalFormatting sqref="B47:B1048576 B1:B2">
    <cfRule type="duplicateValues" dxfId="240" priority="383"/>
  </conditionalFormatting>
  <conditionalFormatting sqref="I45 G6:I44">
    <cfRule type="containsText" dxfId="239" priority="15" operator="containsText" text="10">
      <formula>NOT(ISERROR(SEARCH("10",G6)))</formula>
    </cfRule>
  </conditionalFormatting>
  <conditionalFormatting sqref="C1:C1048576">
    <cfRule type="duplicateValues" dxfId="238" priority="13"/>
  </conditionalFormatting>
  <conditionalFormatting sqref="AA24:AI45 T6:T45 AA21:AD23 AF6:AI23 AA6:AC20">
    <cfRule type="cellIs" dxfId="237" priority="7" operator="lessThan">
      <formula>1</formula>
    </cfRule>
  </conditionalFormatting>
  <conditionalFormatting sqref="Z6:Z45">
    <cfRule type="cellIs" dxfId="236" priority="6" operator="lessThan">
      <formula>1</formula>
    </cfRule>
  </conditionalFormatting>
  <conditionalFormatting sqref="U6:Y45 J6:S45 AL6:AS45">
    <cfRule type="cellIs" dxfId="235" priority="8" operator="lessThan">
      <formula>1</formula>
    </cfRule>
  </conditionalFormatting>
  <conditionalFormatting sqref="AJ6:AK45">
    <cfRule type="cellIs" dxfId="234" priority="5" operator="lessThan">
      <formula>1</formula>
    </cfRule>
  </conditionalFormatting>
  <conditionalFormatting sqref="AD6:AD20">
    <cfRule type="cellIs" dxfId="233" priority="3" operator="lessThan">
      <formula>1</formula>
    </cfRule>
  </conditionalFormatting>
  <conditionalFormatting sqref="AE6:AE23">
    <cfRule type="cellIs" dxfId="232"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D0C48-D1F8-4F0E-9033-FA331ECA4982}">
  <sheetPr>
    <tabColor rgb="FFFF3399"/>
  </sheetPr>
  <dimension ref="A1:N36"/>
  <sheetViews>
    <sheetView topLeftCell="A4" workbookViewId="0">
      <selection activeCell="E19" sqref="E19"/>
    </sheetView>
  </sheetViews>
  <sheetFormatPr defaultRowHeight="12.75" x14ac:dyDescent="0.2"/>
  <cols>
    <col min="1" max="1" width="49.42578125" bestFit="1" customWidth="1"/>
    <col min="2" max="2" width="7.5703125" bestFit="1" customWidth="1"/>
    <col min="3" max="3" width="17.42578125" bestFit="1" customWidth="1"/>
    <col min="4" max="4" width="22.7109375" bestFit="1" customWidth="1"/>
    <col min="5" max="5" width="6.7109375" bestFit="1" customWidth="1"/>
    <col min="6" max="6" width="13.140625" bestFit="1" customWidth="1"/>
    <col min="7" max="7" width="6"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ht="15.75" thickBot="1" x14ac:dyDescent="0.25">
      <c r="A1" s="115">
        <f>SUM(A2-1)</f>
        <v>22</v>
      </c>
      <c r="B1" s="1061" t="s">
        <v>996</v>
      </c>
      <c r="C1" s="982"/>
      <c r="D1" s="116" t="s">
        <v>69</v>
      </c>
      <c r="E1" s="983" t="s">
        <v>1222</v>
      </c>
      <c r="F1" s="984"/>
      <c r="G1" s="984"/>
      <c r="H1" s="984"/>
      <c r="I1" s="984"/>
      <c r="J1" s="984"/>
      <c r="K1" s="118" t="s">
        <v>70</v>
      </c>
      <c r="L1" s="1017">
        <v>44374</v>
      </c>
      <c r="M1" s="986"/>
      <c r="N1" s="118" t="s">
        <v>235</v>
      </c>
    </row>
    <row r="2" spans="1:14" ht="13.5" thickBot="1" x14ac:dyDescent="0.25">
      <c r="A2" s="120">
        <f>COUNTA(_xlfn.UNIQUE(D6:D134))</f>
        <v>23</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491"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974"/>
      <c r="E5" s="977" t="s">
        <v>77</v>
      </c>
      <c r="F5" s="978"/>
      <c r="G5" s="1011"/>
      <c r="H5" s="1013"/>
      <c r="I5" s="1013"/>
      <c r="J5" s="1013"/>
      <c r="K5" s="1003"/>
      <c r="L5" s="1008"/>
      <c r="M5" s="1009"/>
      <c r="N5" s="492">
        <f>IF(N4=1,0,IF(N4=2,1,IF(N4=3,2,0)))</f>
        <v>0</v>
      </c>
    </row>
    <row r="6" spans="1:14" ht="14.25" x14ac:dyDescent="0.2">
      <c r="A6" s="126" t="str">
        <f t="shared" ref="A6:A36" si="0">CONCATENATE(B6,C6,D6)</f>
        <v>PrepSarah NegusDiscoville</v>
      </c>
      <c r="B6" s="156" t="s">
        <v>66</v>
      </c>
      <c r="C6" s="128" t="s">
        <v>780</v>
      </c>
      <c r="D6" s="129" t="s">
        <v>788</v>
      </c>
      <c r="E6" s="591"/>
      <c r="F6" s="589"/>
      <c r="G6" s="592">
        <v>52</v>
      </c>
      <c r="H6" s="593"/>
      <c r="I6" s="593"/>
      <c r="J6" s="593"/>
      <c r="K6" s="594"/>
      <c r="L6" s="137">
        <v>1</v>
      </c>
      <c r="M6" s="138">
        <f>IF(L6=1,7,IF(L6=2,6,IF(L6=3,5,IF(L6=4,4,IF(L6=5,3,IF(L6=6,2,IF(L6&gt;=6,1,0)))))))</f>
        <v>7</v>
      </c>
      <c r="N6" s="139">
        <f>SUM(M6+$N$5)</f>
        <v>7</v>
      </c>
    </row>
    <row r="7" spans="1:14" ht="14.25" x14ac:dyDescent="0.2">
      <c r="A7" s="126" t="str">
        <f t="shared" si="0"/>
        <v>PrelimBrooke AtkinsonZiggy Stardust</v>
      </c>
      <c r="B7" s="156" t="s">
        <v>50</v>
      </c>
      <c r="C7" s="128" t="s">
        <v>997</v>
      </c>
      <c r="D7" s="129" t="s">
        <v>998</v>
      </c>
      <c r="E7" s="587"/>
      <c r="F7" s="590"/>
      <c r="G7" s="588"/>
      <c r="H7" s="181">
        <v>63.35</v>
      </c>
      <c r="I7" s="181"/>
      <c r="J7" s="181"/>
      <c r="K7" s="211"/>
      <c r="L7" s="137">
        <v>1</v>
      </c>
      <c r="M7" s="138">
        <f>IF(L7=1,7,IF(L7=2,6,IF(L7=3,5,IF(L7=4,4,IF(L7=5,3,IF(L7=6,2,IF(L7&gt;=6,1,0)))))))</f>
        <v>7</v>
      </c>
      <c r="N7" s="139">
        <f>SUM(M7+$N$5)</f>
        <v>7</v>
      </c>
    </row>
    <row r="8" spans="1:14" ht="14.25" x14ac:dyDescent="0.2">
      <c r="A8" s="126" t="str">
        <f t="shared" si="0"/>
        <v>NovAmy-Louise RossHalcyon</v>
      </c>
      <c r="B8" s="156" t="s">
        <v>377</v>
      </c>
      <c r="C8" s="128" t="s">
        <v>488</v>
      </c>
      <c r="D8" s="129" t="s">
        <v>489</v>
      </c>
      <c r="E8" s="587"/>
      <c r="F8" s="590"/>
      <c r="G8" s="588"/>
      <c r="H8" s="181"/>
      <c r="I8" s="181">
        <v>67</v>
      </c>
      <c r="J8" s="181"/>
      <c r="K8" s="211"/>
      <c r="L8" s="137">
        <v>1</v>
      </c>
      <c r="M8" s="138">
        <f t="shared" ref="M8:M16" si="1">IF(L8=1,7,IF(L8=2,6,IF(L8=3,5,IF(L8=4,4,IF(L8=5,3,IF(L8=6,2,IF(L8&gt;=6,1,0)))))))</f>
        <v>7</v>
      </c>
      <c r="N8" s="139">
        <f>SUM(M8+$N$5)</f>
        <v>7</v>
      </c>
    </row>
    <row r="9" spans="1:14" ht="14.25" x14ac:dyDescent="0.2">
      <c r="A9" s="126" t="str">
        <f t="shared" si="0"/>
        <v>NovKatelyn MehanikovVee</v>
      </c>
      <c r="B9" s="156" t="s">
        <v>377</v>
      </c>
      <c r="C9" s="128" t="s">
        <v>378</v>
      </c>
      <c r="D9" s="129" t="s">
        <v>434</v>
      </c>
      <c r="E9" s="587"/>
      <c r="F9" s="590"/>
      <c r="G9" s="588"/>
      <c r="H9" s="181"/>
      <c r="I9" s="181">
        <v>62.28</v>
      </c>
      <c r="J9" s="181"/>
      <c r="K9" s="211"/>
      <c r="L9" s="137">
        <v>2</v>
      </c>
      <c r="M9" s="138">
        <f t="shared" si="1"/>
        <v>6</v>
      </c>
      <c r="N9" s="139">
        <f t="shared" ref="N9:N16" si="2">SUM(M9+$N$5)</f>
        <v>6</v>
      </c>
    </row>
    <row r="10" spans="1:14" ht="14.25" x14ac:dyDescent="0.2">
      <c r="A10" s="126" t="str">
        <f t="shared" si="0"/>
        <v>NovBrooke AtkinsonZiggy Stardust</v>
      </c>
      <c r="B10" s="156" t="s">
        <v>377</v>
      </c>
      <c r="C10" s="128" t="s">
        <v>997</v>
      </c>
      <c r="D10" s="129" t="s">
        <v>998</v>
      </c>
      <c r="E10" s="587"/>
      <c r="F10" s="590"/>
      <c r="G10" s="588"/>
      <c r="H10" s="181"/>
      <c r="I10" s="181">
        <v>54.71</v>
      </c>
      <c r="J10" s="181"/>
      <c r="K10" s="211"/>
      <c r="L10" s="137">
        <v>4</v>
      </c>
      <c r="M10" s="138">
        <f t="shared" si="1"/>
        <v>4</v>
      </c>
      <c r="N10" s="139">
        <f t="shared" si="2"/>
        <v>4</v>
      </c>
    </row>
    <row r="11" spans="1:14" ht="14.25" x14ac:dyDescent="0.2">
      <c r="A11" s="126" t="str">
        <f t="shared" si="0"/>
        <v>NovPortia AllanFolly Foot El Toro</v>
      </c>
      <c r="B11" s="156" t="s">
        <v>377</v>
      </c>
      <c r="C11" s="157" t="s">
        <v>1378</v>
      </c>
      <c r="D11" s="129" t="s">
        <v>336</v>
      </c>
      <c r="E11" s="587"/>
      <c r="F11" s="590"/>
      <c r="G11" s="588"/>
      <c r="H11" s="181"/>
      <c r="I11" s="181">
        <v>56.71</v>
      </c>
      <c r="J11" s="181"/>
      <c r="K11" s="211"/>
      <c r="L11" s="137">
        <v>3</v>
      </c>
      <c r="M11" s="138">
        <f t="shared" si="1"/>
        <v>5</v>
      </c>
      <c r="N11" s="139">
        <f t="shared" si="2"/>
        <v>5</v>
      </c>
    </row>
    <row r="12" spans="1:14" ht="14.25" x14ac:dyDescent="0.2">
      <c r="A12" s="126" t="str">
        <f t="shared" si="0"/>
        <v>ElemAnthea SargisonKardarra Kaldarra</v>
      </c>
      <c r="B12" s="156" t="s">
        <v>17</v>
      </c>
      <c r="C12" s="128" t="s">
        <v>501</v>
      </c>
      <c r="D12" s="129" t="s">
        <v>502</v>
      </c>
      <c r="E12" s="587"/>
      <c r="F12" s="590"/>
      <c r="G12" s="588"/>
      <c r="H12" s="181"/>
      <c r="I12" s="181"/>
      <c r="J12" s="181">
        <v>65.12</v>
      </c>
      <c r="K12" s="211"/>
      <c r="L12" s="137">
        <v>1</v>
      </c>
      <c r="M12" s="138">
        <f t="shared" si="1"/>
        <v>7</v>
      </c>
      <c r="N12" s="139">
        <f t="shared" si="2"/>
        <v>7</v>
      </c>
    </row>
    <row r="13" spans="1:14" ht="14.25" x14ac:dyDescent="0.2">
      <c r="A13" s="126" t="str">
        <f t="shared" si="0"/>
        <v>ElemAmy-Louise RossHalcyon</v>
      </c>
      <c r="B13" s="156" t="s">
        <v>17</v>
      </c>
      <c r="C13" s="128" t="s">
        <v>488</v>
      </c>
      <c r="D13" s="129" t="s">
        <v>489</v>
      </c>
      <c r="E13" s="587"/>
      <c r="F13" s="590"/>
      <c r="G13" s="588"/>
      <c r="H13" s="181"/>
      <c r="I13" s="181"/>
      <c r="J13" s="181">
        <v>61.09</v>
      </c>
      <c r="K13" s="211"/>
      <c r="L13" s="137">
        <v>2</v>
      </c>
      <c r="M13" s="138">
        <f t="shared" si="1"/>
        <v>6</v>
      </c>
      <c r="N13" s="139">
        <f t="shared" si="2"/>
        <v>6</v>
      </c>
    </row>
    <row r="14" spans="1:14" ht="14.25" x14ac:dyDescent="0.2">
      <c r="A14" s="126" t="str">
        <f t="shared" si="0"/>
        <v>ElemKatelyn MehanikovVee</v>
      </c>
      <c r="B14" s="156" t="s">
        <v>17</v>
      </c>
      <c r="C14" s="128" t="s">
        <v>378</v>
      </c>
      <c r="D14" s="129" t="s">
        <v>434</v>
      </c>
      <c r="E14" s="587"/>
      <c r="F14" s="590"/>
      <c r="G14" s="588"/>
      <c r="H14" s="181"/>
      <c r="I14" s="181"/>
      <c r="J14" s="181">
        <v>58.44</v>
      </c>
      <c r="K14" s="211"/>
      <c r="L14" s="137">
        <v>3</v>
      </c>
      <c r="M14" s="138">
        <f t="shared" si="1"/>
        <v>5</v>
      </c>
      <c r="N14" s="139">
        <f t="shared" si="2"/>
        <v>5</v>
      </c>
    </row>
    <row r="15" spans="1:14" ht="14.25" x14ac:dyDescent="0.2">
      <c r="A15" s="126" t="str">
        <f t="shared" si="0"/>
        <v>ElemPortia AllanFolly Foot El Toro</v>
      </c>
      <c r="B15" s="156" t="s">
        <v>17</v>
      </c>
      <c r="C15" s="157" t="s">
        <v>1378</v>
      </c>
      <c r="D15" s="129" t="s">
        <v>336</v>
      </c>
      <c r="E15" s="587"/>
      <c r="F15" s="590"/>
      <c r="G15" s="588"/>
      <c r="H15" s="181"/>
      <c r="I15" s="181"/>
      <c r="J15" s="181">
        <v>53.41</v>
      </c>
      <c r="K15" s="211"/>
      <c r="L15" s="137">
        <v>4</v>
      </c>
      <c r="M15" s="138">
        <f t="shared" si="1"/>
        <v>4</v>
      </c>
      <c r="N15" s="139">
        <f t="shared" si="2"/>
        <v>4</v>
      </c>
    </row>
    <row r="16" spans="1:14" ht="14.25" x14ac:dyDescent="0.2">
      <c r="A16" s="126" t="str">
        <f t="shared" si="0"/>
        <v>ElemAnthea SargisonKardarra Kaldarra</v>
      </c>
      <c r="B16" s="156" t="s">
        <v>17</v>
      </c>
      <c r="C16" s="128" t="s">
        <v>501</v>
      </c>
      <c r="D16" s="129" t="s">
        <v>502</v>
      </c>
      <c r="E16" s="587"/>
      <c r="F16" s="590"/>
      <c r="G16" s="588"/>
      <c r="H16" s="181"/>
      <c r="I16" s="181"/>
      <c r="J16" s="181">
        <v>68.459999999999994</v>
      </c>
      <c r="K16" s="211"/>
      <c r="L16" s="137">
        <v>1</v>
      </c>
      <c r="M16" s="138">
        <f t="shared" si="1"/>
        <v>7</v>
      </c>
      <c r="N16" s="139">
        <f t="shared" si="2"/>
        <v>7</v>
      </c>
    </row>
    <row r="17" spans="1:14" ht="14.25" x14ac:dyDescent="0.2">
      <c r="A17" s="126" t="str">
        <f t="shared" si="0"/>
        <v>PrepCaitlin CordenMerrivale Dexter</v>
      </c>
      <c r="B17" s="156" t="s">
        <v>66</v>
      </c>
      <c r="C17" s="157" t="s">
        <v>1223</v>
      </c>
      <c r="D17" s="129" t="s">
        <v>999</v>
      </c>
      <c r="E17" s="587"/>
      <c r="F17" s="590"/>
      <c r="G17" s="127">
        <v>52</v>
      </c>
      <c r="H17" s="181"/>
      <c r="I17" s="181"/>
      <c r="J17" s="181"/>
      <c r="K17" s="211"/>
      <c r="L17" s="137">
        <v>1</v>
      </c>
      <c r="M17" s="138">
        <f>IF(L17=1,7,IF(L17=2,6,IF(L17=3,5,IF(L17=4,4,IF(L17=5,3,IF(L17=6,2,IF(L17&gt;=6,1,0)))))))</f>
        <v>7</v>
      </c>
      <c r="N17" s="139">
        <f>SUM(M17+$N$5)</f>
        <v>7</v>
      </c>
    </row>
    <row r="18" spans="1:14" ht="14.25" x14ac:dyDescent="0.2">
      <c r="A18" s="126" t="str">
        <f t="shared" si="0"/>
        <v>PrelimTiana WoollamsDakalee Over The Top</v>
      </c>
      <c r="B18" s="156" t="s">
        <v>50</v>
      </c>
      <c r="C18" s="128" t="s">
        <v>778</v>
      </c>
      <c r="D18" s="129" t="s">
        <v>1224</v>
      </c>
      <c r="E18" s="587"/>
      <c r="F18" s="590"/>
      <c r="G18" s="588"/>
      <c r="H18" s="181">
        <v>58.75</v>
      </c>
      <c r="I18" s="181"/>
      <c r="J18" s="181"/>
      <c r="K18" s="211"/>
      <c r="L18" s="137">
        <v>3</v>
      </c>
      <c r="M18" s="138">
        <f>IF(L18=1,7,IF(L18=2,6,IF(L18=3,5,IF(L18=4,4,IF(L18=5,3,IF(L18=6,2,IF(L18&gt;=6,1,0)))))))</f>
        <v>5</v>
      </c>
      <c r="N18" s="139">
        <f>SUM(M18+$N$5)</f>
        <v>5</v>
      </c>
    </row>
    <row r="19" spans="1:14" ht="14.25" x14ac:dyDescent="0.2">
      <c r="A19" s="126" t="str">
        <f t="shared" si="0"/>
        <v>PrelimSara JamesTrinket</v>
      </c>
      <c r="B19" s="156" t="s">
        <v>50</v>
      </c>
      <c r="C19" s="128" t="s">
        <v>776</v>
      </c>
      <c r="D19" s="129" t="s">
        <v>784</v>
      </c>
      <c r="E19" s="587"/>
      <c r="F19" s="590"/>
      <c r="G19" s="588"/>
      <c r="H19" s="181">
        <v>38.75</v>
      </c>
      <c r="I19" s="181"/>
      <c r="J19" s="181"/>
      <c r="K19" s="211"/>
      <c r="L19" s="137">
        <v>6</v>
      </c>
      <c r="M19" s="138">
        <f t="shared" ref="M19:M36" si="3">IF(L19=1,7,IF(L19=2,6,IF(L19=3,5,IF(L19=4,4,IF(L19=5,3,IF(L19=6,2,IF(L19&gt;=6,1,0)))))))</f>
        <v>2</v>
      </c>
      <c r="N19" s="139">
        <f>SUM(M19+$N$5)</f>
        <v>2</v>
      </c>
    </row>
    <row r="20" spans="1:14" ht="14.25" x14ac:dyDescent="0.2">
      <c r="A20" s="126" t="str">
        <f t="shared" si="0"/>
        <v>PrelimSophie TennantWandiera Special Addition</v>
      </c>
      <c r="B20" s="156" t="s">
        <v>50</v>
      </c>
      <c r="C20" s="128" t="s">
        <v>173</v>
      </c>
      <c r="D20" s="129" t="s">
        <v>180</v>
      </c>
      <c r="E20" s="587"/>
      <c r="F20" s="590"/>
      <c r="G20" s="588"/>
      <c r="H20" s="181">
        <v>61.78</v>
      </c>
      <c r="I20" s="181"/>
      <c r="J20" s="181"/>
      <c r="K20" s="211"/>
      <c r="L20" s="137">
        <v>2</v>
      </c>
      <c r="M20" s="138">
        <f t="shared" si="3"/>
        <v>6</v>
      </c>
      <c r="N20" s="139">
        <f t="shared" ref="N20:N36" si="4">SUM(M20+$N$5)</f>
        <v>6</v>
      </c>
    </row>
    <row r="21" spans="1:14" ht="14.25" x14ac:dyDescent="0.2">
      <c r="A21" s="126" t="str">
        <f t="shared" si="0"/>
        <v>PrelimClaire JamesGavin</v>
      </c>
      <c r="B21" s="156" t="s">
        <v>50</v>
      </c>
      <c r="C21" s="128" t="s">
        <v>774</v>
      </c>
      <c r="D21" s="129" t="s">
        <v>937</v>
      </c>
      <c r="E21" s="587"/>
      <c r="F21" s="590"/>
      <c r="G21" s="588"/>
      <c r="H21" s="181">
        <v>35.5</v>
      </c>
      <c r="I21" s="181"/>
      <c r="J21" s="181"/>
      <c r="K21" s="211"/>
      <c r="L21" s="137">
        <v>7</v>
      </c>
      <c r="M21" s="138">
        <f t="shared" si="3"/>
        <v>1</v>
      </c>
      <c r="N21" s="139">
        <f t="shared" si="4"/>
        <v>1</v>
      </c>
    </row>
    <row r="22" spans="1:14" ht="14.25" x14ac:dyDescent="0.2">
      <c r="A22" s="126" t="str">
        <f t="shared" si="0"/>
        <v>PrelimClaire JamesMickey</v>
      </c>
      <c r="B22" s="156" t="s">
        <v>50</v>
      </c>
      <c r="C22" s="157" t="s">
        <v>774</v>
      </c>
      <c r="D22" s="129" t="s">
        <v>775</v>
      </c>
      <c r="E22" s="587"/>
      <c r="F22" s="590"/>
      <c r="G22" s="588"/>
      <c r="H22" s="181">
        <v>56.9</v>
      </c>
      <c r="I22" s="181"/>
      <c r="J22" s="181"/>
      <c r="K22" s="211"/>
      <c r="L22" s="137">
        <v>4</v>
      </c>
      <c r="M22" s="138">
        <f t="shared" si="3"/>
        <v>4</v>
      </c>
      <c r="N22" s="139">
        <f t="shared" si="4"/>
        <v>4</v>
      </c>
    </row>
    <row r="23" spans="1:14" ht="14.25" x14ac:dyDescent="0.2">
      <c r="A23" s="126" t="str">
        <f t="shared" si="0"/>
        <v>PrelimSophie WaymouthCoco</v>
      </c>
      <c r="B23" s="156" t="s">
        <v>50</v>
      </c>
      <c r="C23" s="128" t="s">
        <v>1120</v>
      </c>
      <c r="D23" s="129" t="s">
        <v>1000</v>
      </c>
      <c r="E23" s="587"/>
      <c r="F23" s="590"/>
      <c r="G23" s="588"/>
      <c r="H23" s="181">
        <v>56.8</v>
      </c>
      <c r="I23" s="181"/>
      <c r="J23" s="181"/>
      <c r="K23" s="211"/>
      <c r="L23" s="137">
        <v>5</v>
      </c>
      <c r="M23" s="138">
        <f t="shared" si="3"/>
        <v>3</v>
      </c>
      <c r="N23" s="139">
        <f t="shared" si="4"/>
        <v>3</v>
      </c>
    </row>
    <row r="24" spans="1:14" ht="14.25" x14ac:dyDescent="0.2">
      <c r="A24" s="126" t="str">
        <f t="shared" si="0"/>
        <v>PrelimMia FellowsMorningside Music Maker</v>
      </c>
      <c r="B24" s="156" t="s">
        <v>50</v>
      </c>
      <c r="C24" s="128" t="s">
        <v>33</v>
      </c>
      <c r="D24" s="129" t="s">
        <v>34</v>
      </c>
      <c r="E24" s="587"/>
      <c r="F24" s="590"/>
      <c r="G24" s="588"/>
      <c r="H24" s="181">
        <v>64.099999999999994</v>
      </c>
      <c r="I24" s="181"/>
      <c r="J24" s="181"/>
      <c r="K24" s="211"/>
      <c r="L24" s="137">
        <v>1</v>
      </c>
      <c r="M24" s="138">
        <f t="shared" si="3"/>
        <v>7</v>
      </c>
      <c r="N24" s="139">
        <f t="shared" si="4"/>
        <v>7</v>
      </c>
    </row>
    <row r="25" spans="1:14" ht="14.25" x14ac:dyDescent="0.2">
      <c r="A25" s="126" t="str">
        <f t="shared" si="0"/>
        <v>PrelimKirby BrooksFour Letter Werd</v>
      </c>
      <c r="B25" s="156" t="s">
        <v>50</v>
      </c>
      <c r="C25" s="128" t="s">
        <v>309</v>
      </c>
      <c r="D25" s="158" t="s">
        <v>765</v>
      </c>
      <c r="E25" s="587"/>
      <c r="F25" s="590"/>
      <c r="G25" s="588"/>
      <c r="H25" s="181">
        <v>50.17</v>
      </c>
      <c r="I25" s="181"/>
      <c r="J25" s="181"/>
      <c r="K25" s="211"/>
      <c r="L25" s="137">
        <v>5</v>
      </c>
      <c r="M25" s="138">
        <f t="shared" si="3"/>
        <v>3</v>
      </c>
      <c r="N25" s="139">
        <f t="shared" si="4"/>
        <v>3</v>
      </c>
    </row>
    <row r="26" spans="1:14" ht="14.25" x14ac:dyDescent="0.2">
      <c r="A26" s="126" t="str">
        <f t="shared" si="0"/>
        <v>PrelimHannah StanleyMs Springtime Octavius</v>
      </c>
      <c r="B26" s="156" t="s">
        <v>50</v>
      </c>
      <c r="C26" s="128" t="s">
        <v>117</v>
      </c>
      <c r="D26" s="129" t="s">
        <v>1001</v>
      </c>
      <c r="E26" s="587"/>
      <c r="F26" s="590"/>
      <c r="G26" s="588"/>
      <c r="H26" s="181">
        <v>56.6</v>
      </c>
      <c r="I26" s="181"/>
      <c r="J26" s="181"/>
      <c r="K26" s="211"/>
      <c r="L26" s="137">
        <v>4</v>
      </c>
      <c r="M26" s="138">
        <f t="shared" si="3"/>
        <v>4</v>
      </c>
      <c r="N26" s="139">
        <f t="shared" si="4"/>
        <v>4</v>
      </c>
    </row>
    <row r="27" spans="1:14" ht="14.25" x14ac:dyDescent="0.2">
      <c r="A27" s="126" t="str">
        <f t="shared" si="0"/>
        <v>PrelimDarcey BrooksBalboas Secret</v>
      </c>
      <c r="B27" s="156" t="s">
        <v>50</v>
      </c>
      <c r="C27" s="157" t="s">
        <v>315</v>
      </c>
      <c r="D27" s="158" t="s">
        <v>942</v>
      </c>
      <c r="E27" s="587"/>
      <c r="F27" s="590"/>
      <c r="G27" s="588"/>
      <c r="H27" s="181">
        <v>62.67</v>
      </c>
      <c r="I27" s="181"/>
      <c r="J27" s="181"/>
      <c r="K27" s="211"/>
      <c r="L27" s="137">
        <v>1</v>
      </c>
      <c r="M27" s="138">
        <f t="shared" si="3"/>
        <v>7</v>
      </c>
      <c r="N27" s="139">
        <f t="shared" si="4"/>
        <v>7</v>
      </c>
    </row>
    <row r="28" spans="1:14" ht="14.25" x14ac:dyDescent="0.2">
      <c r="A28" s="126" t="str">
        <f t="shared" si="0"/>
        <v>PrelimDella WoollamsDiago</v>
      </c>
      <c r="B28" s="156" t="s">
        <v>50</v>
      </c>
      <c r="C28" s="128" t="s">
        <v>779</v>
      </c>
      <c r="D28" s="129" t="s">
        <v>1002</v>
      </c>
      <c r="E28" s="587"/>
      <c r="F28" s="590"/>
      <c r="G28" s="588"/>
      <c r="H28" s="181">
        <v>60</v>
      </c>
      <c r="I28" s="181"/>
      <c r="J28" s="181"/>
      <c r="K28" s="211"/>
      <c r="L28" s="137">
        <v>3</v>
      </c>
      <c r="M28" s="138">
        <f t="shared" si="3"/>
        <v>5</v>
      </c>
      <c r="N28" s="139">
        <f t="shared" si="4"/>
        <v>5</v>
      </c>
    </row>
    <row r="29" spans="1:14" ht="14.25" x14ac:dyDescent="0.2">
      <c r="A29" s="126" t="str">
        <f t="shared" si="0"/>
        <v>PrelimMia WhittakerBloodbuzz Ohio</v>
      </c>
      <c r="B29" s="156" t="s">
        <v>50</v>
      </c>
      <c r="C29" s="128" t="s">
        <v>777</v>
      </c>
      <c r="D29" s="129" t="s">
        <v>785</v>
      </c>
      <c r="E29" s="587"/>
      <c r="F29" s="590"/>
      <c r="G29" s="588"/>
      <c r="H29" s="181">
        <v>61.42</v>
      </c>
      <c r="I29" s="181"/>
      <c r="J29" s="181"/>
      <c r="K29" s="211"/>
      <c r="L29" s="137">
        <v>2</v>
      </c>
      <c r="M29" s="138">
        <f t="shared" si="3"/>
        <v>6</v>
      </c>
      <c r="N29" s="139">
        <f t="shared" si="4"/>
        <v>6</v>
      </c>
    </row>
    <row r="30" spans="1:14" ht="14.25" x14ac:dyDescent="0.2">
      <c r="A30" s="126" t="str">
        <f t="shared" si="0"/>
        <v>NovJasmine HodkinsonGlen Avon Astronomer</v>
      </c>
      <c r="B30" s="156" t="s">
        <v>377</v>
      </c>
      <c r="C30" s="128" t="s">
        <v>62</v>
      </c>
      <c r="D30" s="129" t="s">
        <v>67</v>
      </c>
      <c r="E30" s="587"/>
      <c r="F30" s="590"/>
      <c r="G30" s="588"/>
      <c r="H30" s="181"/>
      <c r="I30" s="181">
        <v>46.42</v>
      </c>
      <c r="J30" s="181"/>
      <c r="K30" s="211"/>
      <c r="L30" s="137">
        <v>3</v>
      </c>
      <c r="M30" s="138">
        <f t="shared" si="3"/>
        <v>5</v>
      </c>
      <c r="N30" s="139">
        <f t="shared" si="4"/>
        <v>5</v>
      </c>
    </row>
    <row r="31" spans="1:14" ht="14.25" x14ac:dyDescent="0.2">
      <c r="A31" s="126" t="str">
        <f t="shared" si="0"/>
        <v>NovSophie TennantWandiera Special Addition</v>
      </c>
      <c r="B31" s="127" t="s">
        <v>377</v>
      </c>
      <c r="C31" s="128" t="s">
        <v>173</v>
      </c>
      <c r="D31" s="129" t="s">
        <v>180</v>
      </c>
      <c r="E31" s="587"/>
      <c r="F31" s="590"/>
      <c r="G31" s="588"/>
      <c r="H31" s="181"/>
      <c r="I31" s="181">
        <v>61.85</v>
      </c>
      <c r="J31" s="181"/>
      <c r="K31" s="211"/>
      <c r="L31" s="137">
        <v>1</v>
      </c>
      <c r="M31" s="138">
        <f t="shared" si="3"/>
        <v>7</v>
      </c>
      <c r="N31" s="139">
        <f t="shared" si="4"/>
        <v>7</v>
      </c>
    </row>
    <row r="32" spans="1:14" ht="14.25" x14ac:dyDescent="0.2">
      <c r="A32" s="126" t="str">
        <f t="shared" si="0"/>
        <v>NovTiana WoollamsDakalee Over The Top</v>
      </c>
      <c r="B32" s="127" t="s">
        <v>377</v>
      </c>
      <c r="C32" s="128" t="s">
        <v>778</v>
      </c>
      <c r="D32" s="129" t="s">
        <v>1224</v>
      </c>
      <c r="E32" s="587"/>
      <c r="F32" s="590"/>
      <c r="G32" s="588"/>
      <c r="H32" s="181"/>
      <c r="I32" s="181">
        <v>54.28</v>
      </c>
      <c r="J32" s="181"/>
      <c r="K32" s="211"/>
      <c r="L32" s="137">
        <v>2</v>
      </c>
      <c r="M32" s="138">
        <f t="shared" si="3"/>
        <v>6</v>
      </c>
      <c r="N32" s="139">
        <f t="shared" si="4"/>
        <v>6</v>
      </c>
    </row>
    <row r="33" spans="1:14" ht="14.25" x14ac:dyDescent="0.2">
      <c r="A33" s="126" t="str">
        <f t="shared" si="0"/>
        <v>NovChloe WhiteCaballo Jax</v>
      </c>
      <c r="B33" s="156" t="s">
        <v>377</v>
      </c>
      <c r="C33" s="157" t="s">
        <v>105</v>
      </c>
      <c r="D33" s="158" t="s">
        <v>112</v>
      </c>
      <c r="E33" s="587"/>
      <c r="F33" s="590"/>
      <c r="G33" s="588"/>
      <c r="H33" s="181"/>
      <c r="I33" s="181">
        <v>65.849999999999994</v>
      </c>
      <c r="J33" s="181"/>
      <c r="K33" s="211"/>
      <c r="L33" s="137">
        <v>1</v>
      </c>
      <c r="M33" s="138">
        <f t="shared" si="3"/>
        <v>7</v>
      </c>
      <c r="N33" s="139">
        <f t="shared" si="4"/>
        <v>7</v>
      </c>
    </row>
    <row r="34" spans="1:14" ht="14.25" x14ac:dyDescent="0.2">
      <c r="A34" s="126" t="str">
        <f t="shared" si="0"/>
        <v>NovHayley CookeCooperpedy</v>
      </c>
      <c r="B34" s="127" t="s">
        <v>377</v>
      </c>
      <c r="C34" s="128" t="s">
        <v>645</v>
      </c>
      <c r="D34" s="129" t="s">
        <v>646</v>
      </c>
      <c r="E34" s="587"/>
      <c r="F34" s="590"/>
      <c r="G34" s="588"/>
      <c r="H34" s="181"/>
      <c r="I34" s="181">
        <v>55.28</v>
      </c>
      <c r="J34" s="181"/>
      <c r="K34" s="211"/>
      <c r="L34" s="137">
        <v>3</v>
      </c>
      <c r="M34" s="138">
        <f t="shared" si="3"/>
        <v>5</v>
      </c>
      <c r="N34" s="139">
        <f t="shared" si="4"/>
        <v>5</v>
      </c>
    </row>
    <row r="35" spans="1:14" ht="14.25" x14ac:dyDescent="0.2">
      <c r="A35" s="126" t="str">
        <f t="shared" si="0"/>
        <v>NovMia WhittakerBloodbuzz Ohio</v>
      </c>
      <c r="B35" s="127" t="s">
        <v>377</v>
      </c>
      <c r="C35" s="128" t="s">
        <v>777</v>
      </c>
      <c r="D35" s="129" t="s">
        <v>785</v>
      </c>
      <c r="E35" s="587"/>
      <c r="F35" s="590"/>
      <c r="G35" s="588"/>
      <c r="H35" s="181"/>
      <c r="I35" s="181">
        <v>59.57</v>
      </c>
      <c r="J35" s="181"/>
      <c r="K35" s="211"/>
      <c r="L35" s="137">
        <v>2</v>
      </c>
      <c r="M35" s="138">
        <f t="shared" si="3"/>
        <v>6</v>
      </c>
      <c r="N35" s="139">
        <f t="shared" si="4"/>
        <v>6</v>
      </c>
    </row>
    <row r="36" spans="1:14" ht="14.25" x14ac:dyDescent="0.2">
      <c r="A36" s="126" t="str">
        <f t="shared" si="0"/>
        <v>ElemChloe WhiteCaballo Jax</v>
      </c>
      <c r="B36" s="127" t="s">
        <v>17</v>
      </c>
      <c r="C36" s="128" t="s">
        <v>105</v>
      </c>
      <c r="D36" s="129" t="s">
        <v>112</v>
      </c>
      <c r="E36" s="587"/>
      <c r="F36" s="590"/>
      <c r="G36" s="588"/>
      <c r="H36" s="181"/>
      <c r="I36" s="181"/>
      <c r="J36" s="181">
        <v>60</v>
      </c>
      <c r="K36" s="211"/>
      <c r="L36" s="137">
        <v>1</v>
      </c>
      <c r="M36" s="138">
        <f t="shared" si="3"/>
        <v>7</v>
      </c>
      <c r="N36" s="139">
        <f t="shared" si="4"/>
        <v>7</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D6">
    <cfRule type="duplicateValues" dxfId="23" priority="2"/>
  </conditionalFormatting>
  <conditionalFormatting sqref="D1:D6 D37:D1048576">
    <cfRule type="duplicateValues" dxfId="22" priority="470"/>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813F-CECE-44F4-B32C-90F84240612E}">
  <sheetPr>
    <tabColor rgb="FFFF3399"/>
  </sheetPr>
  <dimension ref="A1:N80"/>
  <sheetViews>
    <sheetView topLeftCell="A43" workbookViewId="0">
      <selection activeCell="D57" sqref="D57"/>
    </sheetView>
  </sheetViews>
  <sheetFormatPr defaultRowHeight="12.75" x14ac:dyDescent="0.2"/>
  <cols>
    <col min="1" max="1" width="37" style="119" customWidth="1"/>
    <col min="2" max="2" width="9.140625" style="14"/>
    <col min="3" max="3" width="18.7109375" style="119" bestFit="1" customWidth="1"/>
    <col min="4" max="4" width="26.7109375" style="154" bestFit="1" customWidth="1"/>
    <col min="5" max="5" width="12" style="14" bestFit="1" customWidth="1"/>
    <col min="6" max="6" width="16" style="119" bestFit="1" customWidth="1"/>
    <col min="7" max="7" width="7.140625" style="14" bestFit="1" customWidth="1"/>
    <col min="8" max="8" width="8.7109375" style="14" bestFit="1"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9.140625" style="119"/>
  </cols>
  <sheetData>
    <row r="1" spans="1:14" ht="15.75" thickBot="1" x14ac:dyDescent="0.25">
      <c r="A1" s="115">
        <f>SUM(A2-1)</f>
        <v>30</v>
      </c>
      <c r="B1" s="981" t="s">
        <v>234</v>
      </c>
      <c r="C1" s="982"/>
      <c r="D1" s="116" t="s">
        <v>69</v>
      </c>
      <c r="E1" s="983" t="s">
        <v>1160</v>
      </c>
      <c r="F1" s="984"/>
      <c r="G1" s="984"/>
      <c r="H1" s="984"/>
      <c r="I1" s="984"/>
      <c r="J1" s="1007"/>
      <c r="K1" s="118" t="s">
        <v>70</v>
      </c>
      <c r="L1" s="1062">
        <v>44374</v>
      </c>
      <c r="M1" s="1063"/>
      <c r="N1" s="118" t="s">
        <v>235</v>
      </c>
    </row>
    <row r="2" spans="1:14" ht="13.5" thickBot="1" x14ac:dyDescent="0.25">
      <c r="A2" s="120">
        <f>COUNTA(_xlfn.UNIQUE(D8:D165))</f>
        <v>31</v>
      </c>
      <c r="B2" s="1064" t="s">
        <v>236</v>
      </c>
      <c r="C2" s="1065"/>
      <c r="D2" s="1065"/>
      <c r="E2" s="1065"/>
      <c r="F2" s="1065"/>
      <c r="G2" s="1065"/>
      <c r="H2" s="1065"/>
      <c r="I2" s="1065"/>
      <c r="J2" s="1065"/>
      <c r="K2" s="1065"/>
      <c r="L2" s="1065"/>
      <c r="M2" s="1066"/>
      <c r="N2" s="121" t="s">
        <v>237</v>
      </c>
    </row>
    <row r="3" spans="1:14" ht="15.75" thickBot="1" x14ac:dyDescent="0.25">
      <c r="A3" s="965" t="s">
        <v>238</v>
      </c>
      <c r="B3" s="1010" t="s">
        <v>71</v>
      </c>
      <c r="C3" s="1012" t="s">
        <v>72</v>
      </c>
      <c r="D3" s="973" t="s">
        <v>73</v>
      </c>
      <c r="E3" s="1010" t="s">
        <v>239</v>
      </c>
      <c r="F3" s="973" t="s">
        <v>79</v>
      </c>
      <c r="G3" s="983" t="s">
        <v>240</v>
      </c>
      <c r="H3" s="984"/>
      <c r="I3" s="984"/>
      <c r="J3" s="984"/>
      <c r="K3" s="1007"/>
      <c r="L3" s="1067" t="s">
        <v>57</v>
      </c>
      <c r="M3" s="965" t="s">
        <v>76</v>
      </c>
      <c r="N3" s="507" t="s">
        <v>241</v>
      </c>
    </row>
    <row r="4" spans="1:14" ht="15.75" thickBot="1" x14ac:dyDescent="0.25">
      <c r="A4" s="966"/>
      <c r="B4" s="1070"/>
      <c r="C4" s="1071"/>
      <c r="D4" s="974"/>
      <c r="E4" s="1072"/>
      <c r="F4" s="988"/>
      <c r="G4" s="1010" t="s">
        <v>66</v>
      </c>
      <c r="H4" s="1012" t="s">
        <v>50</v>
      </c>
      <c r="I4" s="1012" t="s">
        <v>84</v>
      </c>
      <c r="J4" s="1012" t="s">
        <v>74</v>
      </c>
      <c r="K4" s="973" t="s">
        <v>75</v>
      </c>
      <c r="L4" s="1068"/>
      <c r="M4" s="966"/>
      <c r="N4" s="124">
        <v>3</v>
      </c>
    </row>
    <row r="5" spans="1:14" ht="15.75" thickBot="1" x14ac:dyDescent="0.25">
      <c r="A5" s="1000"/>
      <c r="B5" s="1011"/>
      <c r="C5" s="1013"/>
      <c r="D5" s="1003"/>
      <c r="E5" s="1004" t="s">
        <v>77</v>
      </c>
      <c r="F5" s="1005"/>
      <c r="G5" s="1011"/>
      <c r="H5" s="1013"/>
      <c r="I5" s="1013"/>
      <c r="J5" s="1013"/>
      <c r="K5" s="1003"/>
      <c r="L5" s="1069"/>
      <c r="M5" s="1000"/>
      <c r="N5" s="508">
        <f>IF(N4=1,0,IF(N4=2,1,IF(N4=3,2,0)))</f>
        <v>2</v>
      </c>
    </row>
    <row r="6" spans="1:14" ht="14.25" x14ac:dyDescent="0.2">
      <c r="A6" s="348" t="str">
        <f t="shared" ref="A6:A37" si="0">CONCATENATE(B6,C6,D6)</f>
        <v xml:space="preserve">PrepExample Rider AExample Horse </v>
      </c>
      <c r="B6" s="349" t="s">
        <v>66</v>
      </c>
      <c r="C6" s="350" t="s">
        <v>510</v>
      </c>
      <c r="D6" s="351" t="s">
        <v>511</v>
      </c>
      <c r="E6" s="352">
        <v>6000000</v>
      </c>
      <c r="F6" s="353" t="s">
        <v>512</v>
      </c>
      <c r="G6" s="352">
        <v>60</v>
      </c>
      <c r="H6" s="349"/>
      <c r="I6" s="354"/>
      <c r="J6" s="355"/>
      <c r="K6" s="356"/>
      <c r="L6" s="357">
        <v>1</v>
      </c>
      <c r="M6" s="358">
        <f>IF(L6=1,7,IF(L6=2,6,IF(L6=3,5,IF(L6=4,4,IF(L6=5,3,IF(L6=6,2,IF(L6&gt;=6,1,0)))))))</f>
        <v>7</v>
      </c>
      <c r="N6" s="359">
        <f>SUM(M6+$N$5)</f>
        <v>9</v>
      </c>
    </row>
    <row r="7" spans="1:14" ht="14.25" x14ac:dyDescent="0.2">
      <c r="A7" s="126" t="str">
        <f t="shared" si="0"/>
        <v xml:space="preserve">PrelimExample RiderExample Horse </v>
      </c>
      <c r="B7" s="360" t="s">
        <v>50</v>
      </c>
      <c r="C7" s="361" t="s">
        <v>513</v>
      </c>
      <c r="D7" s="362" t="s">
        <v>511</v>
      </c>
      <c r="E7" s="363">
        <v>6000001</v>
      </c>
      <c r="F7" s="364" t="s">
        <v>512</v>
      </c>
      <c r="G7" s="363"/>
      <c r="H7" s="360">
        <v>45</v>
      </c>
      <c r="I7" s="365"/>
      <c r="J7" s="366"/>
      <c r="K7" s="367"/>
      <c r="L7" s="368">
        <v>3</v>
      </c>
      <c r="M7" s="369">
        <f>IF(L7=1,7,IF(L7=2,6,IF(L7=3,5,IF(L7=4,4,IF(L7=5,3,IF(L7=6,2,IF(L7&gt;=6,1,0)))))))</f>
        <v>5</v>
      </c>
      <c r="N7" s="370">
        <f>SUM(M7+$N$5)</f>
        <v>7</v>
      </c>
    </row>
    <row r="8" spans="1:14" ht="15.75" x14ac:dyDescent="0.2">
      <c r="A8" s="126" t="str">
        <f t="shared" si="0"/>
        <v>PrepShakayla FiegertMystic Shadows Black Ice</v>
      </c>
      <c r="B8" s="571" t="s">
        <v>66</v>
      </c>
      <c r="C8" s="600" t="s">
        <v>93</v>
      </c>
      <c r="D8" s="601" t="s">
        <v>1161</v>
      </c>
      <c r="E8" s="140"/>
      <c r="F8" s="131" t="s">
        <v>565</v>
      </c>
      <c r="G8" s="533">
        <v>65.78</v>
      </c>
      <c r="H8" s="127"/>
      <c r="I8" s="181"/>
      <c r="J8" s="210"/>
      <c r="K8" s="211"/>
      <c r="L8" s="137">
        <v>1</v>
      </c>
      <c r="M8" s="138">
        <f t="shared" ref="M8:M64" si="1">IF(L8=1,7,IF(L8=2,6,IF(L8=3,5,IF(L8=4,4,IF(L8=5,3,IF(L8=6,2,IF(L8&gt;=6,1,0)))))))</f>
        <v>7</v>
      </c>
      <c r="N8" s="139">
        <f>SUM(M8+$N$5)</f>
        <v>9</v>
      </c>
    </row>
    <row r="9" spans="1:14" ht="15.75" x14ac:dyDescent="0.2">
      <c r="A9" s="126" t="str">
        <f t="shared" si="0"/>
        <v>PrepIsla HendryKarma Park Easter Parade</v>
      </c>
      <c r="B9" s="571" t="s">
        <v>66</v>
      </c>
      <c r="C9" s="600" t="s">
        <v>1162</v>
      </c>
      <c r="D9" s="601" t="s">
        <v>1163</v>
      </c>
      <c r="E9" s="140"/>
      <c r="F9" s="131" t="s">
        <v>564</v>
      </c>
      <c r="G9" s="533">
        <v>65.260000000000005</v>
      </c>
      <c r="H9" s="127"/>
      <c r="I9" s="181"/>
      <c r="J9" s="210"/>
      <c r="K9" s="211"/>
      <c r="L9" s="137">
        <v>2</v>
      </c>
      <c r="M9" s="138">
        <f t="shared" si="1"/>
        <v>6</v>
      </c>
      <c r="N9" s="139">
        <f t="shared" ref="N9:N64" si="2">SUM(M9+$N$5)</f>
        <v>8</v>
      </c>
    </row>
    <row r="10" spans="1:14" ht="15.75" x14ac:dyDescent="0.2">
      <c r="A10" s="126" t="str">
        <f t="shared" si="0"/>
        <v>PrepEllysha HaleBisco</v>
      </c>
      <c r="B10" s="571" t="s">
        <v>66</v>
      </c>
      <c r="C10" s="603" t="s">
        <v>579</v>
      </c>
      <c r="D10" s="604" t="s">
        <v>1164</v>
      </c>
      <c r="E10" s="140"/>
      <c r="F10" s="131" t="s">
        <v>566</v>
      </c>
      <c r="G10" s="533">
        <v>63.68</v>
      </c>
      <c r="H10" s="127"/>
      <c r="I10" s="181"/>
      <c r="J10" s="210"/>
      <c r="K10" s="211"/>
      <c r="L10" s="137">
        <v>3</v>
      </c>
      <c r="M10" s="138">
        <f t="shared" si="1"/>
        <v>5</v>
      </c>
      <c r="N10" s="139">
        <f t="shared" si="2"/>
        <v>7</v>
      </c>
    </row>
    <row r="11" spans="1:14" ht="15.75" x14ac:dyDescent="0.2">
      <c r="A11" s="126" t="str">
        <f t="shared" si="0"/>
        <v>PrepMikayla HoldenBrimfield Tiny Dancer</v>
      </c>
      <c r="B11" s="571" t="s">
        <v>66</v>
      </c>
      <c r="C11" s="603" t="s">
        <v>1165</v>
      </c>
      <c r="D11" s="604" t="s">
        <v>1166</v>
      </c>
      <c r="E11" s="140"/>
      <c r="F11" s="131" t="s">
        <v>564</v>
      </c>
      <c r="G11" s="533">
        <v>62.63</v>
      </c>
      <c r="H11" s="127"/>
      <c r="I11" s="181"/>
      <c r="J11" s="210"/>
      <c r="K11" s="211"/>
      <c r="L11" s="137">
        <v>4</v>
      </c>
      <c r="M11" s="138">
        <f t="shared" si="1"/>
        <v>4</v>
      </c>
      <c r="N11" s="139">
        <f t="shared" si="2"/>
        <v>6</v>
      </c>
    </row>
    <row r="12" spans="1:14" ht="15.75" x14ac:dyDescent="0.2">
      <c r="A12" s="126" t="str">
        <f t="shared" si="0"/>
        <v>PrepAnnelise BryanBeau</v>
      </c>
      <c r="B12" s="571" t="s">
        <v>66</v>
      </c>
      <c r="C12" s="603" t="s">
        <v>1167</v>
      </c>
      <c r="D12" s="604" t="s">
        <v>1168</v>
      </c>
      <c r="E12" s="140"/>
      <c r="F12" s="131" t="s">
        <v>564</v>
      </c>
      <c r="G12" s="533">
        <v>54.21</v>
      </c>
      <c r="H12" s="127"/>
      <c r="I12" s="181"/>
      <c r="J12" s="210"/>
      <c r="K12" s="211"/>
      <c r="L12" s="137">
        <v>5</v>
      </c>
      <c r="M12" s="138">
        <f t="shared" si="1"/>
        <v>3</v>
      </c>
      <c r="N12" s="139">
        <f t="shared" si="2"/>
        <v>5</v>
      </c>
    </row>
    <row r="13" spans="1:14" ht="15.75" x14ac:dyDescent="0.2">
      <c r="A13" s="126" t="str">
        <f t="shared" si="0"/>
        <v>PrepSkye NathanSunset</v>
      </c>
      <c r="B13" s="571" t="s">
        <v>66</v>
      </c>
      <c r="C13" s="600" t="s">
        <v>1169</v>
      </c>
      <c r="D13" s="601" t="s">
        <v>1170</v>
      </c>
      <c r="E13" s="140"/>
      <c r="F13" s="131" t="s">
        <v>564</v>
      </c>
      <c r="G13" s="533">
        <v>65.5</v>
      </c>
      <c r="H13" s="127"/>
      <c r="I13" s="181"/>
      <c r="J13" s="210"/>
      <c r="K13" s="211"/>
      <c r="L13" s="137">
        <v>1</v>
      </c>
      <c r="M13" s="138">
        <f t="shared" si="1"/>
        <v>7</v>
      </c>
      <c r="N13" s="139">
        <f t="shared" si="2"/>
        <v>9</v>
      </c>
    </row>
    <row r="14" spans="1:14" ht="15.75" x14ac:dyDescent="0.2">
      <c r="A14" s="126" t="str">
        <f t="shared" si="0"/>
        <v>PrepAnnelise BryanBeau</v>
      </c>
      <c r="B14" s="571" t="s">
        <v>66</v>
      </c>
      <c r="C14" s="600" t="s">
        <v>1167</v>
      </c>
      <c r="D14" s="601" t="s">
        <v>1168</v>
      </c>
      <c r="E14" s="140"/>
      <c r="F14" s="131" t="s">
        <v>564</v>
      </c>
      <c r="G14" s="533">
        <v>58.75</v>
      </c>
      <c r="H14" s="127"/>
      <c r="I14" s="181"/>
      <c r="J14" s="210"/>
      <c r="K14" s="211"/>
      <c r="L14" s="137">
        <v>2</v>
      </c>
      <c r="M14" s="138">
        <f t="shared" si="1"/>
        <v>6</v>
      </c>
      <c r="N14" s="139">
        <f t="shared" si="2"/>
        <v>8</v>
      </c>
    </row>
    <row r="15" spans="1:14" ht="28.5" x14ac:dyDescent="0.2">
      <c r="A15" s="126" t="str">
        <f t="shared" si="0"/>
        <v>PrelimSavannah BeveridgeCunnamore Blackwood</v>
      </c>
      <c r="B15" s="571" t="s">
        <v>50</v>
      </c>
      <c r="C15" s="603" t="s">
        <v>483</v>
      </c>
      <c r="D15" s="604" t="s">
        <v>1171</v>
      </c>
      <c r="E15" s="140"/>
      <c r="F15" s="131" t="s">
        <v>565</v>
      </c>
      <c r="G15" s="140"/>
      <c r="H15" s="536">
        <v>72.400000000000006</v>
      </c>
      <c r="I15" s="181"/>
      <c r="J15" s="210"/>
      <c r="K15" s="211"/>
      <c r="L15" s="137">
        <v>1</v>
      </c>
      <c r="M15" s="138">
        <f t="shared" si="1"/>
        <v>7</v>
      </c>
      <c r="N15" s="139">
        <f t="shared" si="2"/>
        <v>9</v>
      </c>
    </row>
    <row r="16" spans="1:14" ht="15.75" x14ac:dyDescent="0.2">
      <c r="A16" s="126" t="str">
        <f t="shared" si="0"/>
        <v>PrelimAmelia McDonaldBrayside Visionary</v>
      </c>
      <c r="B16" s="571" t="s">
        <v>50</v>
      </c>
      <c r="C16" s="603" t="s">
        <v>1411</v>
      </c>
      <c r="D16" s="604" t="s">
        <v>1172</v>
      </c>
      <c r="E16" s="140"/>
      <c r="F16" s="131" t="s">
        <v>564</v>
      </c>
      <c r="G16" s="140"/>
      <c r="H16" s="536">
        <v>69.2</v>
      </c>
      <c r="I16" s="181"/>
      <c r="J16" s="210"/>
      <c r="K16" s="211"/>
      <c r="L16" s="137">
        <v>2</v>
      </c>
      <c r="M16" s="138">
        <f t="shared" si="1"/>
        <v>6</v>
      </c>
      <c r="N16" s="139">
        <f t="shared" si="2"/>
        <v>8</v>
      </c>
    </row>
    <row r="17" spans="1:14" ht="15.75" x14ac:dyDescent="0.2">
      <c r="A17" s="126" t="str">
        <f t="shared" si="0"/>
        <v>PrelimShakayla FiegertMystic Shadows Black Ice</v>
      </c>
      <c r="B17" s="571" t="s">
        <v>50</v>
      </c>
      <c r="C17" s="603" t="s">
        <v>93</v>
      </c>
      <c r="D17" s="604" t="s">
        <v>1161</v>
      </c>
      <c r="E17" s="140"/>
      <c r="F17" s="131" t="s">
        <v>565</v>
      </c>
      <c r="G17" s="140"/>
      <c r="H17" s="536">
        <v>64.2</v>
      </c>
      <c r="I17" s="181"/>
      <c r="J17" s="210"/>
      <c r="K17" s="211"/>
      <c r="L17" s="137">
        <v>3</v>
      </c>
      <c r="M17" s="138">
        <f t="shared" si="1"/>
        <v>5</v>
      </c>
      <c r="N17" s="139">
        <f t="shared" si="2"/>
        <v>7</v>
      </c>
    </row>
    <row r="18" spans="1:14" ht="15.75" x14ac:dyDescent="0.2">
      <c r="A18" s="126" t="str">
        <f t="shared" si="0"/>
        <v>PrelimIsla HendryKarma Park Easter Parade</v>
      </c>
      <c r="B18" s="571" t="s">
        <v>50</v>
      </c>
      <c r="C18" s="603" t="s">
        <v>1162</v>
      </c>
      <c r="D18" s="604" t="s">
        <v>1163</v>
      </c>
      <c r="E18" s="140"/>
      <c r="F18" s="131" t="s">
        <v>564</v>
      </c>
      <c r="G18" s="140"/>
      <c r="H18" s="536">
        <v>63</v>
      </c>
      <c r="I18" s="181"/>
      <c r="J18" s="210"/>
      <c r="K18" s="211"/>
      <c r="L18" s="137">
        <v>4</v>
      </c>
      <c r="M18" s="138">
        <f t="shared" si="1"/>
        <v>4</v>
      </c>
      <c r="N18" s="139">
        <f t="shared" si="2"/>
        <v>6</v>
      </c>
    </row>
    <row r="19" spans="1:14" ht="15.75" x14ac:dyDescent="0.2">
      <c r="A19" s="126" t="str">
        <f t="shared" si="0"/>
        <v>PrelimEllysha HaleBisco</v>
      </c>
      <c r="B19" s="571" t="s">
        <v>50</v>
      </c>
      <c r="C19" s="603" t="s">
        <v>579</v>
      </c>
      <c r="D19" s="604" t="s">
        <v>1164</v>
      </c>
      <c r="E19" s="140"/>
      <c r="F19" s="131" t="s">
        <v>566</v>
      </c>
      <c r="G19" s="140"/>
      <c r="H19" s="536">
        <v>62.6</v>
      </c>
      <c r="I19" s="181"/>
      <c r="J19" s="210"/>
      <c r="K19" s="211"/>
      <c r="L19" s="137">
        <v>5</v>
      </c>
      <c r="M19" s="138">
        <f t="shared" si="1"/>
        <v>3</v>
      </c>
      <c r="N19" s="139">
        <f t="shared" si="2"/>
        <v>5</v>
      </c>
    </row>
    <row r="20" spans="1:14" ht="15.75" x14ac:dyDescent="0.2">
      <c r="A20" s="126" t="str">
        <f t="shared" si="0"/>
        <v>PrelimMikayla HoldenLimehill Cameo Design</v>
      </c>
      <c r="B20" s="571" t="s">
        <v>50</v>
      </c>
      <c r="C20" s="603" t="s">
        <v>1165</v>
      </c>
      <c r="D20" s="604" t="s">
        <v>1173</v>
      </c>
      <c r="E20" s="140"/>
      <c r="F20" s="131" t="s">
        <v>564</v>
      </c>
      <c r="G20" s="140"/>
      <c r="H20" s="536">
        <v>61.2</v>
      </c>
      <c r="I20" s="181"/>
      <c r="J20" s="210"/>
      <c r="K20" s="211"/>
      <c r="L20" s="137">
        <v>6</v>
      </c>
      <c r="M20" s="138">
        <f t="shared" si="1"/>
        <v>2</v>
      </c>
      <c r="N20" s="139">
        <f t="shared" si="2"/>
        <v>4</v>
      </c>
    </row>
    <row r="21" spans="1:14" ht="15.75" x14ac:dyDescent="0.2">
      <c r="A21" s="126" t="str">
        <f t="shared" si="0"/>
        <v>PrelimSkye NathanSunset</v>
      </c>
      <c r="B21" s="571" t="s">
        <v>50</v>
      </c>
      <c r="C21" s="603" t="s">
        <v>1169</v>
      </c>
      <c r="D21" s="604" t="s">
        <v>1170</v>
      </c>
      <c r="E21" s="140"/>
      <c r="F21" s="131" t="s">
        <v>564</v>
      </c>
      <c r="G21" s="140"/>
      <c r="H21" s="536">
        <v>60.2</v>
      </c>
      <c r="I21" s="181"/>
      <c r="J21" s="210"/>
      <c r="K21" s="211"/>
      <c r="L21" s="137">
        <v>7</v>
      </c>
      <c r="M21" s="138">
        <f t="shared" si="1"/>
        <v>1</v>
      </c>
      <c r="N21" s="139">
        <f t="shared" si="2"/>
        <v>3</v>
      </c>
    </row>
    <row r="22" spans="1:14" ht="15.75" x14ac:dyDescent="0.2">
      <c r="A22" s="126" t="str">
        <f t="shared" si="0"/>
        <v>PrelimWilloughby SharpJudaroo Elton</v>
      </c>
      <c r="B22" s="571" t="s">
        <v>50</v>
      </c>
      <c r="C22" s="603" t="s">
        <v>1174</v>
      </c>
      <c r="D22" s="604" t="s">
        <v>1175</v>
      </c>
      <c r="E22" s="140"/>
      <c r="F22" s="131" t="s">
        <v>564</v>
      </c>
      <c r="G22" s="140"/>
      <c r="H22" s="536">
        <v>57.6</v>
      </c>
      <c r="I22" s="181"/>
      <c r="J22" s="210"/>
      <c r="K22" s="211"/>
      <c r="L22" s="137">
        <v>8</v>
      </c>
      <c r="M22" s="138">
        <f t="shared" si="1"/>
        <v>1</v>
      </c>
      <c r="N22" s="139">
        <f t="shared" si="2"/>
        <v>3</v>
      </c>
    </row>
    <row r="23" spans="1:14" ht="15.75" x14ac:dyDescent="0.2">
      <c r="A23" s="126" t="str">
        <f t="shared" si="0"/>
        <v>PrelimSam BryanLulu</v>
      </c>
      <c r="B23" s="571" t="s">
        <v>50</v>
      </c>
      <c r="C23" s="603" t="s">
        <v>1176</v>
      </c>
      <c r="D23" s="604" t="s">
        <v>1177</v>
      </c>
      <c r="E23" s="140"/>
      <c r="F23" s="131" t="s">
        <v>564</v>
      </c>
      <c r="G23" s="140"/>
      <c r="H23" s="536">
        <v>54.2</v>
      </c>
      <c r="I23" s="181"/>
      <c r="J23" s="210"/>
      <c r="K23" s="211"/>
      <c r="L23" s="137">
        <v>9</v>
      </c>
      <c r="M23" s="138">
        <f t="shared" si="1"/>
        <v>1</v>
      </c>
      <c r="N23" s="139">
        <f t="shared" si="2"/>
        <v>3</v>
      </c>
    </row>
    <row r="24" spans="1:14" ht="15.75" x14ac:dyDescent="0.2">
      <c r="A24" s="126" t="str">
        <f t="shared" si="0"/>
        <v>PrelimAmelia McDonaldBrayside Visionary</v>
      </c>
      <c r="B24" s="571" t="s">
        <v>50</v>
      </c>
      <c r="C24" s="603" t="s">
        <v>1411</v>
      </c>
      <c r="D24" s="604" t="s">
        <v>1172</v>
      </c>
      <c r="E24" s="140"/>
      <c r="F24" s="131" t="s">
        <v>564</v>
      </c>
      <c r="G24" s="140"/>
      <c r="H24" s="536">
        <v>71.78</v>
      </c>
      <c r="I24" s="181"/>
      <c r="J24" s="210"/>
      <c r="K24" s="211"/>
      <c r="L24" s="137">
        <v>1</v>
      </c>
      <c r="M24" s="138">
        <f t="shared" si="1"/>
        <v>7</v>
      </c>
      <c r="N24" s="139">
        <f t="shared" si="2"/>
        <v>9</v>
      </c>
    </row>
    <row r="25" spans="1:14" ht="28.5" x14ac:dyDescent="0.2">
      <c r="A25" s="126" t="str">
        <f t="shared" si="0"/>
        <v>PrelimSavannah BeveridgeCunnamore Blackwood</v>
      </c>
      <c r="B25" s="571" t="s">
        <v>50</v>
      </c>
      <c r="C25" s="603" t="s">
        <v>483</v>
      </c>
      <c r="D25" s="604" t="s">
        <v>1171</v>
      </c>
      <c r="E25" s="140"/>
      <c r="F25" s="131" t="s">
        <v>565</v>
      </c>
      <c r="G25" s="140"/>
      <c r="H25" s="536">
        <v>68.569999999999993</v>
      </c>
      <c r="I25" s="181"/>
      <c r="J25" s="210"/>
      <c r="K25" s="211"/>
      <c r="L25" s="137">
        <v>2</v>
      </c>
      <c r="M25" s="138">
        <f t="shared" si="1"/>
        <v>6</v>
      </c>
      <c r="N25" s="139">
        <f t="shared" si="2"/>
        <v>8</v>
      </c>
    </row>
    <row r="26" spans="1:14" ht="15.75" x14ac:dyDescent="0.2">
      <c r="A26" s="126" t="str">
        <f t="shared" si="0"/>
        <v>PrelimAshleigh PritchardBaylaurel Panache</v>
      </c>
      <c r="B26" s="571" t="s">
        <v>50</v>
      </c>
      <c r="C26" s="603" t="s">
        <v>577</v>
      </c>
      <c r="D26" s="604" t="s">
        <v>703</v>
      </c>
      <c r="E26" s="140"/>
      <c r="F26" s="131" t="s">
        <v>564</v>
      </c>
      <c r="G26" s="140"/>
      <c r="H26" s="536">
        <v>68.39</v>
      </c>
      <c r="I26" s="181"/>
      <c r="J26" s="210"/>
      <c r="K26" s="211"/>
      <c r="L26" s="137">
        <v>3</v>
      </c>
      <c r="M26" s="138">
        <f t="shared" si="1"/>
        <v>5</v>
      </c>
      <c r="N26" s="139">
        <f t="shared" si="2"/>
        <v>7</v>
      </c>
    </row>
    <row r="27" spans="1:14" ht="15.75" x14ac:dyDescent="0.2">
      <c r="A27" s="126" t="str">
        <f t="shared" si="0"/>
        <v>PrelimSam BryanLulu</v>
      </c>
      <c r="B27" s="571" t="s">
        <v>50</v>
      </c>
      <c r="C27" s="603" t="s">
        <v>1176</v>
      </c>
      <c r="D27" s="604" t="s">
        <v>1177</v>
      </c>
      <c r="E27" s="140"/>
      <c r="F27" s="131" t="s">
        <v>564</v>
      </c>
      <c r="G27" s="140"/>
      <c r="H27" s="536">
        <v>68.03</v>
      </c>
      <c r="I27" s="181"/>
      <c r="J27" s="210"/>
      <c r="K27" s="211"/>
      <c r="L27" s="137">
        <v>4</v>
      </c>
      <c r="M27" s="138">
        <f t="shared" si="1"/>
        <v>4</v>
      </c>
      <c r="N27" s="139">
        <f t="shared" si="2"/>
        <v>6</v>
      </c>
    </row>
    <row r="28" spans="1:14" ht="15.75" x14ac:dyDescent="0.2">
      <c r="A28" s="126" t="str">
        <f t="shared" si="0"/>
        <v>PrelimSommer CraigToscani</v>
      </c>
      <c r="B28" s="571" t="s">
        <v>50</v>
      </c>
      <c r="C28" s="603" t="s">
        <v>567</v>
      </c>
      <c r="D28" s="604" t="s">
        <v>568</v>
      </c>
      <c r="E28" s="140"/>
      <c r="F28" s="131" t="s">
        <v>566</v>
      </c>
      <c r="G28" s="140"/>
      <c r="H28" s="536">
        <v>65.53</v>
      </c>
      <c r="I28" s="181"/>
      <c r="J28" s="210"/>
      <c r="K28" s="211"/>
      <c r="L28" s="137">
        <v>5</v>
      </c>
      <c r="M28" s="138">
        <f t="shared" si="1"/>
        <v>3</v>
      </c>
      <c r="N28" s="139">
        <f t="shared" si="2"/>
        <v>5</v>
      </c>
    </row>
    <row r="29" spans="1:14" ht="15.75" x14ac:dyDescent="0.2">
      <c r="A29" s="126" t="str">
        <f t="shared" si="0"/>
        <v>PrelimSkye NathanSunset</v>
      </c>
      <c r="B29" s="571" t="s">
        <v>50</v>
      </c>
      <c r="C29" s="603" t="s">
        <v>1169</v>
      </c>
      <c r="D29" s="604" t="s">
        <v>1170</v>
      </c>
      <c r="E29" s="140"/>
      <c r="F29" s="131" t="s">
        <v>564</v>
      </c>
      <c r="G29" s="140"/>
      <c r="H29" s="536">
        <v>65</v>
      </c>
      <c r="I29" s="181"/>
      <c r="J29" s="210"/>
      <c r="K29" s="211"/>
      <c r="L29" s="137">
        <v>6</v>
      </c>
      <c r="M29" s="138">
        <f t="shared" si="1"/>
        <v>2</v>
      </c>
      <c r="N29" s="139">
        <f t="shared" si="2"/>
        <v>4</v>
      </c>
    </row>
    <row r="30" spans="1:14" ht="15.75" x14ac:dyDescent="0.2">
      <c r="A30" s="126" t="str">
        <f t="shared" si="0"/>
        <v>PrelimSarah MccoringleyAll Too Flash</v>
      </c>
      <c r="B30" s="571" t="s">
        <v>50</v>
      </c>
      <c r="C30" s="603" t="s">
        <v>1232</v>
      </c>
      <c r="D30" s="604" t="s">
        <v>1178</v>
      </c>
      <c r="E30" s="140"/>
      <c r="F30" s="131" t="s">
        <v>564</v>
      </c>
      <c r="G30" s="140"/>
      <c r="H30" s="536">
        <v>64.099999999999994</v>
      </c>
      <c r="I30" s="181"/>
      <c r="J30" s="210"/>
      <c r="K30" s="211"/>
      <c r="L30" s="137">
        <v>7</v>
      </c>
      <c r="M30" s="138">
        <f t="shared" si="1"/>
        <v>1</v>
      </c>
      <c r="N30" s="139">
        <f t="shared" si="2"/>
        <v>3</v>
      </c>
    </row>
    <row r="31" spans="1:14" ht="15.75" x14ac:dyDescent="0.2">
      <c r="A31" s="126" t="str">
        <f t="shared" si="0"/>
        <v>PrelimMikayla HoldenLimehill Cameo Design</v>
      </c>
      <c r="B31" s="571" t="s">
        <v>50</v>
      </c>
      <c r="C31" s="603" t="s">
        <v>1165</v>
      </c>
      <c r="D31" s="604" t="s">
        <v>1173</v>
      </c>
      <c r="E31" s="140"/>
      <c r="F31" s="131" t="s">
        <v>564</v>
      </c>
      <c r="G31" s="140"/>
      <c r="H31" s="536">
        <v>62.5</v>
      </c>
      <c r="I31" s="181"/>
      <c r="J31" s="210"/>
      <c r="K31" s="211"/>
      <c r="L31" s="137">
        <v>8</v>
      </c>
      <c r="M31" s="138">
        <f t="shared" si="1"/>
        <v>1</v>
      </c>
      <c r="N31" s="139">
        <f t="shared" si="2"/>
        <v>3</v>
      </c>
    </row>
    <row r="32" spans="1:14" ht="15.75" x14ac:dyDescent="0.2">
      <c r="A32" s="126" t="str">
        <f t="shared" si="0"/>
        <v>PrelimIsla HendryKarma Park Easter Parade</v>
      </c>
      <c r="B32" s="571" t="s">
        <v>50</v>
      </c>
      <c r="C32" s="603" t="s">
        <v>1162</v>
      </c>
      <c r="D32" s="604" t="s">
        <v>1163</v>
      </c>
      <c r="E32" s="140"/>
      <c r="F32" s="131" t="s">
        <v>564</v>
      </c>
      <c r="G32" s="140"/>
      <c r="H32" s="536">
        <v>60.89</v>
      </c>
      <c r="I32" s="181"/>
      <c r="J32" s="210"/>
      <c r="K32" s="211"/>
      <c r="L32" s="137">
        <v>9</v>
      </c>
      <c r="M32" s="138">
        <f t="shared" si="1"/>
        <v>1</v>
      </c>
      <c r="N32" s="139">
        <f t="shared" si="2"/>
        <v>3</v>
      </c>
    </row>
    <row r="33" spans="1:14" ht="15.75" x14ac:dyDescent="0.2">
      <c r="A33" s="126" t="str">
        <f t="shared" si="0"/>
        <v>PrelimWilloughby SharpJudaroo Elton</v>
      </c>
      <c r="B33" s="571" t="s">
        <v>50</v>
      </c>
      <c r="C33" s="603" t="s">
        <v>1174</v>
      </c>
      <c r="D33" s="604" t="s">
        <v>1175</v>
      </c>
      <c r="E33" s="140"/>
      <c r="F33" s="131" t="s">
        <v>564</v>
      </c>
      <c r="G33" s="140"/>
      <c r="H33" s="536">
        <v>60.53</v>
      </c>
      <c r="I33" s="181"/>
      <c r="J33" s="210"/>
      <c r="K33" s="211"/>
      <c r="L33" s="137">
        <v>10</v>
      </c>
      <c r="M33" s="138">
        <f t="shared" si="1"/>
        <v>1</v>
      </c>
      <c r="N33" s="139">
        <f t="shared" si="2"/>
        <v>3</v>
      </c>
    </row>
    <row r="34" spans="1:14" ht="14.25" x14ac:dyDescent="0.2">
      <c r="A34" s="126" t="str">
        <f t="shared" si="0"/>
        <v>PrelimEllysha HaleBisco</v>
      </c>
      <c r="B34" s="571" t="s">
        <v>50</v>
      </c>
      <c r="C34" s="600" t="s">
        <v>579</v>
      </c>
      <c r="D34" s="601" t="s">
        <v>1164</v>
      </c>
      <c r="E34" s="140"/>
      <c r="F34" s="131" t="s">
        <v>566</v>
      </c>
      <c r="G34" s="140"/>
      <c r="H34" s="127" t="s">
        <v>598</v>
      </c>
      <c r="I34" s="181"/>
      <c r="J34" s="210"/>
      <c r="K34" s="211"/>
      <c r="L34" s="137" t="s">
        <v>598</v>
      </c>
      <c r="M34" s="138">
        <f t="shared" si="1"/>
        <v>1</v>
      </c>
      <c r="N34" s="139">
        <f t="shared" si="2"/>
        <v>3</v>
      </c>
    </row>
    <row r="35" spans="1:14" ht="15.75" x14ac:dyDescent="0.2">
      <c r="A35" s="126" t="str">
        <f t="shared" si="0"/>
        <v>Nov Maddison ManoliniFinal Cut Ott</v>
      </c>
      <c r="B35" s="571" t="s">
        <v>1236</v>
      </c>
      <c r="C35" s="603" t="s">
        <v>92</v>
      </c>
      <c r="D35" s="604" t="s">
        <v>1233</v>
      </c>
      <c r="E35" s="140"/>
      <c r="F35" s="131" t="s">
        <v>566</v>
      </c>
      <c r="G35" s="140"/>
      <c r="H35" s="127"/>
      <c r="I35" s="534">
        <v>66.89</v>
      </c>
      <c r="J35" s="210"/>
      <c r="K35" s="211"/>
      <c r="L35" s="137">
        <v>1</v>
      </c>
      <c r="M35" s="138">
        <f t="shared" si="1"/>
        <v>7</v>
      </c>
      <c r="N35" s="139">
        <f t="shared" si="2"/>
        <v>9</v>
      </c>
    </row>
    <row r="36" spans="1:14" ht="15.75" x14ac:dyDescent="0.2">
      <c r="A36" s="126" t="str">
        <f t="shared" si="0"/>
        <v>NovAmelia McDonaldBrayside Visionary</v>
      </c>
      <c r="B36" s="571" t="s">
        <v>377</v>
      </c>
      <c r="C36" s="603" t="s">
        <v>1411</v>
      </c>
      <c r="D36" s="604" t="s">
        <v>1172</v>
      </c>
      <c r="E36" s="140"/>
      <c r="F36" s="131" t="s">
        <v>564</v>
      </c>
      <c r="G36" s="140"/>
      <c r="H36" s="127"/>
      <c r="I36" s="534">
        <v>65.86</v>
      </c>
      <c r="J36" s="210"/>
      <c r="K36" s="211"/>
      <c r="L36" s="137">
        <v>2</v>
      </c>
      <c r="M36" s="138">
        <f t="shared" si="1"/>
        <v>6</v>
      </c>
      <c r="N36" s="139">
        <f t="shared" si="2"/>
        <v>8</v>
      </c>
    </row>
    <row r="37" spans="1:14" ht="28.5" x14ac:dyDescent="0.2">
      <c r="A37" s="126" t="str">
        <f t="shared" si="0"/>
        <v>NovSavannah BeveridgeMidas Parisian Affair</v>
      </c>
      <c r="B37" s="571" t="s">
        <v>377</v>
      </c>
      <c r="C37" s="603" t="s">
        <v>483</v>
      </c>
      <c r="D37" s="604" t="s">
        <v>586</v>
      </c>
      <c r="E37" s="140"/>
      <c r="F37" s="131" t="s">
        <v>565</v>
      </c>
      <c r="G37" s="140"/>
      <c r="H37" s="127"/>
      <c r="I37" s="534">
        <v>65.86</v>
      </c>
      <c r="J37" s="210"/>
      <c r="K37" s="211"/>
      <c r="L37" s="137">
        <v>2</v>
      </c>
      <c r="M37" s="138">
        <f t="shared" si="1"/>
        <v>6</v>
      </c>
      <c r="N37" s="139">
        <f t="shared" si="2"/>
        <v>8</v>
      </c>
    </row>
    <row r="38" spans="1:14" ht="15.75" x14ac:dyDescent="0.2">
      <c r="A38" s="126" t="str">
        <f t="shared" ref="A38:A69" si="3">CONCATENATE(B38,C38,D38)</f>
        <v>NovCaitlin PritchardSpringbrook Cruz</v>
      </c>
      <c r="B38" s="571" t="s">
        <v>377</v>
      </c>
      <c r="C38" s="603" t="s">
        <v>589</v>
      </c>
      <c r="D38" s="604" t="s">
        <v>690</v>
      </c>
      <c r="E38" s="140"/>
      <c r="F38" s="131" t="s">
        <v>564</v>
      </c>
      <c r="G38" s="140"/>
      <c r="H38" s="127"/>
      <c r="I38" s="534">
        <v>64.650000000000006</v>
      </c>
      <c r="J38" s="210"/>
      <c r="K38" s="211"/>
      <c r="L38" s="137">
        <v>5</v>
      </c>
      <c r="M38" s="138">
        <f t="shared" si="1"/>
        <v>3</v>
      </c>
      <c r="N38" s="139">
        <f t="shared" si="2"/>
        <v>5</v>
      </c>
    </row>
    <row r="39" spans="1:14" ht="15.75" x14ac:dyDescent="0.2">
      <c r="A39" s="126" t="str">
        <f t="shared" si="3"/>
        <v>NovRosie MccoringleyBramley Stars And Strips</v>
      </c>
      <c r="B39" s="571" t="s">
        <v>377</v>
      </c>
      <c r="C39" s="603" t="s">
        <v>1179</v>
      </c>
      <c r="D39" s="604" t="s">
        <v>1234</v>
      </c>
      <c r="E39" s="140"/>
      <c r="F39" s="131" t="s">
        <v>564</v>
      </c>
      <c r="G39" s="140"/>
      <c r="H39" s="127"/>
      <c r="I39" s="534">
        <v>62.53</v>
      </c>
      <c r="J39" s="210"/>
      <c r="K39" s="211"/>
      <c r="L39" s="137">
        <v>6</v>
      </c>
      <c r="M39" s="138">
        <f t="shared" si="1"/>
        <v>2</v>
      </c>
      <c r="N39" s="139">
        <f t="shared" si="2"/>
        <v>4</v>
      </c>
    </row>
    <row r="40" spans="1:14" ht="15.75" x14ac:dyDescent="0.2">
      <c r="A40" s="126" t="str">
        <f t="shared" si="3"/>
        <v>NovBridie JohnsonKarteeka</v>
      </c>
      <c r="B40" s="571" t="s">
        <v>377</v>
      </c>
      <c r="C40" s="603" t="s">
        <v>1180</v>
      </c>
      <c r="D40" s="604" t="s">
        <v>1181</v>
      </c>
      <c r="E40" s="140"/>
      <c r="F40" s="131" t="s">
        <v>1182</v>
      </c>
      <c r="G40" s="140"/>
      <c r="H40" s="127"/>
      <c r="I40" s="534">
        <v>61.55</v>
      </c>
      <c r="J40" s="210"/>
      <c r="K40" s="211"/>
      <c r="L40" s="137">
        <v>7</v>
      </c>
      <c r="M40" s="138">
        <f t="shared" si="1"/>
        <v>1</v>
      </c>
      <c r="N40" s="139">
        <f t="shared" si="2"/>
        <v>3</v>
      </c>
    </row>
    <row r="41" spans="1:14" ht="15.75" x14ac:dyDescent="0.2">
      <c r="A41" s="126" t="str">
        <f t="shared" si="3"/>
        <v>NovAshleigh PritchardBaylaurel Panache</v>
      </c>
      <c r="B41" s="571" t="s">
        <v>377</v>
      </c>
      <c r="C41" s="603" t="s">
        <v>577</v>
      </c>
      <c r="D41" s="604" t="s">
        <v>703</v>
      </c>
      <c r="E41" s="140"/>
      <c r="F41" s="131" t="s">
        <v>564</v>
      </c>
      <c r="G41" s="140"/>
      <c r="H41" s="127"/>
      <c r="I41" s="534">
        <v>60.51</v>
      </c>
      <c r="J41" s="210"/>
      <c r="K41" s="211"/>
      <c r="L41" s="137">
        <v>9</v>
      </c>
      <c r="M41" s="138">
        <f t="shared" si="1"/>
        <v>1</v>
      </c>
      <c r="N41" s="139">
        <f t="shared" si="2"/>
        <v>3</v>
      </c>
    </row>
    <row r="42" spans="1:14" ht="15.75" x14ac:dyDescent="0.2">
      <c r="A42" s="126" t="str">
        <f t="shared" si="3"/>
        <v>NovElla CameronHustler</v>
      </c>
      <c r="B42" s="571" t="s">
        <v>377</v>
      </c>
      <c r="C42" s="603" t="s">
        <v>1183</v>
      </c>
      <c r="D42" s="604" t="s">
        <v>1184</v>
      </c>
      <c r="E42" s="140"/>
      <c r="F42" s="131" t="s">
        <v>564</v>
      </c>
      <c r="G42" s="140"/>
      <c r="H42" s="127"/>
      <c r="I42" s="534">
        <v>60</v>
      </c>
      <c r="J42" s="210"/>
      <c r="K42" s="211"/>
      <c r="L42" s="137">
        <v>10</v>
      </c>
      <c r="M42" s="138">
        <f t="shared" si="1"/>
        <v>1</v>
      </c>
      <c r="N42" s="139">
        <f t="shared" si="2"/>
        <v>3</v>
      </c>
    </row>
    <row r="43" spans="1:14" ht="15.75" x14ac:dyDescent="0.2">
      <c r="A43" s="126" t="str">
        <f t="shared" si="3"/>
        <v>NovSommer CraigToscani</v>
      </c>
      <c r="B43" s="571" t="s">
        <v>377</v>
      </c>
      <c r="C43" s="603" t="s">
        <v>567</v>
      </c>
      <c r="D43" s="604" t="s">
        <v>568</v>
      </c>
      <c r="E43" s="140"/>
      <c r="F43" s="131" t="s">
        <v>566</v>
      </c>
      <c r="G43" s="140"/>
      <c r="H43" s="127"/>
      <c r="I43" s="534">
        <v>59.65</v>
      </c>
      <c r="J43" s="210"/>
      <c r="K43" s="211"/>
      <c r="L43" s="137">
        <v>11</v>
      </c>
      <c r="M43" s="138">
        <f t="shared" si="1"/>
        <v>1</v>
      </c>
      <c r="N43" s="139">
        <f t="shared" si="2"/>
        <v>3</v>
      </c>
    </row>
    <row r="44" spans="1:14" ht="15.75" x14ac:dyDescent="0.2">
      <c r="A44" s="126" t="str">
        <f t="shared" si="3"/>
        <v>NovSummer ThornHe’S Smokin</v>
      </c>
      <c r="B44" s="571" t="s">
        <v>377</v>
      </c>
      <c r="C44" s="603" t="s">
        <v>575</v>
      </c>
      <c r="D44" s="604" t="s">
        <v>1235</v>
      </c>
      <c r="E44" s="140"/>
      <c r="F44" s="131" t="s">
        <v>565</v>
      </c>
      <c r="G44" s="140"/>
      <c r="H44" s="127"/>
      <c r="I44" s="534">
        <v>59.31</v>
      </c>
      <c r="J44" s="210"/>
      <c r="K44" s="211"/>
      <c r="L44" s="137">
        <v>12</v>
      </c>
      <c r="M44" s="138">
        <f t="shared" si="1"/>
        <v>1</v>
      </c>
      <c r="N44" s="139">
        <f t="shared" si="2"/>
        <v>3</v>
      </c>
    </row>
    <row r="45" spans="1:14" ht="15.75" x14ac:dyDescent="0.2">
      <c r="A45" s="126" t="str">
        <f t="shared" si="3"/>
        <v>NovSarah MccoringleyAll Too Flash</v>
      </c>
      <c r="B45" s="571" t="s">
        <v>377</v>
      </c>
      <c r="C45" s="603" t="s">
        <v>1232</v>
      </c>
      <c r="D45" s="604" t="s">
        <v>1178</v>
      </c>
      <c r="E45" s="140"/>
      <c r="F45" s="131" t="s">
        <v>564</v>
      </c>
      <c r="G45" s="140"/>
      <c r="H45" s="127"/>
      <c r="I45" s="534">
        <v>58.79</v>
      </c>
      <c r="J45" s="210"/>
      <c r="K45" s="211"/>
      <c r="L45" s="137">
        <v>13</v>
      </c>
      <c r="M45" s="138">
        <f t="shared" si="1"/>
        <v>1</v>
      </c>
      <c r="N45" s="139">
        <f t="shared" si="2"/>
        <v>3</v>
      </c>
    </row>
    <row r="46" spans="1:14" ht="28.5" x14ac:dyDescent="0.2">
      <c r="A46" s="126" t="str">
        <f t="shared" si="3"/>
        <v>NovEllysha HalePeacemaker Alice Ross King</v>
      </c>
      <c r="B46" s="571" t="s">
        <v>377</v>
      </c>
      <c r="C46" s="603" t="s">
        <v>579</v>
      </c>
      <c r="D46" s="604" t="s">
        <v>1186</v>
      </c>
      <c r="E46" s="140"/>
      <c r="F46" s="131" t="s">
        <v>566</v>
      </c>
      <c r="G46" s="140"/>
      <c r="H46" s="127"/>
      <c r="I46" s="534">
        <v>53.96</v>
      </c>
      <c r="J46" s="210"/>
      <c r="K46" s="211"/>
      <c r="L46" s="137">
        <v>15</v>
      </c>
      <c r="M46" s="138">
        <f t="shared" si="1"/>
        <v>1</v>
      </c>
      <c r="N46" s="139">
        <f t="shared" si="2"/>
        <v>3</v>
      </c>
    </row>
    <row r="47" spans="1:14" ht="15.75" x14ac:dyDescent="0.2">
      <c r="A47" s="126" t="str">
        <f t="shared" si="3"/>
        <v>NovMaddison ManoliniFinal Cut</v>
      </c>
      <c r="B47" s="571" t="s">
        <v>377</v>
      </c>
      <c r="C47" s="603" t="s">
        <v>92</v>
      </c>
      <c r="D47" s="604" t="s">
        <v>94</v>
      </c>
      <c r="E47" s="140"/>
      <c r="F47" s="131" t="s">
        <v>566</v>
      </c>
      <c r="G47" s="140"/>
      <c r="H47" s="127"/>
      <c r="I47" s="534">
        <v>70.290000000000006</v>
      </c>
      <c r="J47" s="210"/>
      <c r="K47" s="211"/>
      <c r="L47" s="137">
        <v>1</v>
      </c>
      <c r="M47" s="138">
        <f t="shared" si="1"/>
        <v>7</v>
      </c>
      <c r="N47" s="139">
        <f t="shared" si="2"/>
        <v>9</v>
      </c>
    </row>
    <row r="48" spans="1:14" ht="15.75" x14ac:dyDescent="0.2">
      <c r="A48" s="126" t="str">
        <f t="shared" si="3"/>
        <v>NovCaitlin PritchardBaylaurel Donnertello</v>
      </c>
      <c r="B48" s="571" t="s">
        <v>377</v>
      </c>
      <c r="C48" s="603" t="s">
        <v>589</v>
      </c>
      <c r="D48" s="604" t="s">
        <v>1187</v>
      </c>
      <c r="E48" s="140"/>
      <c r="F48" s="131" t="s">
        <v>564</v>
      </c>
      <c r="G48" s="140"/>
      <c r="H48" s="127"/>
      <c r="I48" s="534">
        <v>68.67</v>
      </c>
      <c r="J48" s="210"/>
      <c r="K48" s="211"/>
      <c r="L48" s="137">
        <v>2</v>
      </c>
      <c r="M48" s="138">
        <f t="shared" si="1"/>
        <v>6</v>
      </c>
      <c r="N48" s="139">
        <f t="shared" si="2"/>
        <v>8</v>
      </c>
    </row>
    <row r="49" spans="1:14" ht="15.75" x14ac:dyDescent="0.2">
      <c r="A49" s="126" t="str">
        <f t="shared" si="3"/>
        <v>NovCaitlin PritchardSpringbrook Cruz</v>
      </c>
      <c r="B49" s="571" t="s">
        <v>377</v>
      </c>
      <c r="C49" s="603" t="s">
        <v>589</v>
      </c>
      <c r="D49" s="604" t="s">
        <v>690</v>
      </c>
      <c r="E49" s="140"/>
      <c r="F49" s="131" t="s">
        <v>564</v>
      </c>
      <c r="G49" s="140"/>
      <c r="H49" s="127"/>
      <c r="I49" s="534">
        <v>66.91</v>
      </c>
      <c r="J49" s="210"/>
      <c r="K49" s="211"/>
      <c r="L49" s="137">
        <v>3</v>
      </c>
      <c r="M49" s="138">
        <f t="shared" si="1"/>
        <v>5</v>
      </c>
      <c r="N49" s="139">
        <f t="shared" si="2"/>
        <v>7</v>
      </c>
    </row>
    <row r="50" spans="1:14" ht="15.75" x14ac:dyDescent="0.2">
      <c r="A50" s="126" t="str">
        <f t="shared" si="3"/>
        <v>NovFelicity EricssonAll Black Style</v>
      </c>
      <c r="B50" s="571" t="s">
        <v>377</v>
      </c>
      <c r="C50" s="603" t="s">
        <v>1188</v>
      </c>
      <c r="D50" s="604" t="s">
        <v>588</v>
      </c>
      <c r="E50" s="140"/>
      <c r="F50" s="131" t="s">
        <v>564</v>
      </c>
      <c r="G50" s="140"/>
      <c r="H50" s="127"/>
      <c r="I50" s="534">
        <v>66.61</v>
      </c>
      <c r="J50" s="210"/>
      <c r="K50" s="211"/>
      <c r="L50" s="137">
        <v>4</v>
      </c>
      <c r="M50" s="138">
        <f t="shared" si="1"/>
        <v>4</v>
      </c>
      <c r="N50" s="139">
        <f t="shared" si="2"/>
        <v>6</v>
      </c>
    </row>
    <row r="51" spans="1:14" ht="15.75" x14ac:dyDescent="0.2">
      <c r="A51" s="126" t="str">
        <f t="shared" si="3"/>
        <v>NovAshleigh PritchardBaylaurel Panache</v>
      </c>
      <c r="B51" s="571" t="s">
        <v>377</v>
      </c>
      <c r="C51" s="603" t="s">
        <v>577</v>
      </c>
      <c r="D51" s="604" t="s">
        <v>703</v>
      </c>
      <c r="E51" s="140"/>
      <c r="F51" s="131" t="s">
        <v>564</v>
      </c>
      <c r="G51" s="140"/>
      <c r="H51" s="127"/>
      <c r="I51" s="534">
        <v>63.08</v>
      </c>
      <c r="J51" s="210"/>
      <c r="K51" s="211"/>
      <c r="L51" s="137">
        <v>7</v>
      </c>
      <c r="M51" s="138">
        <f t="shared" si="1"/>
        <v>1</v>
      </c>
      <c r="N51" s="139">
        <f t="shared" si="2"/>
        <v>3</v>
      </c>
    </row>
    <row r="52" spans="1:14" ht="15.75" x14ac:dyDescent="0.2">
      <c r="A52" s="126" t="str">
        <f t="shared" si="3"/>
        <v>NovElla CameronHustler</v>
      </c>
      <c r="B52" s="571" t="s">
        <v>377</v>
      </c>
      <c r="C52" s="603" t="s">
        <v>1183</v>
      </c>
      <c r="D52" s="604" t="s">
        <v>1184</v>
      </c>
      <c r="E52" s="140"/>
      <c r="F52" s="131" t="s">
        <v>564</v>
      </c>
      <c r="G52" s="140"/>
      <c r="H52" s="127"/>
      <c r="I52" s="534">
        <v>62.64</v>
      </c>
      <c r="J52" s="210"/>
      <c r="K52" s="211"/>
      <c r="L52" s="137">
        <v>8</v>
      </c>
      <c r="M52" s="138">
        <f t="shared" si="1"/>
        <v>1</v>
      </c>
      <c r="N52" s="139">
        <f t="shared" si="2"/>
        <v>3</v>
      </c>
    </row>
    <row r="53" spans="1:14" ht="15.75" x14ac:dyDescent="0.2">
      <c r="A53" s="126" t="str">
        <f t="shared" si="3"/>
        <v>NovRosie MccoringleyBramley Stars And Strips</v>
      </c>
      <c r="B53" s="571" t="s">
        <v>377</v>
      </c>
      <c r="C53" s="603" t="s">
        <v>1179</v>
      </c>
      <c r="D53" s="604" t="s">
        <v>1234</v>
      </c>
      <c r="E53" s="140"/>
      <c r="F53" s="131" t="s">
        <v>564</v>
      </c>
      <c r="G53" s="140"/>
      <c r="H53" s="127"/>
      <c r="I53" s="534">
        <v>62.35</v>
      </c>
      <c r="J53" s="210"/>
      <c r="K53" s="211"/>
      <c r="L53" s="137">
        <v>9</v>
      </c>
      <c r="M53" s="138">
        <f t="shared" si="1"/>
        <v>1</v>
      </c>
      <c r="N53" s="139">
        <f t="shared" si="2"/>
        <v>3</v>
      </c>
    </row>
    <row r="54" spans="1:14" ht="15.75" x14ac:dyDescent="0.2">
      <c r="A54" s="126" t="str">
        <f t="shared" si="3"/>
        <v>NovSummer ThornHe’s Smokin</v>
      </c>
      <c r="B54" s="571" t="s">
        <v>377</v>
      </c>
      <c r="C54" s="603" t="s">
        <v>575</v>
      </c>
      <c r="D54" s="604" t="s">
        <v>1185</v>
      </c>
      <c r="E54" s="140"/>
      <c r="F54" s="131" t="s">
        <v>565</v>
      </c>
      <c r="G54" s="140"/>
      <c r="H54" s="127"/>
      <c r="I54" s="534">
        <v>62.05</v>
      </c>
      <c r="J54" s="210"/>
      <c r="K54" s="211"/>
      <c r="L54" s="137">
        <v>10</v>
      </c>
      <c r="M54" s="138">
        <f t="shared" si="1"/>
        <v>1</v>
      </c>
      <c r="N54" s="139">
        <f t="shared" si="2"/>
        <v>3</v>
      </c>
    </row>
    <row r="55" spans="1:14" ht="28.5" x14ac:dyDescent="0.2">
      <c r="A55" s="126" t="str">
        <f t="shared" si="3"/>
        <v>NovEllysha HalePeacemaker Alice Ross King</v>
      </c>
      <c r="B55" s="571" t="s">
        <v>377</v>
      </c>
      <c r="C55" s="603" t="s">
        <v>579</v>
      </c>
      <c r="D55" s="604" t="s">
        <v>1186</v>
      </c>
      <c r="E55" s="140"/>
      <c r="F55" s="131" t="s">
        <v>566</v>
      </c>
      <c r="G55" s="140"/>
      <c r="H55" s="127"/>
      <c r="I55" s="534">
        <v>61.7</v>
      </c>
      <c r="J55" s="210"/>
      <c r="K55" s="211"/>
      <c r="L55" s="137">
        <v>11</v>
      </c>
      <c r="M55" s="138">
        <f t="shared" si="1"/>
        <v>1</v>
      </c>
      <c r="N55" s="139">
        <f t="shared" si="2"/>
        <v>3</v>
      </c>
    </row>
    <row r="56" spans="1:14" ht="15.75" x14ac:dyDescent="0.2">
      <c r="A56" s="126" t="str">
        <f t="shared" si="3"/>
        <v>NovBridie JohnsonKarteeka</v>
      </c>
      <c r="B56" s="571" t="s">
        <v>377</v>
      </c>
      <c r="C56" s="605" t="s">
        <v>1180</v>
      </c>
      <c r="D56" s="604" t="s">
        <v>1181</v>
      </c>
      <c r="E56" s="140"/>
      <c r="F56" s="131" t="s">
        <v>1182</v>
      </c>
      <c r="G56" s="140"/>
      <c r="H56" s="127"/>
      <c r="I56" s="534">
        <v>58.67</v>
      </c>
      <c r="J56" s="210"/>
      <c r="K56" s="211"/>
      <c r="L56" s="137">
        <v>12</v>
      </c>
      <c r="M56" s="138">
        <f t="shared" si="1"/>
        <v>1</v>
      </c>
      <c r="N56" s="139">
        <f t="shared" si="2"/>
        <v>3</v>
      </c>
    </row>
    <row r="57" spans="1:14" ht="28.5" x14ac:dyDescent="0.2">
      <c r="A57" s="126" t="str">
        <f t="shared" si="3"/>
        <v>ElemSavannah BeveridgeMidas Parisian Affair</v>
      </c>
      <c r="B57" s="602" t="s">
        <v>17</v>
      </c>
      <c r="C57" s="603" t="s">
        <v>483</v>
      </c>
      <c r="D57" s="606" t="s">
        <v>586</v>
      </c>
      <c r="E57" s="140"/>
      <c r="F57" s="131" t="s">
        <v>565</v>
      </c>
      <c r="G57" s="140"/>
      <c r="H57" s="127"/>
      <c r="I57" s="181"/>
      <c r="J57" s="210">
        <v>66.11</v>
      </c>
      <c r="K57" s="211"/>
      <c r="L57" s="137">
        <v>2</v>
      </c>
      <c r="M57" s="138">
        <f t="shared" si="1"/>
        <v>6</v>
      </c>
      <c r="N57" s="139">
        <f t="shared" si="2"/>
        <v>8</v>
      </c>
    </row>
    <row r="58" spans="1:14" ht="15.75" x14ac:dyDescent="0.2">
      <c r="A58" s="126" t="str">
        <f t="shared" si="3"/>
        <v>ElemCaitlin PritchardSpringbrook Cruz</v>
      </c>
      <c r="B58" s="602" t="s">
        <v>17</v>
      </c>
      <c r="C58" s="607" t="s">
        <v>589</v>
      </c>
      <c r="D58" s="608" t="s">
        <v>690</v>
      </c>
      <c r="E58" s="140"/>
      <c r="F58" s="131" t="s">
        <v>564</v>
      </c>
      <c r="G58" s="140"/>
      <c r="H58" s="127"/>
      <c r="I58" s="181"/>
      <c r="J58" s="535">
        <v>64.58</v>
      </c>
      <c r="K58" s="211"/>
      <c r="L58" s="137">
        <v>4</v>
      </c>
      <c r="M58" s="138">
        <f t="shared" si="1"/>
        <v>4</v>
      </c>
      <c r="N58" s="139">
        <f t="shared" si="2"/>
        <v>6</v>
      </c>
    </row>
    <row r="59" spans="1:14" ht="15.75" x14ac:dyDescent="0.2">
      <c r="A59" s="126" t="str">
        <f t="shared" si="3"/>
        <v>ElemFelicity EricssonAll Black Style</v>
      </c>
      <c r="B59" s="602" t="s">
        <v>17</v>
      </c>
      <c r="C59" s="603" t="s">
        <v>1188</v>
      </c>
      <c r="D59" s="604" t="s">
        <v>588</v>
      </c>
      <c r="E59" s="140"/>
      <c r="F59" s="131" t="s">
        <v>564</v>
      </c>
      <c r="G59" s="140"/>
      <c r="H59" s="127"/>
      <c r="I59" s="181"/>
      <c r="J59" s="535">
        <v>64.44</v>
      </c>
      <c r="K59" s="211"/>
      <c r="L59" s="137">
        <v>5</v>
      </c>
      <c r="M59" s="138">
        <f t="shared" si="1"/>
        <v>3</v>
      </c>
      <c r="N59" s="139">
        <f t="shared" si="2"/>
        <v>5</v>
      </c>
    </row>
    <row r="60" spans="1:14" ht="15.75" x14ac:dyDescent="0.2">
      <c r="A60" s="126" t="str">
        <f t="shared" si="3"/>
        <v>ElemCaitlin PritchardBaylaurel Donnertello</v>
      </c>
      <c r="B60" s="602" t="s">
        <v>17</v>
      </c>
      <c r="C60" s="603" t="s">
        <v>589</v>
      </c>
      <c r="D60" s="604" t="s">
        <v>1187</v>
      </c>
      <c r="E60" s="140"/>
      <c r="F60" s="131" t="s">
        <v>564</v>
      </c>
      <c r="G60" s="140"/>
      <c r="H60" s="127"/>
      <c r="I60" s="181"/>
      <c r="J60" s="535">
        <v>62.22</v>
      </c>
      <c r="K60" s="211"/>
      <c r="L60" s="137">
        <v>6</v>
      </c>
      <c r="M60" s="138">
        <f t="shared" si="1"/>
        <v>2</v>
      </c>
      <c r="N60" s="139">
        <f t="shared" si="2"/>
        <v>4</v>
      </c>
    </row>
    <row r="61" spans="1:14" ht="15.75" x14ac:dyDescent="0.2">
      <c r="A61" s="126" t="str">
        <f t="shared" si="3"/>
        <v>ElemMaddison ManoliniFinal Cut</v>
      </c>
      <c r="B61" s="602" t="s">
        <v>17</v>
      </c>
      <c r="C61" s="603" t="s">
        <v>92</v>
      </c>
      <c r="D61" s="604" t="s">
        <v>94</v>
      </c>
      <c r="E61" s="140"/>
      <c r="F61" s="131" t="s">
        <v>566</v>
      </c>
      <c r="G61" s="140"/>
      <c r="H61" s="127"/>
      <c r="I61" s="181"/>
      <c r="J61" s="535">
        <v>61.25</v>
      </c>
      <c r="K61" s="211"/>
      <c r="L61" s="137">
        <v>7</v>
      </c>
      <c r="M61" s="138">
        <f t="shared" si="1"/>
        <v>1</v>
      </c>
      <c r="N61" s="139">
        <f t="shared" si="2"/>
        <v>3</v>
      </c>
    </row>
    <row r="62" spans="1:14" ht="15.75" x14ac:dyDescent="0.2">
      <c r="A62" s="126" t="str">
        <f t="shared" si="3"/>
        <v>ElemCaitlin PritchardBaylaurel Donnertello</v>
      </c>
      <c r="B62" s="602" t="s">
        <v>17</v>
      </c>
      <c r="C62" s="603" t="s">
        <v>589</v>
      </c>
      <c r="D62" s="604" t="s">
        <v>1187</v>
      </c>
      <c r="E62" s="140"/>
      <c r="F62" s="131" t="s">
        <v>564</v>
      </c>
      <c r="G62" s="140"/>
      <c r="H62" s="127"/>
      <c r="I62" s="181"/>
      <c r="J62" s="535">
        <v>63.5</v>
      </c>
      <c r="K62" s="211"/>
      <c r="L62" s="137">
        <v>2</v>
      </c>
      <c r="M62" s="138">
        <f t="shared" si="1"/>
        <v>6</v>
      </c>
      <c r="N62" s="139">
        <f t="shared" si="2"/>
        <v>8</v>
      </c>
    </row>
    <row r="63" spans="1:14" ht="15.75" x14ac:dyDescent="0.2">
      <c r="A63" s="126" t="str">
        <f t="shared" si="3"/>
        <v>ElemFelicity EricssonAll Black Style</v>
      </c>
      <c r="B63" s="602" t="s">
        <v>17</v>
      </c>
      <c r="C63" s="603" t="s">
        <v>1188</v>
      </c>
      <c r="D63" s="604" t="s">
        <v>588</v>
      </c>
      <c r="E63" s="140"/>
      <c r="F63" s="131" t="s">
        <v>564</v>
      </c>
      <c r="G63" s="140"/>
      <c r="H63" s="127"/>
      <c r="I63" s="181"/>
      <c r="J63" s="535">
        <v>59</v>
      </c>
      <c r="K63" s="211"/>
      <c r="L63" s="137">
        <v>3</v>
      </c>
      <c r="M63" s="138">
        <f t="shared" si="1"/>
        <v>5</v>
      </c>
      <c r="N63" s="139">
        <f t="shared" si="2"/>
        <v>7</v>
      </c>
    </row>
    <row r="64" spans="1:14" ht="14.25" x14ac:dyDescent="0.2">
      <c r="A64" s="126" t="str">
        <f t="shared" si="3"/>
        <v/>
      </c>
      <c r="B64" s="127"/>
      <c r="C64" s="128" t="s">
        <v>83</v>
      </c>
      <c r="D64" s="129" t="s">
        <v>83</v>
      </c>
      <c r="E64" s="140"/>
      <c r="F64" s="131"/>
      <c r="G64" s="140"/>
      <c r="H64" s="127"/>
      <c r="I64" s="181"/>
      <c r="J64" s="210"/>
      <c r="K64" s="211"/>
      <c r="L64" s="137"/>
      <c r="M64" s="138">
        <f t="shared" si="1"/>
        <v>0</v>
      </c>
      <c r="N64" s="139">
        <f t="shared" si="2"/>
        <v>2</v>
      </c>
    </row>
    <row r="65" spans="1:14" ht="14.25" x14ac:dyDescent="0.2">
      <c r="A65" s="126" t="str">
        <f t="shared" si="3"/>
        <v>AffBelinda ShaylorBurrowa Geraldine</v>
      </c>
      <c r="B65" s="156" t="s">
        <v>353</v>
      </c>
      <c r="C65" s="128" t="s">
        <v>1419</v>
      </c>
      <c r="D65" s="129" t="s">
        <v>1420</v>
      </c>
      <c r="E65" s="140"/>
      <c r="F65" s="131" t="s">
        <v>687</v>
      </c>
      <c r="G65" s="140"/>
      <c r="H65" s="127"/>
      <c r="I65" s="181">
        <v>61.03</v>
      </c>
      <c r="J65" s="210"/>
      <c r="K65" s="211"/>
      <c r="L65" s="137">
        <v>8</v>
      </c>
      <c r="M65" s="138">
        <f t="shared" ref="M65:M80" si="4">IF(L65=1,7,IF(L65=2,6,IF(L65=3,5,IF(L65=4,4,IF(L65=5,3,IF(L65=6,2,IF(L65&gt;=6,1,0)))))))</f>
        <v>1</v>
      </c>
      <c r="N65" s="139">
        <f t="shared" ref="N65:N80" si="5">SUM(M65+$N$5)</f>
        <v>3</v>
      </c>
    </row>
    <row r="66" spans="1:14" ht="14.25" x14ac:dyDescent="0.2">
      <c r="A66" s="126" t="str">
        <f t="shared" si="3"/>
        <v>AffMichelle EricssonWattle Park Topaz</v>
      </c>
      <c r="B66" s="156" t="s">
        <v>353</v>
      </c>
      <c r="C66" s="128" t="s">
        <v>1421</v>
      </c>
      <c r="D66" s="129" t="s">
        <v>1422</v>
      </c>
      <c r="E66" s="140"/>
      <c r="F66" s="131" t="s">
        <v>687</v>
      </c>
      <c r="G66" s="140"/>
      <c r="H66" s="127"/>
      <c r="I66" s="181">
        <v>63.08</v>
      </c>
      <c r="J66" s="210"/>
      <c r="K66" s="211"/>
      <c r="L66" s="137">
        <v>6</v>
      </c>
      <c r="M66" s="138">
        <f t="shared" si="4"/>
        <v>2</v>
      </c>
      <c r="N66" s="139">
        <f t="shared" si="5"/>
        <v>4</v>
      </c>
    </row>
    <row r="67" spans="1:14" ht="14.25" x14ac:dyDescent="0.2">
      <c r="A67" s="126" t="str">
        <f t="shared" si="3"/>
        <v>AffTameka EllardShanghai Noon</v>
      </c>
      <c r="B67" s="156" t="s">
        <v>353</v>
      </c>
      <c r="C67" s="128" t="s">
        <v>1423</v>
      </c>
      <c r="D67" s="129" t="s">
        <v>1424</v>
      </c>
      <c r="E67" s="140"/>
      <c r="F67" s="131" t="s">
        <v>1425</v>
      </c>
      <c r="G67" s="140"/>
      <c r="H67" s="127"/>
      <c r="I67" s="181"/>
      <c r="J67" s="210">
        <v>68.19</v>
      </c>
      <c r="K67" s="211"/>
      <c r="L67" s="137">
        <v>1</v>
      </c>
      <c r="M67" s="138">
        <f t="shared" si="4"/>
        <v>7</v>
      </c>
      <c r="N67" s="139">
        <f t="shared" si="5"/>
        <v>9</v>
      </c>
    </row>
    <row r="68" spans="1:14" ht="14.25" x14ac:dyDescent="0.2">
      <c r="A68" s="126" t="str">
        <f t="shared" si="3"/>
        <v>AffMichelle EricssonWattle Park Topaz</v>
      </c>
      <c r="B68" s="156" t="s">
        <v>353</v>
      </c>
      <c r="C68" s="128" t="s">
        <v>1421</v>
      </c>
      <c r="D68" s="129" t="s">
        <v>1422</v>
      </c>
      <c r="E68" s="140"/>
      <c r="F68" s="131" t="s">
        <v>687</v>
      </c>
      <c r="G68" s="140"/>
      <c r="H68" s="127"/>
      <c r="I68" s="181"/>
      <c r="J68" s="210">
        <v>65.27</v>
      </c>
      <c r="K68" s="211"/>
      <c r="L68" s="137">
        <v>3</v>
      </c>
      <c r="M68" s="138">
        <f t="shared" si="4"/>
        <v>5</v>
      </c>
      <c r="N68" s="139">
        <f t="shared" si="5"/>
        <v>7</v>
      </c>
    </row>
    <row r="69" spans="1:14" ht="14.25" x14ac:dyDescent="0.2">
      <c r="A69" s="126" t="str">
        <f t="shared" si="3"/>
        <v>AffMichelle EricssonWattle Park Topaz</v>
      </c>
      <c r="B69" s="156" t="s">
        <v>353</v>
      </c>
      <c r="C69" s="128" t="s">
        <v>1421</v>
      </c>
      <c r="D69" s="129" t="s">
        <v>1422</v>
      </c>
      <c r="E69" s="140"/>
      <c r="F69" s="131" t="s">
        <v>687</v>
      </c>
      <c r="G69" s="140"/>
      <c r="H69" s="127"/>
      <c r="I69" s="181">
        <v>64.819999999999993</v>
      </c>
      <c r="J69" s="210"/>
      <c r="K69" s="211"/>
      <c r="L69" s="137">
        <v>4</v>
      </c>
      <c r="M69" s="138">
        <f t="shared" si="4"/>
        <v>4</v>
      </c>
      <c r="N69" s="139">
        <f t="shared" si="5"/>
        <v>6</v>
      </c>
    </row>
    <row r="70" spans="1:14" ht="14.25" x14ac:dyDescent="0.2">
      <c r="A70" s="126" t="str">
        <f t="shared" ref="A70:A80" si="6">CONCATENATE(B70,C70,D70)</f>
        <v>AffTameka EllardShanghai Noon</v>
      </c>
      <c r="B70" s="156" t="s">
        <v>353</v>
      </c>
      <c r="C70" s="128" t="s">
        <v>1423</v>
      </c>
      <c r="D70" s="129" t="s">
        <v>1424</v>
      </c>
      <c r="E70" s="140"/>
      <c r="F70" s="131" t="s">
        <v>1425</v>
      </c>
      <c r="G70" s="140"/>
      <c r="H70" s="127"/>
      <c r="I70" s="181"/>
      <c r="J70" s="210">
        <v>66.89</v>
      </c>
      <c r="K70" s="211"/>
      <c r="L70" s="137">
        <v>1</v>
      </c>
      <c r="M70" s="138">
        <f t="shared" si="4"/>
        <v>7</v>
      </c>
      <c r="N70" s="139">
        <f t="shared" si="5"/>
        <v>9</v>
      </c>
    </row>
    <row r="71" spans="1:14" ht="14.25" x14ac:dyDescent="0.2">
      <c r="A71" s="126" t="str">
        <f t="shared" si="6"/>
        <v>AffKasey ManoliniPowderbark Calvin Klein</v>
      </c>
      <c r="B71" s="156" t="s">
        <v>353</v>
      </c>
      <c r="C71" s="128" t="s">
        <v>1426</v>
      </c>
      <c r="D71" s="129" t="s">
        <v>1427</v>
      </c>
      <c r="E71" s="140"/>
      <c r="F71" s="131" t="s">
        <v>168</v>
      </c>
      <c r="G71" s="140"/>
      <c r="H71" s="127"/>
      <c r="I71" s="181">
        <v>58.62</v>
      </c>
      <c r="J71" s="210"/>
      <c r="K71" s="211"/>
      <c r="L71" s="137">
        <v>14</v>
      </c>
      <c r="M71" s="138">
        <f t="shared" si="4"/>
        <v>1</v>
      </c>
      <c r="N71" s="139">
        <f t="shared" si="5"/>
        <v>3</v>
      </c>
    </row>
    <row r="72" spans="1:14" ht="14.25" x14ac:dyDescent="0.2">
      <c r="A72" s="126" t="str">
        <f t="shared" si="6"/>
        <v>AffKasey ManoliniPowderbark Calvin Klein</v>
      </c>
      <c r="B72" s="156" t="s">
        <v>353</v>
      </c>
      <c r="C72" s="128" t="s">
        <v>1426</v>
      </c>
      <c r="D72" s="129" t="s">
        <v>1427</v>
      </c>
      <c r="E72" s="140"/>
      <c r="F72" s="131" t="s">
        <v>168</v>
      </c>
      <c r="G72" s="140"/>
      <c r="H72" s="127"/>
      <c r="I72" s="181">
        <v>65.58</v>
      </c>
      <c r="J72" s="210"/>
      <c r="K72" s="211"/>
      <c r="L72" s="137">
        <v>5</v>
      </c>
      <c r="M72" s="138">
        <f t="shared" si="4"/>
        <v>3</v>
      </c>
      <c r="N72" s="139">
        <f t="shared" si="5"/>
        <v>5</v>
      </c>
    </row>
    <row r="73" spans="1:14" ht="14.25" x14ac:dyDescent="0.2">
      <c r="A73" s="126" t="str">
        <f t="shared" si="6"/>
        <v/>
      </c>
      <c r="B73" s="127"/>
      <c r="C73" s="128"/>
      <c r="D73" s="129"/>
      <c r="E73" s="140"/>
      <c r="F73" s="131"/>
      <c r="G73" s="140"/>
      <c r="H73" s="127"/>
      <c r="I73" s="181"/>
      <c r="J73" s="210"/>
      <c r="K73" s="211"/>
      <c r="L73" s="137"/>
      <c r="M73" s="138">
        <f t="shared" si="4"/>
        <v>0</v>
      </c>
      <c r="N73" s="139">
        <f t="shared" si="5"/>
        <v>2</v>
      </c>
    </row>
    <row r="74" spans="1:14" ht="14.25" x14ac:dyDescent="0.2">
      <c r="A74" s="126" t="str">
        <f t="shared" si="6"/>
        <v/>
      </c>
      <c r="B74" s="127"/>
      <c r="C74" s="128"/>
      <c r="D74" s="129"/>
      <c r="E74" s="140"/>
      <c r="F74" s="131"/>
      <c r="G74" s="140"/>
      <c r="H74" s="127"/>
      <c r="I74" s="181"/>
      <c r="J74" s="210"/>
      <c r="K74" s="211"/>
      <c r="L74" s="137"/>
      <c r="M74" s="138">
        <f t="shared" si="4"/>
        <v>0</v>
      </c>
      <c r="N74" s="139">
        <f t="shared" si="5"/>
        <v>2</v>
      </c>
    </row>
    <row r="75" spans="1:14" ht="14.25" x14ac:dyDescent="0.2">
      <c r="A75" s="126" t="str">
        <f t="shared" si="6"/>
        <v/>
      </c>
      <c r="B75" s="127"/>
      <c r="C75" s="128"/>
      <c r="D75" s="129"/>
      <c r="E75" s="140"/>
      <c r="F75" s="131"/>
      <c r="G75" s="140"/>
      <c r="H75" s="127"/>
      <c r="I75" s="181"/>
      <c r="J75" s="210"/>
      <c r="K75" s="211"/>
      <c r="L75" s="137"/>
      <c r="M75" s="138">
        <f t="shared" si="4"/>
        <v>0</v>
      </c>
      <c r="N75" s="139">
        <f t="shared" si="5"/>
        <v>2</v>
      </c>
    </row>
    <row r="76" spans="1:14" ht="14.25" x14ac:dyDescent="0.2">
      <c r="A76" s="126" t="str">
        <f t="shared" si="6"/>
        <v/>
      </c>
      <c r="B76" s="127"/>
      <c r="C76" s="128"/>
      <c r="D76" s="129"/>
      <c r="E76" s="140"/>
      <c r="F76" s="131"/>
      <c r="G76" s="140"/>
      <c r="H76" s="127"/>
      <c r="I76" s="181"/>
      <c r="J76" s="210"/>
      <c r="K76" s="211"/>
      <c r="L76" s="137"/>
      <c r="M76" s="138">
        <f t="shared" si="4"/>
        <v>0</v>
      </c>
      <c r="N76" s="139">
        <f t="shared" si="5"/>
        <v>2</v>
      </c>
    </row>
    <row r="77" spans="1:14" ht="14.25" x14ac:dyDescent="0.2">
      <c r="A77" s="126" t="str">
        <f t="shared" si="6"/>
        <v/>
      </c>
      <c r="B77" s="127"/>
      <c r="C77" s="128"/>
      <c r="D77" s="129"/>
      <c r="E77" s="140"/>
      <c r="F77" s="131"/>
      <c r="G77" s="140"/>
      <c r="H77" s="127"/>
      <c r="I77" s="181"/>
      <c r="J77" s="210"/>
      <c r="K77" s="211"/>
      <c r="L77" s="137"/>
      <c r="M77" s="138">
        <f t="shared" si="4"/>
        <v>0</v>
      </c>
      <c r="N77" s="139">
        <f t="shared" si="5"/>
        <v>2</v>
      </c>
    </row>
    <row r="78" spans="1:14" ht="14.25" x14ac:dyDescent="0.2">
      <c r="A78" s="126" t="str">
        <f t="shared" si="6"/>
        <v/>
      </c>
      <c r="B78" s="127"/>
      <c r="C78" s="128"/>
      <c r="D78" s="129"/>
      <c r="E78" s="140"/>
      <c r="F78" s="131"/>
      <c r="G78" s="140"/>
      <c r="H78" s="127"/>
      <c r="I78" s="181"/>
      <c r="J78" s="210"/>
      <c r="K78" s="211"/>
      <c r="L78" s="137"/>
      <c r="M78" s="138">
        <f t="shared" si="4"/>
        <v>0</v>
      </c>
      <c r="N78" s="139">
        <f t="shared" si="5"/>
        <v>2</v>
      </c>
    </row>
    <row r="79" spans="1:14" ht="14.25" x14ac:dyDescent="0.2">
      <c r="A79" s="126" t="str">
        <f t="shared" si="6"/>
        <v/>
      </c>
      <c r="B79" s="127"/>
      <c r="C79" s="128"/>
      <c r="D79" s="129"/>
      <c r="E79" s="140"/>
      <c r="F79" s="131"/>
      <c r="G79" s="140"/>
      <c r="H79" s="127"/>
      <c r="I79" s="181"/>
      <c r="J79" s="210"/>
      <c r="K79" s="211"/>
      <c r="L79" s="137"/>
      <c r="M79" s="138">
        <f t="shared" si="4"/>
        <v>0</v>
      </c>
      <c r="N79" s="139">
        <f t="shared" si="5"/>
        <v>2</v>
      </c>
    </row>
    <row r="80" spans="1:14" ht="14.25" x14ac:dyDescent="0.2">
      <c r="A80" s="126" t="str">
        <f t="shared" si="6"/>
        <v/>
      </c>
      <c r="B80" s="127"/>
      <c r="C80" s="128"/>
      <c r="D80" s="129"/>
      <c r="E80" s="140"/>
      <c r="F80" s="131"/>
      <c r="G80" s="140"/>
      <c r="H80" s="127"/>
      <c r="I80" s="181"/>
      <c r="J80" s="210"/>
      <c r="K80" s="211"/>
      <c r="L80" s="137"/>
      <c r="M80" s="138">
        <f t="shared" si="4"/>
        <v>0</v>
      </c>
      <c r="N80" s="139">
        <f t="shared" si="5"/>
        <v>2</v>
      </c>
    </row>
  </sheetData>
  <mergeCells count="19">
    <mergeCell ref="A3:A5"/>
    <mergeCell ref="B3:B5"/>
    <mergeCell ref="C3:C5"/>
    <mergeCell ref="D3:D5"/>
    <mergeCell ref="E3:E4"/>
    <mergeCell ref="E5:F5"/>
    <mergeCell ref="K4:K5"/>
    <mergeCell ref="B1:C1"/>
    <mergeCell ref="E1:J1"/>
    <mergeCell ref="L1:M1"/>
    <mergeCell ref="B2:M2"/>
    <mergeCell ref="F3:F4"/>
    <mergeCell ref="G3:K3"/>
    <mergeCell ref="L3:L5"/>
    <mergeCell ref="M3:M5"/>
    <mergeCell ref="G4:G5"/>
    <mergeCell ref="H4:H5"/>
    <mergeCell ref="I4:I5"/>
    <mergeCell ref="J4:J5"/>
  </mergeCells>
  <phoneticPr fontId="22"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1DEF6-7F45-4D49-9CF9-61BB76B95B79}">
  <sheetPr>
    <tabColor rgb="FFFF3399"/>
  </sheetPr>
  <dimension ref="A1:N32"/>
  <sheetViews>
    <sheetView workbookViewId="0">
      <selection activeCell="C6" sqref="C6"/>
    </sheetView>
  </sheetViews>
  <sheetFormatPr defaultRowHeight="12.75" x14ac:dyDescent="0.2"/>
  <cols>
    <col min="1" max="1" width="51.28515625" bestFit="1" customWidth="1"/>
    <col min="3" max="3" width="18.5703125" bestFit="1" customWidth="1"/>
    <col min="4" max="4" width="30" bestFit="1" customWidth="1"/>
  </cols>
  <sheetData>
    <row r="1" spans="1:14" s="119" customFormat="1" ht="22.5" customHeight="1" thickBot="1" x14ac:dyDescent="0.25">
      <c r="A1" s="115">
        <f>SUM(A2-1)</f>
        <v>18</v>
      </c>
      <c r="B1" s="981" t="s">
        <v>234</v>
      </c>
      <c r="C1" s="982"/>
      <c r="D1" s="116" t="s">
        <v>69</v>
      </c>
      <c r="E1" s="983" t="s">
        <v>1221</v>
      </c>
      <c r="F1" s="984"/>
      <c r="G1" s="984"/>
      <c r="H1" s="984"/>
      <c r="I1" s="984"/>
      <c r="J1" s="984"/>
      <c r="K1" s="117" t="s">
        <v>70</v>
      </c>
      <c r="L1" s="985" t="s">
        <v>1220</v>
      </c>
      <c r="M1" s="986"/>
      <c r="N1" s="118" t="s">
        <v>235</v>
      </c>
    </row>
    <row r="2" spans="1:14" s="119" customFormat="1" ht="22.5" customHeight="1" thickBot="1" x14ac:dyDescent="0.25">
      <c r="A2" s="120">
        <f>COUNTA(_xlfn.UNIQUE(D6:D200))</f>
        <v>19</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50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503">
        <v>1</v>
      </c>
    </row>
    <row r="6" spans="1:14" s="119" customFormat="1" ht="14.25" x14ac:dyDescent="0.2">
      <c r="A6" s="126" t="str">
        <f t="shared" ref="A6:A32" si="0">CONCATENATE(B6,C6,D6)</f>
        <v>PrelimAshlee Shannon HilderSandpipers</v>
      </c>
      <c r="B6" s="675" t="s">
        <v>50</v>
      </c>
      <c r="C6" s="718" t="s">
        <v>1409</v>
      </c>
      <c r="D6" s="719" t="s">
        <v>950</v>
      </c>
      <c r="E6" s="579"/>
      <c r="F6" s="580"/>
      <c r="G6" s="579"/>
      <c r="H6" s="576">
        <v>73.036000000000001</v>
      </c>
      <c r="I6" s="581"/>
      <c r="J6" s="582"/>
      <c r="K6" s="583"/>
      <c r="L6" s="584">
        <v>1</v>
      </c>
      <c r="M6" s="585">
        <f t="shared" ref="M6:M30" si="1">IF(L6=1,7,IF(L6=2,6,IF(L6=3,5,IF(L6=4,4,IF(L6=5,3,IF(L6=6,2,IF(L6&gt;=6,1,0)))))))</f>
        <v>7</v>
      </c>
      <c r="N6" s="139">
        <f>SUM(M6+$N$5)</f>
        <v>8</v>
      </c>
    </row>
    <row r="7" spans="1:14" ht="14.25" x14ac:dyDescent="0.2">
      <c r="A7" s="126" t="str">
        <f t="shared" si="0"/>
        <v>PrelimAbby CoulsonCambria Gem</v>
      </c>
      <c r="B7" s="576" t="s">
        <v>50</v>
      </c>
      <c r="C7" s="577" t="s">
        <v>141</v>
      </c>
      <c r="D7" s="578" t="s">
        <v>152</v>
      </c>
      <c r="E7" s="579"/>
      <c r="F7" s="580"/>
      <c r="G7" s="579"/>
      <c r="H7" s="576">
        <v>61.786000000000001</v>
      </c>
      <c r="I7" s="581"/>
      <c r="J7" s="582"/>
      <c r="K7" s="583"/>
      <c r="L7" s="584">
        <v>2</v>
      </c>
      <c r="M7" s="585">
        <f t="shared" si="1"/>
        <v>6</v>
      </c>
      <c r="N7" s="139">
        <f t="shared" ref="N7:N32" si="2">SUM(M7+$N$5)</f>
        <v>7</v>
      </c>
    </row>
    <row r="8" spans="1:14" ht="14.25" x14ac:dyDescent="0.2">
      <c r="A8" s="126" t="str">
        <f t="shared" si="0"/>
        <v>PrelimKeirah DolanLeedale Alice in Wonderland</v>
      </c>
      <c r="B8" s="576" t="s">
        <v>50</v>
      </c>
      <c r="C8" s="577" t="s">
        <v>139</v>
      </c>
      <c r="D8" s="578" t="s">
        <v>243</v>
      </c>
      <c r="E8" s="579"/>
      <c r="F8" s="580"/>
      <c r="G8" s="579"/>
      <c r="H8" s="576">
        <v>71.429000000000002</v>
      </c>
      <c r="I8" s="581"/>
      <c r="J8" s="582"/>
      <c r="K8" s="583"/>
      <c r="L8" s="584">
        <v>1</v>
      </c>
      <c r="M8" s="585">
        <f t="shared" si="1"/>
        <v>7</v>
      </c>
      <c r="N8" s="139">
        <f t="shared" si="2"/>
        <v>8</v>
      </c>
    </row>
    <row r="9" spans="1:14" ht="14.25" x14ac:dyDescent="0.2">
      <c r="A9" s="126" t="str">
        <f t="shared" si="0"/>
        <v>PrelimJorja WarehamTiaja Park Fearless</v>
      </c>
      <c r="B9" s="576" t="s">
        <v>50</v>
      </c>
      <c r="C9" s="577" t="s">
        <v>30</v>
      </c>
      <c r="D9" s="578" t="s">
        <v>155</v>
      </c>
      <c r="E9" s="579"/>
      <c r="F9" s="580"/>
      <c r="G9" s="579"/>
      <c r="H9" s="576">
        <v>70.893000000000001</v>
      </c>
      <c r="I9" s="581"/>
      <c r="J9" s="582"/>
      <c r="K9" s="583"/>
      <c r="L9" s="584">
        <v>2</v>
      </c>
      <c r="M9" s="585">
        <f t="shared" si="1"/>
        <v>6</v>
      </c>
      <c r="N9" s="139">
        <f t="shared" si="2"/>
        <v>7</v>
      </c>
    </row>
    <row r="10" spans="1:14" ht="14.25" x14ac:dyDescent="0.2">
      <c r="A10" s="126" t="str">
        <f t="shared" si="0"/>
        <v>PrelimAmelia AddisonPrecious Rock</v>
      </c>
      <c r="B10" s="576" t="s">
        <v>50</v>
      </c>
      <c r="C10" s="577" t="s">
        <v>1211</v>
      </c>
      <c r="D10" s="578" t="s">
        <v>1212</v>
      </c>
      <c r="E10" s="579"/>
      <c r="F10" s="580"/>
      <c r="G10" s="579"/>
      <c r="H10" s="576">
        <v>66.963999999999999</v>
      </c>
      <c r="I10" s="581"/>
      <c r="J10" s="582"/>
      <c r="K10" s="583"/>
      <c r="L10" s="584">
        <v>3</v>
      </c>
      <c r="M10" s="585">
        <f t="shared" si="1"/>
        <v>5</v>
      </c>
      <c r="N10" s="139">
        <f t="shared" si="2"/>
        <v>6</v>
      </c>
    </row>
    <row r="11" spans="1:14" ht="14.25" x14ac:dyDescent="0.2">
      <c r="A11" s="126" t="str">
        <f t="shared" si="0"/>
        <v>PrelimAlex HorsfallBrookdale Park Ltd Edition</v>
      </c>
      <c r="B11" s="576" t="s">
        <v>50</v>
      </c>
      <c r="C11" s="577" t="s">
        <v>1213</v>
      </c>
      <c r="D11" s="578" t="s">
        <v>1214</v>
      </c>
      <c r="E11" s="579"/>
      <c r="F11" s="580"/>
      <c r="G11" s="579"/>
      <c r="H11" s="576">
        <v>66.25</v>
      </c>
      <c r="I11" s="581"/>
      <c r="J11" s="582"/>
      <c r="K11" s="583"/>
      <c r="L11" s="584">
        <v>4</v>
      </c>
      <c r="M11" s="585">
        <f t="shared" si="1"/>
        <v>4</v>
      </c>
      <c r="N11" s="139">
        <f t="shared" si="2"/>
        <v>5</v>
      </c>
    </row>
    <row r="12" spans="1:14" ht="14.25" x14ac:dyDescent="0.2">
      <c r="A12" s="126" t="str">
        <f t="shared" si="0"/>
        <v>PrelimChaise FowlerAlvin</v>
      </c>
      <c r="B12" s="576" t="s">
        <v>50</v>
      </c>
      <c r="C12" s="577" t="s">
        <v>800</v>
      </c>
      <c r="D12" s="578" t="s">
        <v>801</v>
      </c>
      <c r="E12" s="579"/>
      <c r="F12" s="580"/>
      <c r="G12" s="579"/>
      <c r="H12" s="576">
        <v>63.036000000000001</v>
      </c>
      <c r="I12" s="581"/>
      <c r="J12" s="582"/>
      <c r="K12" s="583"/>
      <c r="L12" s="584">
        <v>5</v>
      </c>
      <c r="M12" s="585">
        <f t="shared" si="1"/>
        <v>3</v>
      </c>
      <c r="N12" s="139">
        <f t="shared" si="2"/>
        <v>4</v>
      </c>
    </row>
    <row r="13" spans="1:14" ht="14.25" x14ac:dyDescent="0.2">
      <c r="A13" s="126" t="str">
        <f t="shared" si="0"/>
        <v>PrelimBronte HorsfallWildwood Springtime</v>
      </c>
      <c r="B13" s="576" t="s">
        <v>50</v>
      </c>
      <c r="C13" s="577" t="s">
        <v>356</v>
      </c>
      <c r="D13" s="578" t="s">
        <v>358</v>
      </c>
      <c r="E13" s="579"/>
      <c r="F13" s="580"/>
      <c r="G13" s="579"/>
      <c r="H13" s="576">
        <v>63.036000000000001</v>
      </c>
      <c r="I13" s="581"/>
      <c r="J13" s="582"/>
      <c r="K13" s="583"/>
      <c r="L13" s="584">
        <v>5</v>
      </c>
      <c r="M13" s="585">
        <f t="shared" si="1"/>
        <v>3</v>
      </c>
      <c r="N13" s="139">
        <f t="shared" si="2"/>
        <v>4</v>
      </c>
    </row>
    <row r="14" spans="1:14" ht="14.25" x14ac:dyDescent="0.2">
      <c r="A14" s="126" t="str">
        <f t="shared" si="0"/>
        <v>PrelimLolah DayEllenjay Nakye</v>
      </c>
      <c r="B14" s="576" t="s">
        <v>50</v>
      </c>
      <c r="C14" s="577" t="s">
        <v>246</v>
      </c>
      <c r="D14" s="578" t="s">
        <v>133</v>
      </c>
      <c r="E14" s="579"/>
      <c r="F14" s="580"/>
      <c r="G14" s="579"/>
      <c r="H14" s="576">
        <v>61.25</v>
      </c>
      <c r="I14" s="581"/>
      <c r="J14" s="582"/>
      <c r="K14" s="583"/>
      <c r="L14" s="584">
        <v>7</v>
      </c>
      <c r="M14" s="585">
        <f t="shared" si="1"/>
        <v>1</v>
      </c>
      <c r="N14" s="139">
        <f t="shared" si="2"/>
        <v>2</v>
      </c>
    </row>
    <row r="15" spans="1:14" ht="14.25" x14ac:dyDescent="0.2">
      <c r="A15" s="126" t="str">
        <f t="shared" si="0"/>
        <v>PrelimTiarlie WarehamTiaja Park Dream</v>
      </c>
      <c r="B15" s="576" t="s">
        <v>50</v>
      </c>
      <c r="C15" s="577" t="s">
        <v>24</v>
      </c>
      <c r="D15" s="578" t="s">
        <v>25</v>
      </c>
      <c r="E15" s="579"/>
      <c r="F15" s="580"/>
      <c r="G15" s="579"/>
      <c r="H15" s="576">
        <v>70.356999999999999</v>
      </c>
      <c r="I15" s="581"/>
      <c r="J15" s="582"/>
      <c r="K15" s="583"/>
      <c r="L15" s="584">
        <v>1</v>
      </c>
      <c r="M15" s="585">
        <f t="shared" si="1"/>
        <v>7</v>
      </c>
      <c r="N15" s="139">
        <f t="shared" si="2"/>
        <v>8</v>
      </c>
    </row>
    <row r="16" spans="1:14" ht="14.25" x14ac:dyDescent="0.2">
      <c r="A16" s="126" t="str">
        <f t="shared" si="0"/>
        <v>PrelimZoe CarrickMystiq Saffire</v>
      </c>
      <c r="B16" s="576" t="s">
        <v>50</v>
      </c>
      <c r="C16" s="577" t="s">
        <v>1215</v>
      </c>
      <c r="D16" s="578" t="s">
        <v>1216</v>
      </c>
      <c r="E16" s="579"/>
      <c r="F16" s="580"/>
      <c r="G16" s="579"/>
      <c r="H16" s="576">
        <v>61.963999999999999</v>
      </c>
      <c r="I16" s="581"/>
      <c r="J16" s="582"/>
      <c r="K16" s="583"/>
      <c r="L16" s="584">
        <v>2</v>
      </c>
      <c r="M16" s="585">
        <f t="shared" si="1"/>
        <v>6</v>
      </c>
      <c r="N16" s="139">
        <f t="shared" si="2"/>
        <v>7</v>
      </c>
    </row>
    <row r="17" spans="1:14" ht="14.25" x14ac:dyDescent="0.2">
      <c r="A17" s="126" t="str">
        <f t="shared" si="0"/>
        <v>PrelimKaitlyn BrownSerendipity Luana</v>
      </c>
      <c r="B17" s="576" t="s">
        <v>50</v>
      </c>
      <c r="C17" s="577" t="s">
        <v>459</v>
      </c>
      <c r="D17" s="578" t="s">
        <v>1217</v>
      </c>
      <c r="E17" s="579"/>
      <c r="F17" s="580"/>
      <c r="G17" s="579"/>
      <c r="H17" s="576">
        <v>57.5</v>
      </c>
      <c r="I17" s="581"/>
      <c r="J17" s="582"/>
      <c r="K17" s="583"/>
      <c r="L17" s="584">
        <v>3</v>
      </c>
      <c r="M17" s="585">
        <f t="shared" si="1"/>
        <v>5</v>
      </c>
      <c r="N17" s="139">
        <f t="shared" si="2"/>
        <v>6</v>
      </c>
    </row>
    <row r="18" spans="1:14" ht="14.25" x14ac:dyDescent="0.2">
      <c r="A18" s="126" t="str">
        <f t="shared" si="0"/>
        <v>NovTiarlie WarehamTiaja Park Dream</v>
      </c>
      <c r="B18" s="675" t="s">
        <v>377</v>
      </c>
      <c r="C18" s="577" t="s">
        <v>24</v>
      </c>
      <c r="D18" s="578" t="s">
        <v>25</v>
      </c>
      <c r="E18" s="579"/>
      <c r="F18" s="580"/>
      <c r="G18" s="579"/>
      <c r="H18" s="586"/>
      <c r="I18" s="586">
        <v>60.286000000000001</v>
      </c>
      <c r="J18" s="582"/>
      <c r="K18" s="583"/>
      <c r="L18" s="584">
        <v>1</v>
      </c>
      <c r="M18" s="585">
        <f t="shared" si="1"/>
        <v>7</v>
      </c>
      <c r="N18" s="139">
        <f t="shared" si="2"/>
        <v>8</v>
      </c>
    </row>
    <row r="19" spans="1:14" ht="14.25" x14ac:dyDescent="0.2">
      <c r="A19" s="126" t="str">
        <f t="shared" si="0"/>
        <v>NovKatelyn MehanikovVee</v>
      </c>
      <c r="B19" s="675" t="s">
        <v>377</v>
      </c>
      <c r="C19" s="577" t="s">
        <v>378</v>
      </c>
      <c r="D19" s="578" t="s">
        <v>434</v>
      </c>
      <c r="E19" s="579"/>
      <c r="F19" s="580"/>
      <c r="G19" s="579"/>
      <c r="H19" s="586"/>
      <c r="I19" s="586">
        <v>59.429000000000002</v>
      </c>
      <c r="J19" s="582"/>
      <c r="K19" s="583"/>
      <c r="L19" s="584">
        <v>2</v>
      </c>
      <c r="M19" s="585">
        <f t="shared" si="1"/>
        <v>6</v>
      </c>
      <c r="N19" s="139">
        <f t="shared" si="2"/>
        <v>7</v>
      </c>
    </row>
    <row r="20" spans="1:14" ht="14.25" x14ac:dyDescent="0.2">
      <c r="A20" s="126" t="str">
        <f t="shared" si="0"/>
        <v>NovAbby CoulsonCambria Gem</v>
      </c>
      <c r="B20" s="675" t="s">
        <v>377</v>
      </c>
      <c r="C20" s="577" t="s">
        <v>141</v>
      </c>
      <c r="D20" s="578" t="s">
        <v>152</v>
      </c>
      <c r="E20" s="579"/>
      <c r="F20" s="580"/>
      <c r="G20" s="579"/>
      <c r="H20" s="586"/>
      <c r="I20" s="586">
        <v>54.856999999999999</v>
      </c>
      <c r="J20" s="582"/>
      <c r="K20" s="583"/>
      <c r="L20" s="584">
        <v>1</v>
      </c>
      <c r="M20" s="585">
        <f t="shared" si="1"/>
        <v>7</v>
      </c>
      <c r="N20" s="139">
        <f t="shared" si="2"/>
        <v>8</v>
      </c>
    </row>
    <row r="21" spans="1:14" ht="14.25" x14ac:dyDescent="0.2">
      <c r="A21" s="126" t="str">
        <f t="shared" si="0"/>
        <v>NovRebecca SimpsonKassie</v>
      </c>
      <c r="B21" s="675" t="s">
        <v>377</v>
      </c>
      <c r="C21" s="577" t="s">
        <v>85</v>
      </c>
      <c r="D21" s="578" t="s">
        <v>1218</v>
      </c>
      <c r="E21" s="579"/>
      <c r="F21" s="580"/>
      <c r="G21" s="579"/>
      <c r="H21" s="586"/>
      <c r="I21" s="586">
        <v>53.859000000000002</v>
      </c>
      <c r="J21" s="582"/>
      <c r="K21" s="583"/>
      <c r="L21" s="584">
        <v>2</v>
      </c>
      <c r="M21" s="585">
        <f t="shared" si="1"/>
        <v>6</v>
      </c>
      <c r="N21" s="139">
        <f t="shared" si="2"/>
        <v>7</v>
      </c>
    </row>
    <row r="22" spans="1:14" ht="14.25" x14ac:dyDescent="0.2">
      <c r="A22" s="126" t="str">
        <f t="shared" si="0"/>
        <v>NovHarriet ForrestOakover Too Much Chatter</v>
      </c>
      <c r="B22" s="675" t="s">
        <v>377</v>
      </c>
      <c r="C22" s="577" t="s">
        <v>113</v>
      </c>
      <c r="D22" s="578" t="s">
        <v>22</v>
      </c>
      <c r="E22" s="579"/>
      <c r="F22" s="580"/>
      <c r="G22" s="579"/>
      <c r="H22" s="586"/>
      <c r="I22" s="586">
        <v>73.713999999999999</v>
      </c>
      <c r="J22" s="582"/>
      <c r="K22" s="583"/>
      <c r="L22" s="584">
        <v>1</v>
      </c>
      <c r="M22" s="585">
        <f t="shared" si="1"/>
        <v>7</v>
      </c>
      <c r="N22" s="139">
        <f t="shared" si="2"/>
        <v>8</v>
      </c>
    </row>
    <row r="23" spans="1:14" ht="14.25" x14ac:dyDescent="0.2">
      <c r="A23" s="126" t="str">
        <f t="shared" si="0"/>
        <v>NovJorja WarehamNadalla Park Im So Special</v>
      </c>
      <c r="B23" s="675" t="s">
        <v>377</v>
      </c>
      <c r="C23" s="577" t="s">
        <v>30</v>
      </c>
      <c r="D23" s="578" t="s">
        <v>1219</v>
      </c>
      <c r="E23" s="579"/>
      <c r="F23" s="580"/>
      <c r="G23" s="579"/>
      <c r="H23" s="586"/>
      <c r="I23" s="586">
        <v>63.286000000000001</v>
      </c>
      <c r="J23" s="582"/>
      <c r="K23" s="583"/>
      <c r="L23" s="584">
        <v>2</v>
      </c>
      <c r="M23" s="585">
        <f t="shared" si="1"/>
        <v>6</v>
      </c>
      <c r="N23" s="139">
        <f t="shared" si="2"/>
        <v>7</v>
      </c>
    </row>
    <row r="24" spans="1:14" ht="14.25" x14ac:dyDescent="0.2">
      <c r="A24" s="126" t="str">
        <f t="shared" si="0"/>
        <v>NovKeirah DolanLeedale Alice in Wonderland</v>
      </c>
      <c r="B24" s="675" t="s">
        <v>377</v>
      </c>
      <c r="C24" s="577" t="s">
        <v>139</v>
      </c>
      <c r="D24" s="578" t="s">
        <v>243</v>
      </c>
      <c r="E24" s="579"/>
      <c r="F24" s="580"/>
      <c r="G24" s="579"/>
      <c r="H24" s="586"/>
      <c r="I24" s="586">
        <v>62.713999999999999</v>
      </c>
      <c r="J24" s="582"/>
      <c r="K24" s="583"/>
      <c r="L24" s="584">
        <v>3</v>
      </c>
      <c r="M24" s="585">
        <f t="shared" si="1"/>
        <v>5</v>
      </c>
      <c r="N24" s="139">
        <f t="shared" si="2"/>
        <v>6</v>
      </c>
    </row>
    <row r="25" spans="1:14" ht="14.25" x14ac:dyDescent="0.2">
      <c r="A25" s="126" t="str">
        <f t="shared" si="0"/>
        <v>NovJorja WarehamTiaja Park Fearless</v>
      </c>
      <c r="B25" s="675" t="s">
        <v>377</v>
      </c>
      <c r="C25" s="577" t="s">
        <v>30</v>
      </c>
      <c r="D25" s="578" t="s">
        <v>155</v>
      </c>
      <c r="E25" s="579"/>
      <c r="F25" s="580"/>
      <c r="G25" s="579"/>
      <c r="H25" s="586"/>
      <c r="I25" s="586">
        <v>62.713999999999999</v>
      </c>
      <c r="J25" s="582"/>
      <c r="K25" s="583"/>
      <c r="L25" s="584">
        <v>3</v>
      </c>
      <c r="M25" s="585">
        <f t="shared" si="1"/>
        <v>5</v>
      </c>
      <c r="N25" s="139">
        <f t="shared" si="2"/>
        <v>6</v>
      </c>
    </row>
    <row r="26" spans="1:14" ht="14.25" x14ac:dyDescent="0.2">
      <c r="A26" s="126" t="str">
        <f t="shared" si="0"/>
        <v>ElemKatelyn MehanikovVee</v>
      </c>
      <c r="B26" s="576" t="s">
        <v>17</v>
      </c>
      <c r="C26" s="577" t="s">
        <v>378</v>
      </c>
      <c r="D26" s="578" t="s">
        <v>434</v>
      </c>
      <c r="E26" s="579"/>
      <c r="F26" s="580"/>
      <c r="G26" s="579"/>
      <c r="H26" s="586"/>
      <c r="I26" s="586"/>
      <c r="J26" s="586">
        <v>55.244</v>
      </c>
      <c r="K26" s="583"/>
      <c r="L26" s="584">
        <v>1</v>
      </c>
      <c r="M26" s="585">
        <f t="shared" si="1"/>
        <v>7</v>
      </c>
      <c r="N26" s="139">
        <f t="shared" si="2"/>
        <v>8</v>
      </c>
    </row>
    <row r="27" spans="1:14" ht="14.25" x14ac:dyDescent="0.2">
      <c r="A27" s="126" t="str">
        <f t="shared" si="0"/>
        <v>ElemLauren RoweCheval D'lore</v>
      </c>
      <c r="B27" s="576" t="s">
        <v>17</v>
      </c>
      <c r="C27" s="577" t="s">
        <v>116</v>
      </c>
      <c r="D27" s="719" t="s">
        <v>1429</v>
      </c>
      <c r="E27" s="579"/>
      <c r="F27" s="580"/>
      <c r="G27" s="579"/>
      <c r="H27" s="586"/>
      <c r="I27" s="586"/>
      <c r="J27" s="586">
        <v>63.170999999999999</v>
      </c>
      <c r="K27" s="583"/>
      <c r="L27" s="584">
        <v>1</v>
      </c>
      <c r="M27" s="585">
        <f t="shared" si="1"/>
        <v>7</v>
      </c>
      <c r="N27" s="139">
        <f t="shared" si="2"/>
        <v>8</v>
      </c>
    </row>
    <row r="28" spans="1:14" ht="14.25" x14ac:dyDescent="0.2">
      <c r="A28" s="126" t="str">
        <f t="shared" si="0"/>
        <v>ElemHarriet ForrestOakover Too Much Chatter</v>
      </c>
      <c r="B28" s="576" t="s">
        <v>17</v>
      </c>
      <c r="C28" s="577" t="s">
        <v>113</v>
      </c>
      <c r="D28" s="578" t="s">
        <v>22</v>
      </c>
      <c r="E28" s="579"/>
      <c r="F28" s="580"/>
      <c r="G28" s="579"/>
      <c r="H28" s="586"/>
      <c r="I28" s="586"/>
      <c r="J28" s="586">
        <v>62.561</v>
      </c>
      <c r="K28" s="583"/>
      <c r="L28" s="584">
        <v>2</v>
      </c>
      <c r="M28" s="585">
        <f t="shared" si="1"/>
        <v>6</v>
      </c>
      <c r="N28" s="139">
        <f t="shared" si="2"/>
        <v>7</v>
      </c>
    </row>
    <row r="29" spans="1:14" ht="14.25" x14ac:dyDescent="0.2">
      <c r="A29" s="126" t="str">
        <f t="shared" si="0"/>
        <v>ElemJorja WarehamNadalla Park Im So Special</v>
      </c>
      <c r="B29" s="576" t="s">
        <v>17</v>
      </c>
      <c r="C29" s="577" t="s">
        <v>30</v>
      </c>
      <c r="D29" s="578" t="s">
        <v>1219</v>
      </c>
      <c r="E29" s="579"/>
      <c r="F29" s="580"/>
      <c r="G29" s="579"/>
      <c r="H29" s="586"/>
      <c r="I29" s="586"/>
      <c r="J29" s="586">
        <v>57.073</v>
      </c>
      <c r="K29" s="583"/>
      <c r="L29" s="584">
        <v>3</v>
      </c>
      <c r="M29" s="585">
        <f t="shared" si="1"/>
        <v>5</v>
      </c>
      <c r="N29" s="139">
        <f t="shared" si="2"/>
        <v>6</v>
      </c>
    </row>
    <row r="30" spans="1:14" ht="14.25" x14ac:dyDescent="0.2">
      <c r="A30" s="126" t="str">
        <f t="shared" si="0"/>
        <v>MediumLauren RoweCharisma Royal Emblem</v>
      </c>
      <c r="B30" s="576" t="s">
        <v>75</v>
      </c>
      <c r="C30" s="577" t="s">
        <v>116</v>
      </c>
      <c r="D30" s="719" t="s">
        <v>154</v>
      </c>
      <c r="E30" s="579"/>
      <c r="F30" s="580"/>
      <c r="G30" s="579"/>
      <c r="H30" s="586"/>
      <c r="I30" s="586"/>
      <c r="J30" s="586"/>
      <c r="K30" s="586">
        <v>63.59</v>
      </c>
      <c r="L30" s="584">
        <v>1</v>
      </c>
      <c r="M30" s="585">
        <f t="shared" si="1"/>
        <v>7</v>
      </c>
      <c r="N30" s="139">
        <f t="shared" si="2"/>
        <v>8</v>
      </c>
    </row>
    <row r="31" spans="1:14" ht="14.25" x14ac:dyDescent="0.2">
      <c r="A31" s="126" t="str">
        <f t="shared" si="0"/>
        <v/>
      </c>
      <c r="B31" s="127"/>
      <c r="C31" s="128"/>
      <c r="D31" s="129"/>
      <c r="E31" s="140"/>
      <c r="F31" s="131"/>
      <c r="G31" s="140"/>
      <c r="H31" s="127"/>
      <c r="I31" s="181"/>
      <c r="J31" s="210"/>
      <c r="K31" s="211"/>
      <c r="L31" s="137"/>
      <c r="M31" s="138">
        <f t="shared" ref="M31:M32" si="3">IF(L31=1,7,IF(L31=2,6,IF(L31=3,5,IF(L31=4,4,IF(L31=5,3,IF(L31=6,2,IF(L31&gt;=6,1,0)))))))</f>
        <v>0</v>
      </c>
      <c r="N31" s="139">
        <f t="shared" si="2"/>
        <v>1</v>
      </c>
    </row>
    <row r="32" spans="1:14" ht="14.25" x14ac:dyDescent="0.2">
      <c r="A32" s="126" t="str">
        <f t="shared" si="0"/>
        <v/>
      </c>
      <c r="B32" s="127"/>
      <c r="C32" s="128"/>
      <c r="D32" s="129"/>
      <c r="E32" s="140"/>
      <c r="F32" s="131"/>
      <c r="G32" s="140"/>
      <c r="H32" s="127"/>
      <c r="I32" s="181"/>
      <c r="J32" s="210"/>
      <c r="K32" s="211"/>
      <c r="L32" s="137"/>
      <c r="M32" s="138">
        <f t="shared" si="3"/>
        <v>0</v>
      </c>
      <c r="N32" s="139">
        <f t="shared" si="2"/>
        <v>1</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1:D5">
    <cfRule type="duplicateValues" dxfId="21" priority="4"/>
  </conditionalFormatting>
  <conditionalFormatting sqref="C1:D5">
    <cfRule type="duplicateValues" dxfId="20" priority="3"/>
  </conditionalFormatting>
  <conditionalFormatting sqref="C32:D32">
    <cfRule type="duplicateValues" dxfId="19" priority="5"/>
  </conditionalFormatting>
  <conditionalFormatting sqref="C6:D6">
    <cfRule type="duplicateValues" dxfId="18" priority="2"/>
  </conditionalFormatting>
  <conditionalFormatting sqref="C6:D30">
    <cfRule type="duplicateValues" dxfId="17" priority="1"/>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CF489-E5B1-40A1-B294-5CDC1B402BA9}">
  <sheetPr codeName="Sheet36">
    <tabColor rgb="FFFF3399"/>
  </sheetPr>
  <dimension ref="A1:N42"/>
  <sheetViews>
    <sheetView topLeftCell="A7" workbookViewId="0">
      <selection activeCell="D15" sqref="D15"/>
    </sheetView>
  </sheetViews>
  <sheetFormatPr defaultColWidth="10.28515625" defaultRowHeight="12.75" x14ac:dyDescent="0.2"/>
  <cols>
    <col min="1" max="1" width="37" style="119" customWidth="1"/>
    <col min="2" max="2" width="9.140625" style="14" bestFit="1" customWidth="1"/>
    <col min="3" max="3" width="18.7109375" style="119" bestFit="1" customWidth="1"/>
    <col min="4" max="4" width="26.140625" style="154" customWidth="1"/>
    <col min="5" max="5" width="12" style="14" bestFit="1" customWidth="1"/>
    <col min="6" max="6" width="16" style="119" bestFit="1" customWidth="1"/>
    <col min="7" max="7" width="7.140625" style="14" bestFit="1" customWidth="1"/>
    <col min="8" max="8" width="8.7109375" style="14" bestFit="1" customWidth="1"/>
    <col min="9" max="9" width="9.5703125" style="14" bestFit="1" customWidth="1"/>
    <col min="10" max="10" width="14.28515625" style="14" bestFit="1" customWidth="1"/>
    <col min="11" max="11" width="14.85546875" style="14" bestFit="1" customWidth="1"/>
    <col min="12" max="12" width="8.28515625" style="14" bestFit="1" customWidth="1"/>
    <col min="13" max="13" width="14.85546875" style="14" bestFit="1" customWidth="1"/>
    <col min="14" max="14" width="33.140625" style="14" bestFit="1" customWidth="1"/>
    <col min="15" max="16384" width="10.28515625" style="119"/>
  </cols>
  <sheetData>
    <row r="1" spans="1:14" ht="22.5" customHeight="1" thickBot="1" x14ac:dyDescent="0.25">
      <c r="A1" s="115">
        <f>SUM(A2-1)</f>
        <v>29</v>
      </c>
      <c r="B1" s="981" t="s">
        <v>234</v>
      </c>
      <c r="C1" s="982"/>
      <c r="D1" s="116" t="s">
        <v>69</v>
      </c>
      <c r="E1" s="983" t="s">
        <v>1146</v>
      </c>
      <c r="F1" s="984"/>
      <c r="G1" s="984"/>
      <c r="H1" s="984"/>
      <c r="I1" s="984"/>
      <c r="J1" s="984"/>
      <c r="K1" s="118" t="s">
        <v>70</v>
      </c>
      <c r="L1" s="1017">
        <v>44395</v>
      </c>
      <c r="M1" s="986"/>
      <c r="N1" s="118" t="s">
        <v>235</v>
      </c>
    </row>
    <row r="2" spans="1:14" ht="22.5" customHeight="1" thickBot="1" x14ac:dyDescent="0.25">
      <c r="A2" s="120">
        <f>COUNTA(_xlfn.UNIQUE(D6:D140))</f>
        <v>30</v>
      </c>
      <c r="B2" s="987" t="s">
        <v>236</v>
      </c>
      <c r="C2" s="987"/>
      <c r="D2" s="987"/>
      <c r="E2" s="987"/>
      <c r="F2" s="987"/>
      <c r="G2" s="987"/>
      <c r="H2" s="987"/>
      <c r="I2" s="987"/>
      <c r="J2" s="987"/>
      <c r="K2" s="987"/>
      <c r="L2" s="987"/>
      <c r="M2" s="987"/>
      <c r="N2" s="121" t="s">
        <v>237</v>
      </c>
    </row>
    <row r="3" spans="1:14" ht="15.75" thickBot="1" x14ac:dyDescent="0.25">
      <c r="A3" s="965" t="s">
        <v>238</v>
      </c>
      <c r="B3" s="967" t="s">
        <v>71</v>
      </c>
      <c r="C3" s="970" t="s">
        <v>72</v>
      </c>
      <c r="D3" s="973" t="s">
        <v>73</v>
      </c>
      <c r="E3" s="975" t="s">
        <v>239</v>
      </c>
      <c r="F3" s="973" t="s">
        <v>79</v>
      </c>
      <c r="G3" s="983" t="s">
        <v>240</v>
      </c>
      <c r="H3" s="984"/>
      <c r="I3" s="984"/>
      <c r="J3" s="984"/>
      <c r="K3" s="1007"/>
      <c r="L3" s="992" t="s">
        <v>57</v>
      </c>
      <c r="M3" s="994" t="s">
        <v>76</v>
      </c>
      <c r="N3" s="507" t="s">
        <v>241</v>
      </c>
    </row>
    <row r="4" spans="1:14" ht="15.75" thickBot="1" x14ac:dyDescent="0.25">
      <c r="A4" s="966"/>
      <c r="B4" s="968"/>
      <c r="C4" s="971"/>
      <c r="D4" s="974"/>
      <c r="E4" s="976"/>
      <c r="F4" s="988"/>
      <c r="G4" s="1010" t="s">
        <v>66</v>
      </c>
      <c r="H4" s="1012" t="s">
        <v>50</v>
      </c>
      <c r="I4" s="1012" t="s">
        <v>84</v>
      </c>
      <c r="J4" s="1012" t="s">
        <v>74</v>
      </c>
      <c r="K4" s="973" t="s">
        <v>75</v>
      </c>
      <c r="L4" s="993"/>
      <c r="M4" s="995"/>
      <c r="N4" s="124">
        <v>1</v>
      </c>
    </row>
    <row r="5" spans="1:14" ht="15.75" thickBot="1" x14ac:dyDescent="0.25">
      <c r="A5" s="1000"/>
      <c r="B5" s="1001"/>
      <c r="C5" s="1002"/>
      <c r="D5" s="1003"/>
      <c r="E5" s="1004" t="s">
        <v>77</v>
      </c>
      <c r="F5" s="1005"/>
      <c r="G5" s="1011"/>
      <c r="H5" s="1013"/>
      <c r="I5" s="1013"/>
      <c r="J5" s="1013"/>
      <c r="K5" s="1003"/>
      <c r="L5" s="1008"/>
      <c r="M5" s="1009"/>
      <c r="N5" s="508">
        <f>IF(N4=1,0,IF(N4=2,1,IF(N4=3,2,0)))</f>
        <v>0</v>
      </c>
    </row>
    <row r="6" spans="1:14" ht="14.25" x14ac:dyDescent="0.2">
      <c r="A6" s="126" t="str">
        <f t="shared" ref="A6:A42" si="0">CONCATENATE(B6,C6,D6)</f>
        <v>ElemAmy-Louise RossHalcyon</v>
      </c>
      <c r="B6" s="127" t="s">
        <v>17</v>
      </c>
      <c r="C6" s="128" t="s">
        <v>488</v>
      </c>
      <c r="D6" s="129" t="s">
        <v>489</v>
      </c>
      <c r="E6" s="140"/>
      <c r="F6" s="131"/>
      <c r="G6" s="140">
        <v>62.44</v>
      </c>
      <c r="H6" s="127"/>
      <c r="I6" s="181"/>
      <c r="J6" s="210"/>
      <c r="K6" s="211"/>
      <c r="L6" s="137">
        <v>2</v>
      </c>
      <c r="M6" s="138">
        <f t="shared" ref="M6:M42" si="1">IF(L6=1,7,IF(L6=2,6,IF(L6=3,5,IF(L6=4,4,IF(L6=5,3,IF(L6=6,2,IF(L6&gt;=6,1,0)))))))</f>
        <v>6</v>
      </c>
      <c r="N6" s="139">
        <f t="shared" ref="N6:N42" si="2">SUM(M6+$N$5)</f>
        <v>6</v>
      </c>
    </row>
    <row r="7" spans="1:14" ht="14.25" x14ac:dyDescent="0.2">
      <c r="A7" s="126" t="str">
        <f t="shared" si="0"/>
        <v>ElemAnthea SargisonKardarra Kaldarra</v>
      </c>
      <c r="B7" s="127" t="s">
        <v>17</v>
      </c>
      <c r="C7" s="531" t="s">
        <v>501</v>
      </c>
      <c r="D7" s="129" t="s">
        <v>502</v>
      </c>
      <c r="E7" s="140"/>
      <c r="F7" s="131"/>
      <c r="G7" s="140">
        <v>66.59</v>
      </c>
      <c r="H7" s="127"/>
      <c r="I7" s="181"/>
      <c r="J7" s="210"/>
      <c r="K7" s="211"/>
      <c r="L7" s="137">
        <v>1</v>
      </c>
      <c r="M7" s="138">
        <f t="shared" si="1"/>
        <v>7</v>
      </c>
      <c r="N7" s="139">
        <f t="shared" si="2"/>
        <v>7</v>
      </c>
    </row>
    <row r="8" spans="1:14" ht="14.25" x14ac:dyDescent="0.2">
      <c r="A8" s="126" t="str">
        <f t="shared" si="0"/>
        <v>ElemSavannah BeveridgeMidas Parisian Affair</v>
      </c>
      <c r="B8" s="127" t="s">
        <v>17</v>
      </c>
      <c r="C8" s="531" t="s">
        <v>483</v>
      </c>
      <c r="D8" s="158" t="s">
        <v>586</v>
      </c>
      <c r="E8" s="140"/>
      <c r="F8" s="131"/>
      <c r="G8" s="140">
        <v>64.27</v>
      </c>
      <c r="H8" s="127"/>
      <c r="I8" s="181"/>
      <c r="J8" s="210"/>
      <c r="K8" s="211"/>
      <c r="L8" s="137">
        <v>1</v>
      </c>
      <c r="M8" s="138">
        <f t="shared" si="1"/>
        <v>7</v>
      </c>
      <c r="N8" s="139">
        <f t="shared" si="2"/>
        <v>7</v>
      </c>
    </row>
    <row r="9" spans="1:14" ht="14.25" x14ac:dyDescent="0.2">
      <c r="A9" s="126" t="str">
        <f t="shared" si="0"/>
        <v>ElemKatelyn MehanikovVee</v>
      </c>
      <c r="B9" s="127" t="s">
        <v>17</v>
      </c>
      <c r="C9" s="128" t="s">
        <v>378</v>
      </c>
      <c r="D9" s="129" t="s">
        <v>434</v>
      </c>
      <c r="E9" s="140"/>
      <c r="F9" s="131"/>
      <c r="G9" s="140">
        <v>60.12</v>
      </c>
      <c r="H9" s="127"/>
      <c r="I9" s="181"/>
      <c r="J9" s="210"/>
      <c r="K9" s="211"/>
      <c r="L9" s="137">
        <v>3</v>
      </c>
      <c r="M9" s="138">
        <f t="shared" si="1"/>
        <v>5</v>
      </c>
      <c r="N9" s="139">
        <f t="shared" si="2"/>
        <v>5</v>
      </c>
    </row>
    <row r="10" spans="1:14" ht="14.25" x14ac:dyDescent="0.2">
      <c r="A10" s="126" t="str">
        <f t="shared" si="0"/>
        <v>MedAnthea SargisonKardarra Kaldarra</v>
      </c>
      <c r="B10" s="156" t="s">
        <v>15</v>
      </c>
      <c r="C10" s="128" t="s">
        <v>501</v>
      </c>
      <c r="D10" s="129" t="s">
        <v>502</v>
      </c>
      <c r="E10" s="140"/>
      <c r="F10" s="131"/>
      <c r="G10" s="140">
        <v>67.69</v>
      </c>
      <c r="H10" s="127"/>
      <c r="I10" s="181"/>
      <c r="J10" s="210"/>
      <c r="K10" s="211"/>
      <c r="L10" s="137">
        <v>1</v>
      </c>
      <c r="M10" s="138">
        <f t="shared" si="1"/>
        <v>7</v>
      </c>
      <c r="N10" s="139">
        <f t="shared" si="2"/>
        <v>7</v>
      </c>
    </row>
    <row r="11" spans="1:14" ht="14.25" x14ac:dyDescent="0.2">
      <c r="A11" s="126" t="str">
        <f t="shared" si="0"/>
        <v>NovTiana WoolmansDalakee Over The Top</v>
      </c>
      <c r="B11" s="156" t="s">
        <v>377</v>
      </c>
      <c r="C11" s="531" t="s">
        <v>1149</v>
      </c>
      <c r="D11" s="129" t="s">
        <v>786</v>
      </c>
      <c r="E11" s="140"/>
      <c r="F11" s="131"/>
      <c r="G11" s="140">
        <v>59.43</v>
      </c>
      <c r="H11" s="127"/>
      <c r="I11" s="181"/>
      <c r="J11" s="210"/>
      <c r="K11" s="211"/>
      <c r="L11" s="137">
        <v>4</v>
      </c>
      <c r="M11" s="138">
        <f t="shared" si="1"/>
        <v>4</v>
      </c>
      <c r="N11" s="139">
        <f t="shared" si="2"/>
        <v>4</v>
      </c>
    </row>
    <row r="12" spans="1:14" ht="14.25" x14ac:dyDescent="0.2">
      <c r="A12" s="126" t="str">
        <f t="shared" si="0"/>
        <v>NovTaliah QuinnDevereaux Speedy Gonzalas</v>
      </c>
      <c r="B12" s="156" t="s">
        <v>377</v>
      </c>
      <c r="C12" s="531" t="s">
        <v>608</v>
      </c>
      <c r="D12" s="129" t="s">
        <v>633</v>
      </c>
      <c r="E12" s="140"/>
      <c r="F12" s="131"/>
      <c r="G12" s="140">
        <v>61.71</v>
      </c>
      <c r="H12" s="127"/>
      <c r="I12" s="181"/>
      <c r="J12" s="210"/>
      <c r="K12" s="211"/>
      <c r="L12" s="137">
        <v>3</v>
      </c>
      <c r="M12" s="138">
        <f t="shared" si="1"/>
        <v>5</v>
      </c>
      <c r="N12" s="139">
        <f t="shared" si="2"/>
        <v>5</v>
      </c>
    </row>
    <row r="13" spans="1:14" ht="14.25" x14ac:dyDescent="0.2">
      <c r="A13" s="126" t="str">
        <f t="shared" si="0"/>
        <v>NovDella WoollamsDiago</v>
      </c>
      <c r="B13" s="156" t="s">
        <v>377</v>
      </c>
      <c r="C13" s="532" t="s">
        <v>779</v>
      </c>
      <c r="D13" s="129" t="s">
        <v>1002</v>
      </c>
      <c r="E13" s="140"/>
      <c r="F13" s="131"/>
      <c r="G13" s="140">
        <v>54.71</v>
      </c>
      <c r="H13" s="127"/>
      <c r="I13" s="181"/>
      <c r="J13" s="210"/>
      <c r="K13" s="211"/>
      <c r="L13" s="137">
        <v>1</v>
      </c>
      <c r="M13" s="138">
        <f t="shared" si="1"/>
        <v>7</v>
      </c>
      <c r="N13" s="139">
        <f t="shared" si="2"/>
        <v>7</v>
      </c>
    </row>
    <row r="14" spans="1:14" ht="14.25" x14ac:dyDescent="0.2">
      <c r="A14" s="126" t="str">
        <f t="shared" si="0"/>
        <v>NovAmy-Louise RossHalcyon</v>
      </c>
      <c r="B14" s="156" t="s">
        <v>377</v>
      </c>
      <c r="C14" s="531" t="s">
        <v>488</v>
      </c>
      <c r="D14" s="129" t="s">
        <v>489</v>
      </c>
      <c r="E14" s="140"/>
      <c r="F14" s="131"/>
      <c r="G14" s="140">
        <v>66.86</v>
      </c>
      <c r="H14" s="127"/>
      <c r="I14" s="181"/>
      <c r="J14" s="210"/>
      <c r="K14" s="211"/>
      <c r="L14" s="137">
        <v>1</v>
      </c>
      <c r="M14" s="138">
        <f t="shared" si="1"/>
        <v>7</v>
      </c>
      <c r="N14" s="139">
        <f t="shared" si="2"/>
        <v>7</v>
      </c>
    </row>
    <row r="15" spans="1:14" ht="14.25" x14ac:dyDescent="0.2">
      <c r="A15" s="126" t="str">
        <f t="shared" si="0"/>
        <v>NovSavannah BeveridgeMidas Parisian Affair</v>
      </c>
      <c r="B15" s="156" t="s">
        <v>377</v>
      </c>
      <c r="C15" s="531" t="s">
        <v>483</v>
      </c>
      <c r="D15" s="158" t="s">
        <v>586</v>
      </c>
      <c r="E15" s="140"/>
      <c r="F15" s="131"/>
      <c r="G15" s="140">
        <v>67.709999999999994</v>
      </c>
      <c r="H15" s="127"/>
      <c r="I15" s="181"/>
      <c r="J15" s="210"/>
      <c r="K15" s="211"/>
      <c r="L15" s="137">
        <v>1</v>
      </c>
      <c r="M15" s="138">
        <f t="shared" si="1"/>
        <v>7</v>
      </c>
      <c r="N15" s="139">
        <f t="shared" si="2"/>
        <v>7</v>
      </c>
    </row>
    <row r="16" spans="1:14" ht="14.25" x14ac:dyDescent="0.2">
      <c r="A16" s="126" t="str">
        <f t="shared" si="0"/>
        <v>NovAlyssa ScottMorefair Rhyder</v>
      </c>
      <c r="B16" s="156" t="s">
        <v>377</v>
      </c>
      <c r="C16" s="531" t="s">
        <v>126</v>
      </c>
      <c r="D16" s="129" t="s">
        <v>127</v>
      </c>
      <c r="E16" s="140"/>
      <c r="F16" s="131"/>
      <c r="G16" s="140">
        <v>66.430000000000007</v>
      </c>
      <c r="H16" s="127"/>
      <c r="I16" s="181"/>
      <c r="J16" s="210"/>
      <c r="K16" s="211"/>
      <c r="L16" s="137">
        <v>2</v>
      </c>
      <c r="M16" s="138">
        <f t="shared" si="1"/>
        <v>6</v>
      </c>
      <c r="N16" s="139">
        <f t="shared" si="2"/>
        <v>6</v>
      </c>
    </row>
    <row r="17" spans="1:14" ht="14.25" x14ac:dyDescent="0.2">
      <c r="A17" s="126" t="str">
        <f t="shared" si="0"/>
        <v>NovKatelyn MehanikovVee</v>
      </c>
      <c r="B17" s="156" t="s">
        <v>377</v>
      </c>
      <c r="C17" s="531" t="s">
        <v>378</v>
      </c>
      <c r="D17" s="129" t="s">
        <v>434</v>
      </c>
      <c r="E17" s="140"/>
      <c r="F17" s="131"/>
      <c r="G17" s="140">
        <v>61.86</v>
      </c>
      <c r="H17" s="127"/>
      <c r="I17" s="181"/>
      <c r="J17" s="210"/>
      <c r="K17" s="211"/>
      <c r="L17" s="137">
        <v>2</v>
      </c>
      <c r="M17" s="138">
        <f t="shared" si="1"/>
        <v>6</v>
      </c>
      <c r="N17" s="139">
        <f t="shared" si="2"/>
        <v>6</v>
      </c>
    </row>
    <row r="18" spans="1:14" ht="14.25" x14ac:dyDescent="0.2">
      <c r="A18" s="126" t="str">
        <f t="shared" si="0"/>
        <v>NovSophie TennantWandiera Special Addition</v>
      </c>
      <c r="B18" s="156" t="s">
        <v>377</v>
      </c>
      <c r="C18" s="531" t="s">
        <v>173</v>
      </c>
      <c r="D18" s="129" t="s">
        <v>180</v>
      </c>
      <c r="E18" s="140"/>
      <c r="F18" s="131"/>
      <c r="G18" s="140">
        <v>58.86</v>
      </c>
      <c r="H18" s="127"/>
      <c r="I18" s="181"/>
      <c r="J18" s="210"/>
      <c r="K18" s="211"/>
      <c r="L18" s="137">
        <v>5</v>
      </c>
      <c r="M18" s="138">
        <f t="shared" si="1"/>
        <v>3</v>
      </c>
      <c r="N18" s="139">
        <f t="shared" si="2"/>
        <v>3</v>
      </c>
    </row>
    <row r="19" spans="1:14" ht="14.25" x14ac:dyDescent="0.2">
      <c r="A19" s="126" t="str">
        <f t="shared" si="0"/>
        <v>PrelimDana GreenwoodBlack Jack</v>
      </c>
      <c r="B19" s="127" t="s">
        <v>50</v>
      </c>
      <c r="C19" s="531" t="s">
        <v>730</v>
      </c>
      <c r="D19" s="129" t="s">
        <v>1147</v>
      </c>
      <c r="E19" s="140"/>
      <c r="F19" s="131"/>
      <c r="G19" s="140">
        <v>54.64</v>
      </c>
      <c r="H19" s="127"/>
      <c r="I19" s="181"/>
      <c r="J19" s="210"/>
      <c r="K19" s="211"/>
      <c r="L19" s="137">
        <v>5</v>
      </c>
      <c r="M19" s="138">
        <f t="shared" si="1"/>
        <v>3</v>
      </c>
      <c r="N19" s="139">
        <f t="shared" si="2"/>
        <v>3</v>
      </c>
    </row>
    <row r="20" spans="1:14" ht="14.25" x14ac:dyDescent="0.2">
      <c r="A20" s="126" t="str">
        <f t="shared" si="0"/>
        <v>PrelimEmmi KnealeCharisma James Bond</v>
      </c>
      <c r="B20" s="127" t="s">
        <v>50</v>
      </c>
      <c r="C20" s="531" t="s">
        <v>58</v>
      </c>
      <c r="D20" s="129" t="s">
        <v>129</v>
      </c>
      <c r="E20" s="140"/>
      <c r="F20" s="131"/>
      <c r="G20" s="140">
        <v>58.57</v>
      </c>
      <c r="H20" s="127"/>
      <c r="I20" s="181"/>
      <c r="J20" s="210"/>
      <c r="K20" s="211"/>
      <c r="L20" s="137">
        <v>7</v>
      </c>
      <c r="M20" s="138">
        <f t="shared" si="1"/>
        <v>1</v>
      </c>
      <c r="N20" s="139">
        <f t="shared" si="2"/>
        <v>1</v>
      </c>
    </row>
    <row r="21" spans="1:14" ht="14.25" x14ac:dyDescent="0.2">
      <c r="A21" s="126" t="str">
        <f t="shared" si="0"/>
        <v>PrelimMillie HardmanClass Sugarland</v>
      </c>
      <c r="B21" s="127" t="s">
        <v>50</v>
      </c>
      <c r="C21" s="531" t="s">
        <v>622</v>
      </c>
      <c r="D21" s="129" t="s">
        <v>1148</v>
      </c>
      <c r="E21" s="140"/>
      <c r="F21" s="131"/>
      <c r="G21" s="140">
        <v>61.79</v>
      </c>
      <c r="H21" s="127"/>
      <c r="I21" s="181"/>
      <c r="J21" s="210"/>
      <c r="K21" s="211"/>
      <c r="L21" s="137">
        <v>4</v>
      </c>
      <c r="M21" s="138">
        <f t="shared" si="1"/>
        <v>4</v>
      </c>
      <c r="N21" s="139">
        <f t="shared" si="2"/>
        <v>4</v>
      </c>
    </row>
    <row r="22" spans="1:14" ht="14.25" x14ac:dyDescent="0.2">
      <c r="A22" s="126" t="str">
        <f t="shared" si="0"/>
        <v>PrelimTaliah QuinnDevereaux Speedy Gonzalas</v>
      </c>
      <c r="B22" s="127" t="s">
        <v>50</v>
      </c>
      <c r="C22" s="531" t="s">
        <v>608</v>
      </c>
      <c r="D22" s="129" t="s">
        <v>633</v>
      </c>
      <c r="E22" s="140"/>
      <c r="F22" s="131"/>
      <c r="G22" s="140">
        <v>67.86</v>
      </c>
      <c r="H22" s="127"/>
      <c r="I22" s="181"/>
      <c r="J22" s="210"/>
      <c r="K22" s="211"/>
      <c r="L22" s="137">
        <v>2</v>
      </c>
      <c r="M22" s="138">
        <f t="shared" si="1"/>
        <v>6</v>
      </c>
      <c r="N22" s="139">
        <f t="shared" si="2"/>
        <v>6</v>
      </c>
    </row>
    <row r="23" spans="1:14" ht="14.25" x14ac:dyDescent="0.2">
      <c r="A23" s="126" t="str">
        <f t="shared" si="0"/>
        <v>PrelimElla JonesEj Park Shades Of Blue</v>
      </c>
      <c r="B23" s="127" t="s">
        <v>50</v>
      </c>
      <c r="C23" s="531" t="s">
        <v>1150</v>
      </c>
      <c r="D23" s="129" t="s">
        <v>1159</v>
      </c>
      <c r="E23" s="140"/>
      <c r="F23" s="131"/>
      <c r="G23" s="140">
        <v>62.32</v>
      </c>
      <c r="H23" s="127"/>
      <c r="I23" s="181"/>
      <c r="J23" s="210"/>
      <c r="K23" s="211"/>
      <c r="L23" s="137">
        <v>2</v>
      </c>
      <c r="M23" s="138">
        <f t="shared" si="1"/>
        <v>6</v>
      </c>
      <c r="N23" s="139">
        <f t="shared" si="2"/>
        <v>6</v>
      </c>
    </row>
    <row r="24" spans="1:14" ht="14.25" x14ac:dyDescent="0.2">
      <c r="A24" s="126" t="str">
        <f t="shared" si="0"/>
        <v>PrelimLahnee PozzebonGlen Hardey Omega Cloud</v>
      </c>
      <c r="B24" s="127" t="s">
        <v>50</v>
      </c>
      <c r="C24" s="531" t="s">
        <v>278</v>
      </c>
      <c r="D24" s="129" t="s">
        <v>280</v>
      </c>
      <c r="E24" s="140"/>
      <c r="F24" s="131"/>
      <c r="G24" s="140">
        <v>67.14</v>
      </c>
      <c r="H24" s="127"/>
      <c r="I24" s="181"/>
      <c r="J24" s="210"/>
      <c r="K24" s="211"/>
      <c r="L24" s="137">
        <v>1</v>
      </c>
      <c r="M24" s="138">
        <f t="shared" si="1"/>
        <v>7</v>
      </c>
      <c r="N24" s="139">
        <f t="shared" si="2"/>
        <v>7</v>
      </c>
    </row>
    <row r="25" spans="1:14" ht="14.25" x14ac:dyDescent="0.2">
      <c r="A25" s="126" t="str">
        <f t="shared" si="0"/>
        <v>PrelimLily McbrideJack</v>
      </c>
      <c r="B25" s="127" t="s">
        <v>50</v>
      </c>
      <c r="C25" s="531" t="s">
        <v>1158</v>
      </c>
      <c r="D25" s="129" t="s">
        <v>1151</v>
      </c>
      <c r="E25" s="140"/>
      <c r="F25" s="131"/>
      <c r="G25" s="140">
        <v>60</v>
      </c>
      <c r="H25" s="127"/>
      <c r="I25" s="181"/>
      <c r="J25" s="210"/>
      <c r="K25" s="211"/>
      <c r="L25" s="137">
        <v>5</v>
      </c>
      <c r="M25" s="138">
        <f t="shared" si="1"/>
        <v>3</v>
      </c>
      <c r="N25" s="139">
        <f t="shared" si="2"/>
        <v>3</v>
      </c>
    </row>
    <row r="26" spans="1:14" ht="14.25" x14ac:dyDescent="0.2">
      <c r="A26" s="126" t="str">
        <f t="shared" si="0"/>
        <v>PrelimOlivia Butler-BlaxellKanderry Shake Your Bon Bon</v>
      </c>
      <c r="B26" s="127" t="s">
        <v>50</v>
      </c>
      <c r="C26" s="531" t="s">
        <v>647</v>
      </c>
      <c r="D26" s="129" t="s">
        <v>648</v>
      </c>
      <c r="E26" s="140"/>
      <c r="F26" s="131"/>
      <c r="G26" s="140">
        <v>58.39</v>
      </c>
      <c r="H26" s="127"/>
      <c r="I26" s="181"/>
      <c r="J26" s="210"/>
      <c r="K26" s="211"/>
      <c r="L26" s="137">
        <v>3</v>
      </c>
      <c r="M26" s="138">
        <f t="shared" si="1"/>
        <v>5</v>
      </c>
      <c r="N26" s="139">
        <f t="shared" si="2"/>
        <v>5</v>
      </c>
    </row>
    <row r="27" spans="1:14" ht="14.25" x14ac:dyDescent="0.2">
      <c r="A27" s="126" t="str">
        <f t="shared" si="0"/>
        <v>PrelimZoe PettersonKismet Park Serenity</v>
      </c>
      <c r="B27" s="127" t="s">
        <v>50</v>
      </c>
      <c r="C27" s="531" t="s">
        <v>625</v>
      </c>
      <c r="D27" s="129" t="s">
        <v>641</v>
      </c>
      <c r="E27" s="140"/>
      <c r="F27" s="131"/>
      <c r="G27" s="140">
        <v>58.57</v>
      </c>
      <c r="H27" s="127"/>
      <c r="I27" s="181"/>
      <c r="J27" s="210"/>
      <c r="K27" s="211"/>
      <c r="L27" s="137">
        <v>2</v>
      </c>
      <c r="M27" s="138">
        <f t="shared" si="1"/>
        <v>6</v>
      </c>
      <c r="N27" s="139">
        <f t="shared" si="2"/>
        <v>6</v>
      </c>
    </row>
    <row r="28" spans="1:14" ht="14.25" x14ac:dyDescent="0.2">
      <c r="A28" s="126" t="str">
        <f t="shared" si="0"/>
        <v>PrelimAlyssa ScottMorefair Rhyder</v>
      </c>
      <c r="B28" s="127" t="s">
        <v>50</v>
      </c>
      <c r="C28" s="531" t="s">
        <v>126</v>
      </c>
      <c r="D28" s="129" t="s">
        <v>127</v>
      </c>
      <c r="E28" s="140"/>
      <c r="F28" s="131"/>
      <c r="G28" s="140">
        <v>66.430000000000007</v>
      </c>
      <c r="H28" s="127"/>
      <c r="I28" s="181"/>
      <c r="J28" s="210"/>
      <c r="K28" s="211"/>
      <c r="L28" s="137">
        <v>2</v>
      </c>
      <c r="M28" s="138">
        <f t="shared" si="1"/>
        <v>6</v>
      </c>
      <c r="N28" s="139">
        <f t="shared" si="2"/>
        <v>6</v>
      </c>
    </row>
    <row r="29" spans="1:14" ht="14.25" x14ac:dyDescent="0.2">
      <c r="A29" s="126" t="str">
        <f t="shared" si="0"/>
        <v>PrelimHannah StanleyMs Springtime Octavius</v>
      </c>
      <c r="B29" s="127" t="s">
        <v>50</v>
      </c>
      <c r="C29" s="531" t="s">
        <v>117</v>
      </c>
      <c r="D29" s="129" t="s">
        <v>1001</v>
      </c>
      <c r="E29" s="140"/>
      <c r="F29" s="131"/>
      <c r="G29" s="140">
        <v>63.21</v>
      </c>
      <c r="H29" s="127"/>
      <c r="I29" s="181"/>
      <c r="J29" s="210"/>
      <c r="K29" s="211"/>
      <c r="L29" s="137">
        <v>1</v>
      </c>
      <c r="M29" s="138">
        <f t="shared" si="1"/>
        <v>7</v>
      </c>
      <c r="N29" s="139">
        <f t="shared" si="2"/>
        <v>7</v>
      </c>
    </row>
    <row r="30" spans="1:14" ht="14.25" x14ac:dyDescent="0.2">
      <c r="A30" s="126" t="str">
        <f t="shared" si="0"/>
        <v>PrelimKate BannerOver The Rainbow</v>
      </c>
      <c r="B30" s="127" t="s">
        <v>50</v>
      </c>
      <c r="C30" s="531" t="s">
        <v>51</v>
      </c>
      <c r="D30" s="129" t="s">
        <v>300</v>
      </c>
      <c r="E30" s="140"/>
      <c r="F30" s="131"/>
      <c r="G30" s="140">
        <v>61.61</v>
      </c>
      <c r="H30" s="127"/>
      <c r="I30" s="181"/>
      <c r="J30" s="210"/>
      <c r="K30" s="211"/>
      <c r="L30" s="137">
        <v>3</v>
      </c>
      <c r="M30" s="138">
        <f t="shared" si="1"/>
        <v>5</v>
      </c>
      <c r="N30" s="139">
        <f t="shared" si="2"/>
        <v>5</v>
      </c>
    </row>
    <row r="31" spans="1:14" ht="14.25" x14ac:dyDescent="0.2">
      <c r="A31" s="126" t="str">
        <f t="shared" si="0"/>
        <v>PrelimLia Del GiacoPanda</v>
      </c>
      <c r="B31" s="127" t="s">
        <v>50</v>
      </c>
      <c r="C31" s="531" t="s">
        <v>1152</v>
      </c>
      <c r="D31" s="129" t="s">
        <v>626</v>
      </c>
      <c r="E31" s="140"/>
      <c r="F31" s="131"/>
      <c r="G31" s="140">
        <v>58.75</v>
      </c>
      <c r="H31" s="127"/>
      <c r="I31" s="181"/>
      <c r="J31" s="210"/>
      <c r="K31" s="211"/>
      <c r="L31" s="137">
        <v>6</v>
      </c>
      <c r="M31" s="138">
        <f t="shared" si="1"/>
        <v>2</v>
      </c>
      <c r="N31" s="139">
        <f t="shared" si="2"/>
        <v>2</v>
      </c>
    </row>
    <row r="32" spans="1:14" ht="14.25" x14ac:dyDescent="0.2">
      <c r="A32" s="126" t="str">
        <f t="shared" si="0"/>
        <v>PrelimRuby DouglasSecret Valley Rockstar</v>
      </c>
      <c r="B32" s="127" t="s">
        <v>50</v>
      </c>
      <c r="C32" s="531" t="s">
        <v>97</v>
      </c>
      <c r="D32" s="129" t="s">
        <v>98</v>
      </c>
      <c r="E32" s="140"/>
      <c r="F32" s="131"/>
      <c r="G32" s="140">
        <v>63.21</v>
      </c>
      <c r="H32" s="127"/>
      <c r="I32" s="181"/>
      <c r="J32" s="210"/>
      <c r="K32" s="211"/>
      <c r="L32" s="137">
        <v>3</v>
      </c>
      <c r="M32" s="138">
        <f t="shared" si="1"/>
        <v>5</v>
      </c>
      <c r="N32" s="139">
        <f t="shared" si="2"/>
        <v>5</v>
      </c>
    </row>
    <row r="33" spans="1:14" ht="14.25" x14ac:dyDescent="0.2">
      <c r="A33" s="126" t="str">
        <f t="shared" si="0"/>
        <v>PrelimTiffani TongShippyshippybangbang</v>
      </c>
      <c r="B33" s="127" t="s">
        <v>50</v>
      </c>
      <c r="C33" s="531" t="s">
        <v>758</v>
      </c>
      <c r="D33" s="129" t="s">
        <v>760</v>
      </c>
      <c r="E33" s="140"/>
      <c r="F33" s="131"/>
      <c r="G33" s="140">
        <v>57.5</v>
      </c>
      <c r="H33" s="127"/>
      <c r="I33" s="181"/>
      <c r="J33" s="210"/>
      <c r="K33" s="211"/>
      <c r="L33" s="137">
        <v>4</v>
      </c>
      <c r="M33" s="138">
        <f t="shared" si="1"/>
        <v>4</v>
      </c>
      <c r="N33" s="139">
        <f t="shared" si="2"/>
        <v>4</v>
      </c>
    </row>
    <row r="34" spans="1:14" ht="14.25" x14ac:dyDescent="0.2">
      <c r="A34" s="126" t="str">
        <f t="shared" si="0"/>
        <v>PrelimPoppy PetricevichSparkle Of Pro</v>
      </c>
      <c r="B34" s="127" t="s">
        <v>50</v>
      </c>
      <c r="C34" s="531" t="s">
        <v>1102</v>
      </c>
      <c r="D34" s="129" t="s">
        <v>1153</v>
      </c>
      <c r="E34" s="140"/>
      <c r="F34" s="131"/>
      <c r="G34" s="140">
        <v>59.46</v>
      </c>
      <c r="H34" s="127"/>
      <c r="I34" s="181"/>
      <c r="J34" s="210"/>
      <c r="K34" s="211"/>
      <c r="L34" s="137">
        <v>4</v>
      </c>
      <c r="M34" s="138">
        <f t="shared" si="1"/>
        <v>4</v>
      </c>
      <c r="N34" s="139">
        <f t="shared" si="2"/>
        <v>4</v>
      </c>
    </row>
    <row r="35" spans="1:14" ht="14.25" x14ac:dyDescent="0.2">
      <c r="A35" s="126" t="str">
        <f t="shared" si="0"/>
        <v>PrelimTiffani TongTamara Flaming Halo</v>
      </c>
      <c r="B35" s="127" t="s">
        <v>50</v>
      </c>
      <c r="C35" s="531" t="s">
        <v>758</v>
      </c>
      <c r="D35" s="129" t="s">
        <v>759</v>
      </c>
      <c r="E35" s="140"/>
      <c r="F35" s="131"/>
      <c r="G35" s="140">
        <v>58.75</v>
      </c>
      <c r="H35" s="127"/>
      <c r="I35" s="181"/>
      <c r="J35" s="210"/>
      <c r="K35" s="211"/>
      <c r="L35" s="137">
        <v>1</v>
      </c>
      <c r="M35" s="138">
        <f t="shared" si="1"/>
        <v>7</v>
      </c>
      <c r="N35" s="139">
        <f t="shared" si="2"/>
        <v>7</v>
      </c>
    </row>
    <row r="36" spans="1:14" ht="14.25" x14ac:dyDescent="0.2">
      <c r="A36" s="126" t="str">
        <f t="shared" si="0"/>
        <v>PrelimLiah GardinerTwo Sox</v>
      </c>
      <c r="B36" s="127" t="s">
        <v>50</v>
      </c>
      <c r="C36" s="531" t="s">
        <v>1154</v>
      </c>
      <c r="D36" s="129" t="s">
        <v>1127</v>
      </c>
      <c r="E36" s="140"/>
      <c r="F36" s="131"/>
      <c r="G36" s="140">
        <v>70.36</v>
      </c>
      <c r="H36" s="127"/>
      <c r="I36" s="181"/>
      <c r="J36" s="210"/>
      <c r="K36" s="211"/>
      <c r="L36" s="137">
        <v>1</v>
      </c>
      <c r="M36" s="138">
        <f t="shared" si="1"/>
        <v>7</v>
      </c>
      <c r="N36" s="139">
        <f t="shared" si="2"/>
        <v>7</v>
      </c>
    </row>
    <row r="37" spans="1:14" ht="14.25" x14ac:dyDescent="0.2">
      <c r="A37" s="126" t="str">
        <f t="shared" si="0"/>
        <v>PrelimSophie TennantWandiera Special Addition</v>
      </c>
      <c r="B37" s="127" t="s">
        <v>50</v>
      </c>
      <c r="C37" s="531" t="s">
        <v>173</v>
      </c>
      <c r="D37" s="129" t="s">
        <v>180</v>
      </c>
      <c r="E37" s="140"/>
      <c r="F37" s="131"/>
      <c r="G37" s="140">
        <v>58.93</v>
      </c>
      <c r="H37" s="127"/>
      <c r="I37" s="181"/>
      <c r="J37" s="210"/>
      <c r="K37" s="211"/>
      <c r="L37" s="137">
        <v>4</v>
      </c>
      <c r="M37" s="138">
        <f t="shared" si="1"/>
        <v>4</v>
      </c>
      <c r="N37" s="139">
        <f t="shared" si="2"/>
        <v>4</v>
      </c>
    </row>
    <row r="38" spans="1:14" ht="14.25" x14ac:dyDescent="0.2">
      <c r="A38" s="126" t="str">
        <f t="shared" si="0"/>
        <v>PrelimRomy LenzWendemar Talent</v>
      </c>
      <c r="B38" s="127" t="s">
        <v>50</v>
      </c>
      <c r="C38" s="531" t="s">
        <v>1155</v>
      </c>
      <c r="D38" s="129" t="s">
        <v>1157</v>
      </c>
      <c r="E38" s="140"/>
      <c r="F38" s="131"/>
      <c r="G38" s="140">
        <v>63.04</v>
      </c>
      <c r="H38" s="127"/>
      <c r="I38" s="181"/>
      <c r="J38" s="210"/>
      <c r="K38" s="211"/>
      <c r="L38" s="137">
        <v>3</v>
      </c>
      <c r="M38" s="138">
        <f t="shared" si="1"/>
        <v>5</v>
      </c>
      <c r="N38" s="139">
        <f t="shared" si="2"/>
        <v>5</v>
      </c>
    </row>
    <row r="39" spans="1:14" ht="14.25" x14ac:dyDescent="0.2">
      <c r="A39" s="126" t="str">
        <f t="shared" si="0"/>
        <v>PrepSienna ChesterBrayside Forget Me Not</v>
      </c>
      <c r="B39" s="127" t="s">
        <v>66</v>
      </c>
      <c r="C39" s="531" t="s">
        <v>137</v>
      </c>
      <c r="D39" s="129" t="s">
        <v>260</v>
      </c>
      <c r="E39" s="140"/>
      <c r="F39" s="131"/>
      <c r="G39" s="140">
        <v>57.25</v>
      </c>
      <c r="H39" s="127"/>
      <c r="I39" s="181"/>
      <c r="J39" s="210"/>
      <c r="K39" s="211"/>
      <c r="L39" s="137">
        <v>2</v>
      </c>
      <c r="M39" s="138">
        <f t="shared" si="1"/>
        <v>6</v>
      </c>
      <c r="N39" s="139">
        <f t="shared" si="2"/>
        <v>6</v>
      </c>
    </row>
    <row r="40" spans="1:14" ht="14.25" x14ac:dyDescent="0.2">
      <c r="A40" s="126" t="str">
        <f t="shared" si="0"/>
        <v>PrepElla JonesEj Park Shades Of Blue</v>
      </c>
      <c r="B40" s="127" t="s">
        <v>66</v>
      </c>
      <c r="C40" s="531" t="s">
        <v>1150</v>
      </c>
      <c r="D40" s="129" t="s">
        <v>1159</v>
      </c>
      <c r="E40" s="140"/>
      <c r="F40" s="131"/>
      <c r="G40" s="140">
        <v>66.25</v>
      </c>
      <c r="H40" s="127"/>
      <c r="I40" s="181"/>
      <c r="J40" s="210"/>
      <c r="K40" s="211"/>
      <c r="L40" s="137">
        <v>1</v>
      </c>
      <c r="M40" s="138">
        <f t="shared" si="1"/>
        <v>7</v>
      </c>
      <c r="N40" s="139">
        <f t="shared" si="2"/>
        <v>7</v>
      </c>
    </row>
    <row r="41" spans="1:14" ht="14.25" x14ac:dyDescent="0.2">
      <c r="A41" s="126" t="str">
        <f t="shared" si="0"/>
        <v>PrepAmelia ChesterGem Park Surprise</v>
      </c>
      <c r="B41" s="127" t="s">
        <v>66</v>
      </c>
      <c r="C41" s="531" t="s">
        <v>135</v>
      </c>
      <c r="D41" s="129" t="s">
        <v>136</v>
      </c>
      <c r="E41" s="140"/>
      <c r="F41" s="131"/>
      <c r="G41" s="140">
        <v>64.25</v>
      </c>
      <c r="H41" s="127"/>
      <c r="I41" s="181"/>
      <c r="J41" s="210"/>
      <c r="K41" s="211"/>
      <c r="L41" s="137">
        <v>1</v>
      </c>
      <c r="M41" s="138">
        <f t="shared" si="1"/>
        <v>7</v>
      </c>
      <c r="N41" s="139">
        <f t="shared" si="2"/>
        <v>7</v>
      </c>
    </row>
    <row r="42" spans="1:14" ht="14.25" x14ac:dyDescent="0.2">
      <c r="A42" s="126" t="str">
        <f t="shared" si="0"/>
        <v>PrepRomy LenzWendamar Talent</v>
      </c>
      <c r="B42" s="127" t="s">
        <v>66</v>
      </c>
      <c r="C42" s="531" t="s">
        <v>1155</v>
      </c>
      <c r="D42" s="129" t="s">
        <v>1156</v>
      </c>
      <c r="E42" s="140"/>
      <c r="F42" s="131"/>
      <c r="G42" s="140">
        <v>64.239999999999995</v>
      </c>
      <c r="H42" s="127"/>
      <c r="I42" s="181"/>
      <c r="J42" s="210"/>
      <c r="K42" s="211"/>
      <c r="L42" s="137">
        <v>2</v>
      </c>
      <c r="M42" s="138">
        <f t="shared" si="1"/>
        <v>6</v>
      </c>
      <c r="N42" s="139">
        <f t="shared" si="2"/>
        <v>6</v>
      </c>
    </row>
  </sheetData>
  <autoFilter ref="A3:N42" xr:uid="{C61CF489-E5B1-40A1-B294-5CDC1B402BA9}">
    <filterColumn colId="6" showButton="0"/>
    <filterColumn colId="7" showButton="0"/>
    <filterColumn colId="8" showButton="0"/>
    <filterColumn colId="9" showButton="0"/>
    <sortState xmlns:xlrd2="http://schemas.microsoft.com/office/spreadsheetml/2017/richdata2" ref="A8:N42">
      <sortCondition ref="B3:B42"/>
    </sortState>
  </autoFilter>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D1:D5 D43:D1048576">
    <cfRule type="duplicateValues" dxfId="16" priority="454"/>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72332-BB94-44D5-AB99-D1ECAB820613}">
  <sheetPr codeName="Sheet37">
    <tabColor rgb="FFFF3399"/>
  </sheetPr>
  <dimension ref="A1:N50"/>
  <sheetViews>
    <sheetView topLeftCell="A19" workbookViewId="0">
      <selection activeCell="C36" sqref="C36"/>
    </sheetView>
  </sheetViews>
  <sheetFormatPr defaultRowHeight="14.25" x14ac:dyDescent="0.2"/>
  <cols>
    <col min="1" max="1" width="15.42578125" bestFit="1" customWidth="1"/>
    <col min="2" max="2" width="6.7109375" style="575" bestFit="1" customWidth="1"/>
    <col min="3" max="3" width="20.42578125" bestFit="1" customWidth="1"/>
    <col min="4" max="4" width="24.140625" bestFit="1" customWidth="1"/>
    <col min="5" max="5" width="6.7109375" bestFit="1" customWidth="1"/>
    <col min="6" max="6" width="34.5703125" bestFit="1" customWidth="1"/>
    <col min="9" max="9" width="10.5703125" customWidth="1"/>
    <col min="10" max="10" width="13.28515625" customWidth="1"/>
    <col min="11" max="11" width="12.85546875" bestFit="1" customWidth="1"/>
    <col min="13" max="13" width="12.5703125" bestFit="1" customWidth="1"/>
    <col min="14" max="14" width="29.42578125" bestFit="1" customWidth="1"/>
  </cols>
  <sheetData>
    <row r="1" spans="1:14" s="119" customFormat="1" ht="22.5" customHeight="1" thickBot="1" x14ac:dyDescent="0.25">
      <c r="A1" s="115">
        <f>SUM(A2-1)</f>
        <v>25</v>
      </c>
      <c r="B1" s="981" t="s">
        <v>234</v>
      </c>
      <c r="C1" s="982"/>
      <c r="D1" s="116" t="s">
        <v>69</v>
      </c>
      <c r="E1" s="983" t="s">
        <v>1210</v>
      </c>
      <c r="F1" s="984"/>
      <c r="G1" s="984"/>
      <c r="H1" s="984"/>
      <c r="I1" s="984"/>
      <c r="J1" s="984"/>
      <c r="K1" s="117" t="s">
        <v>70</v>
      </c>
      <c r="L1" s="985">
        <v>44395</v>
      </c>
      <c r="M1" s="986"/>
      <c r="N1" s="118" t="s">
        <v>235</v>
      </c>
    </row>
    <row r="2" spans="1:14" s="119" customFormat="1" ht="22.5" customHeight="1" thickBot="1" x14ac:dyDescent="0.25">
      <c r="A2" s="120">
        <f>COUNTA(_xlfn.UNIQUE(D6:D200))</f>
        <v>26</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0</v>
      </c>
    </row>
    <row r="5" spans="1:14" s="119" customFormat="1" ht="15.75" thickBot="1" x14ac:dyDescent="0.25">
      <c r="A5" s="1000"/>
      <c r="B5" s="1001"/>
      <c r="C5" s="1002"/>
      <c r="D5" s="1003"/>
      <c r="E5" s="1004" t="s">
        <v>77</v>
      </c>
      <c r="F5" s="1005"/>
      <c r="G5" s="1015"/>
      <c r="H5" s="1016"/>
      <c r="I5" s="1016"/>
      <c r="J5" s="1016"/>
      <c r="K5" s="1014"/>
      <c r="L5" s="1008"/>
      <c r="M5" s="1009"/>
      <c r="N5" s="125">
        <f>IF(N4=1,0,IF(N4=2,1,IF(N4=3,2,0)))</f>
        <v>0</v>
      </c>
    </row>
    <row r="6" spans="1:14" s="119" customFormat="1" ht="15" x14ac:dyDescent="0.2">
      <c r="A6" s="126" t="str">
        <f t="shared" ref="A6:A50" si="0">CONCATENATE(B6,C6,D6)</f>
        <v>PrepCharlotte EzseA Night At The Opera</v>
      </c>
      <c r="B6" s="561" t="s">
        <v>66</v>
      </c>
      <c r="C6" s="562" t="s">
        <v>1196</v>
      </c>
      <c r="D6" s="562" t="s">
        <v>1197</v>
      </c>
      <c r="E6" s="443"/>
      <c r="F6" s="562" t="s">
        <v>978</v>
      </c>
      <c r="G6" s="563">
        <v>0.64500000000000002</v>
      </c>
      <c r="H6" s="156"/>
      <c r="I6" s="435"/>
      <c r="J6" s="436"/>
      <c r="K6" s="437"/>
      <c r="L6" s="564">
        <v>1</v>
      </c>
      <c r="M6" s="565">
        <f>IF(L6=1,7,IF(L6=2,6,IF(L6=3,5,IF(L6=4,4,IF(L6=5,3,IF(L6=6,2,IF(L6&gt;=6,1,0)))))))</f>
        <v>7</v>
      </c>
      <c r="N6" s="139">
        <f>SUM(M6+$N$5)</f>
        <v>7</v>
      </c>
    </row>
    <row r="7" spans="1:14" ht="15" x14ac:dyDescent="0.2">
      <c r="A7" s="126" t="str">
        <f t="shared" si="0"/>
        <v>PrepEmily BrimblecombSenlac Crowley</v>
      </c>
      <c r="B7" s="566" t="s">
        <v>66</v>
      </c>
      <c r="C7" s="567" t="s">
        <v>1198</v>
      </c>
      <c r="D7" s="567" t="s">
        <v>1199</v>
      </c>
      <c r="E7" s="443"/>
      <c r="F7" s="567" t="s">
        <v>1200</v>
      </c>
      <c r="G7" s="568">
        <v>0.61250000000000004</v>
      </c>
      <c r="H7" s="156"/>
      <c r="I7" s="435"/>
      <c r="J7" s="436"/>
      <c r="K7" s="437"/>
      <c r="L7" s="569">
        <v>2</v>
      </c>
      <c r="M7" s="570">
        <f>IF(L7=1,7,IF(L7=2,6,IF(L7=3,5,IF(L7=4,4,IF(L7=5,3,IF(L7=6,2,IF(L7&gt;=6,1,0)))))))</f>
        <v>6</v>
      </c>
      <c r="N7" s="139">
        <f t="shared" ref="N7:N50" si="1">SUM(M7+$N$5)</f>
        <v>6</v>
      </c>
    </row>
    <row r="8" spans="1:14" ht="15" x14ac:dyDescent="0.2">
      <c r="A8" s="126" t="str">
        <f t="shared" si="0"/>
        <v>PrepAmelia BridgehouseKarma Park First Edition</v>
      </c>
      <c r="B8" s="539" t="s">
        <v>66</v>
      </c>
      <c r="C8" s="540" t="s">
        <v>974</v>
      </c>
      <c r="D8" s="540" t="s">
        <v>975</v>
      </c>
      <c r="E8" s="140"/>
      <c r="F8" s="540" t="s">
        <v>976</v>
      </c>
      <c r="G8" s="541">
        <v>0.52749999999999997</v>
      </c>
      <c r="H8" s="127"/>
      <c r="I8" s="181"/>
      <c r="J8" s="210"/>
      <c r="K8" s="211"/>
      <c r="L8" s="542">
        <v>3</v>
      </c>
      <c r="M8" s="543">
        <f t="shared" ref="M8:M12" si="2">IF(L8=1,7,IF(L8=2,6,IF(L8=3,5,IF(L8=4,4,IF(L8=5,3,IF(L8=6,2,IF(L8&gt;=6,1,0)))))))</f>
        <v>5</v>
      </c>
      <c r="N8" s="139">
        <f t="shared" si="1"/>
        <v>5</v>
      </c>
    </row>
    <row r="9" spans="1:14" ht="15" x14ac:dyDescent="0.2">
      <c r="A9" s="126" t="str">
        <f t="shared" si="0"/>
        <v>PrepBeau DixonHeir Bourne AW</v>
      </c>
      <c r="B9" s="544" t="s">
        <v>66</v>
      </c>
      <c r="C9" s="545" t="s">
        <v>325</v>
      </c>
      <c r="D9" s="545" t="s">
        <v>326</v>
      </c>
      <c r="E9" s="140"/>
      <c r="F9" s="545" t="s">
        <v>1201</v>
      </c>
      <c r="G9" s="546">
        <v>0.49249999999999999</v>
      </c>
      <c r="H9" s="127"/>
      <c r="I9" s="181"/>
      <c r="J9" s="210"/>
      <c r="K9" s="211"/>
      <c r="L9" s="547">
        <v>4</v>
      </c>
      <c r="M9" s="548">
        <f t="shared" si="2"/>
        <v>4</v>
      </c>
      <c r="N9" s="139">
        <f t="shared" si="1"/>
        <v>4</v>
      </c>
    </row>
    <row r="10" spans="1:14" ht="15" x14ac:dyDescent="0.2">
      <c r="A10" s="126" t="str">
        <f t="shared" si="0"/>
        <v>PrepMakayla CarrollMadame Mischeif</v>
      </c>
      <c r="B10" s="539" t="s">
        <v>66</v>
      </c>
      <c r="C10" s="540" t="s">
        <v>350</v>
      </c>
      <c r="D10" s="540" t="s">
        <v>1202</v>
      </c>
      <c r="E10" s="140"/>
      <c r="F10" s="540" t="s">
        <v>978</v>
      </c>
      <c r="G10" s="541">
        <v>0.52500000000000002</v>
      </c>
      <c r="H10" s="127"/>
      <c r="I10" s="181"/>
      <c r="J10" s="210"/>
      <c r="K10" s="211"/>
      <c r="L10" s="542" t="s">
        <v>836</v>
      </c>
      <c r="M10" s="543">
        <f t="shared" si="2"/>
        <v>1</v>
      </c>
      <c r="N10" s="139">
        <f t="shared" si="1"/>
        <v>1</v>
      </c>
    </row>
    <row r="11" spans="1:14" ht="15" x14ac:dyDescent="0.2">
      <c r="A11" s="126" t="str">
        <f t="shared" si="0"/>
        <v>PrelimAmelia GordonAryline Bobby Sox</v>
      </c>
      <c r="B11" s="571" t="s">
        <v>50</v>
      </c>
      <c r="C11" s="545" t="s">
        <v>59</v>
      </c>
      <c r="D11" s="545" t="s">
        <v>60</v>
      </c>
      <c r="E11" s="140"/>
      <c r="F11" s="545" t="s">
        <v>400</v>
      </c>
      <c r="G11" s="140"/>
      <c r="H11" s="546">
        <v>0.61429</v>
      </c>
      <c r="I11" s="181"/>
      <c r="J11" s="210"/>
      <c r="K11" s="211"/>
      <c r="L11" s="547">
        <v>1</v>
      </c>
      <c r="M11" s="548">
        <f t="shared" si="2"/>
        <v>7</v>
      </c>
      <c r="N11" s="139">
        <f t="shared" si="1"/>
        <v>7</v>
      </c>
    </row>
    <row r="12" spans="1:14" ht="15" x14ac:dyDescent="0.2">
      <c r="A12" s="126" t="str">
        <f t="shared" si="0"/>
        <v>PrelimKady MiddlecoatMallaine Motown</v>
      </c>
      <c r="B12" s="571" t="s">
        <v>50</v>
      </c>
      <c r="C12" s="540" t="s">
        <v>322</v>
      </c>
      <c r="D12" s="540" t="s">
        <v>323</v>
      </c>
      <c r="E12" s="140"/>
      <c r="F12" s="540" t="s">
        <v>978</v>
      </c>
      <c r="G12" s="140"/>
      <c r="H12" s="541">
        <v>0.57142999999999999</v>
      </c>
      <c r="I12" s="181"/>
      <c r="J12" s="210"/>
      <c r="K12" s="211"/>
      <c r="L12" s="542">
        <v>2</v>
      </c>
      <c r="M12" s="543">
        <f t="shared" si="2"/>
        <v>6</v>
      </c>
      <c r="N12" s="139">
        <f t="shared" si="1"/>
        <v>6</v>
      </c>
    </row>
    <row r="13" spans="1:14" ht="15" x14ac:dyDescent="0.2">
      <c r="A13" s="126" t="str">
        <f t="shared" si="0"/>
        <v>PrelimMeg FowlerKarma Park Festivity</v>
      </c>
      <c r="B13" s="571" t="s">
        <v>50</v>
      </c>
      <c r="C13" s="545" t="s">
        <v>121</v>
      </c>
      <c r="D13" s="545" t="s">
        <v>122</v>
      </c>
      <c r="E13" s="140"/>
      <c r="F13" s="545" t="s">
        <v>118</v>
      </c>
      <c r="G13" s="140"/>
      <c r="H13" s="546">
        <v>0.65356999999999998</v>
      </c>
      <c r="I13" s="181"/>
      <c r="J13" s="210"/>
      <c r="K13" s="211"/>
      <c r="L13" s="547">
        <v>1</v>
      </c>
      <c r="M13" s="548">
        <f t="shared" ref="M13:M46" si="3">IF(L13=1,7,IF(L13=2,6,IF(L13=3,5,IF(L13=4,4,IF(L13=5,3,IF(L13=6,2,IF(L13&gt;=6,1,0)))))))</f>
        <v>7</v>
      </c>
      <c r="N13" s="139">
        <f t="shared" si="1"/>
        <v>7</v>
      </c>
    </row>
    <row r="14" spans="1:14" ht="15" x14ac:dyDescent="0.2">
      <c r="A14" s="126" t="str">
        <f t="shared" si="0"/>
        <v>PrelimHannah HornePenley Vintage</v>
      </c>
      <c r="B14" s="571" t="s">
        <v>50</v>
      </c>
      <c r="C14" s="540" t="s">
        <v>1203</v>
      </c>
      <c r="D14" s="540" t="s">
        <v>1204</v>
      </c>
      <c r="E14" s="140"/>
      <c r="F14" s="540" t="s">
        <v>1200</v>
      </c>
      <c r="G14" s="140"/>
      <c r="H14" s="541">
        <v>0.65356999999999998</v>
      </c>
      <c r="I14" s="181"/>
      <c r="J14" s="210"/>
      <c r="K14" s="211"/>
      <c r="L14" s="542">
        <v>2</v>
      </c>
      <c r="M14" s="543">
        <f t="shared" si="3"/>
        <v>6</v>
      </c>
      <c r="N14" s="139">
        <f t="shared" si="1"/>
        <v>6</v>
      </c>
    </row>
    <row r="15" spans="1:14" ht="15" x14ac:dyDescent="0.2">
      <c r="A15" s="126" t="str">
        <f t="shared" si="0"/>
        <v>PrelimCaitlin WorthTreelea Park Romeo</v>
      </c>
      <c r="B15" s="571" t="s">
        <v>50</v>
      </c>
      <c r="C15" s="545" t="s">
        <v>843</v>
      </c>
      <c r="D15" s="545" t="s">
        <v>862</v>
      </c>
      <c r="E15" s="140"/>
      <c r="F15" s="545" t="s">
        <v>1200</v>
      </c>
      <c r="G15" s="140"/>
      <c r="H15" s="546">
        <v>0.63749999999999996</v>
      </c>
      <c r="I15" s="181"/>
      <c r="J15" s="210"/>
      <c r="K15" s="211"/>
      <c r="L15" s="547">
        <v>1</v>
      </c>
      <c r="M15" s="548">
        <f t="shared" si="3"/>
        <v>7</v>
      </c>
      <c r="N15" s="139">
        <f t="shared" si="1"/>
        <v>7</v>
      </c>
    </row>
    <row r="16" spans="1:14" ht="15" x14ac:dyDescent="0.2">
      <c r="A16" s="126" t="str">
        <f t="shared" si="0"/>
        <v>PrelimHannah HorneEmber Sunset</v>
      </c>
      <c r="B16" s="571" t="s">
        <v>50</v>
      </c>
      <c r="C16" s="540" t="s">
        <v>1203</v>
      </c>
      <c r="D16" s="540" t="s">
        <v>1205</v>
      </c>
      <c r="E16" s="140"/>
      <c r="F16" s="540" t="s">
        <v>1200</v>
      </c>
      <c r="G16" s="140"/>
      <c r="H16" s="541">
        <v>0.59643000000000002</v>
      </c>
      <c r="I16" s="181"/>
      <c r="J16" s="210"/>
      <c r="K16" s="211"/>
      <c r="L16" s="542">
        <v>2</v>
      </c>
      <c r="M16" s="543">
        <f t="shared" si="3"/>
        <v>6</v>
      </c>
      <c r="N16" s="139">
        <f t="shared" si="1"/>
        <v>6</v>
      </c>
    </row>
    <row r="17" spans="1:14" ht="15" x14ac:dyDescent="0.2">
      <c r="A17" s="126" t="str">
        <f t="shared" si="0"/>
        <v>PrelimEmily BrimblecombSenlac Crowley</v>
      </c>
      <c r="B17" s="571" t="s">
        <v>50</v>
      </c>
      <c r="C17" s="545" t="s">
        <v>1198</v>
      </c>
      <c r="D17" s="545" t="s">
        <v>1199</v>
      </c>
      <c r="E17" s="140"/>
      <c r="F17" s="545" t="s">
        <v>1200</v>
      </c>
      <c r="G17" s="140"/>
      <c r="H17" s="546">
        <v>0.55713999999999997</v>
      </c>
      <c r="I17" s="181"/>
      <c r="J17" s="210"/>
      <c r="K17" s="211"/>
      <c r="L17" s="547">
        <v>1</v>
      </c>
      <c r="M17" s="548">
        <f t="shared" si="3"/>
        <v>7</v>
      </c>
      <c r="N17" s="139">
        <f t="shared" si="1"/>
        <v>7</v>
      </c>
    </row>
    <row r="18" spans="1:14" ht="15" x14ac:dyDescent="0.2">
      <c r="A18" s="126" t="str">
        <f t="shared" si="0"/>
        <v>PrelimBeau DixonHeir Bourne AW</v>
      </c>
      <c r="B18" s="571" t="s">
        <v>50</v>
      </c>
      <c r="C18" s="540" t="s">
        <v>325</v>
      </c>
      <c r="D18" s="540" t="s">
        <v>326</v>
      </c>
      <c r="E18" s="140"/>
      <c r="F18" s="540" t="s">
        <v>1201</v>
      </c>
      <c r="G18" s="140"/>
      <c r="H18" s="541">
        <v>0.54286000000000001</v>
      </c>
      <c r="I18" s="181"/>
      <c r="J18" s="210"/>
      <c r="K18" s="211"/>
      <c r="L18" s="542">
        <v>2</v>
      </c>
      <c r="M18" s="543">
        <f t="shared" si="3"/>
        <v>6</v>
      </c>
      <c r="N18" s="139">
        <f t="shared" si="1"/>
        <v>6</v>
      </c>
    </row>
    <row r="19" spans="1:14" ht="15" x14ac:dyDescent="0.2">
      <c r="A19" s="126" t="str">
        <f t="shared" si="0"/>
        <v>PrelimRuby WeightmanCapote</v>
      </c>
      <c r="B19" s="571" t="s">
        <v>50</v>
      </c>
      <c r="C19" s="545" t="s">
        <v>979</v>
      </c>
      <c r="D19" s="545" t="s">
        <v>980</v>
      </c>
      <c r="E19" s="140"/>
      <c r="F19" s="545" t="s">
        <v>978</v>
      </c>
      <c r="G19" s="140"/>
      <c r="H19" s="546">
        <v>0.71428999999999998</v>
      </c>
      <c r="I19" s="181"/>
      <c r="J19" s="210"/>
      <c r="K19" s="211"/>
      <c r="L19" s="547">
        <v>1</v>
      </c>
      <c r="M19" s="548">
        <f t="shared" si="3"/>
        <v>7</v>
      </c>
      <c r="N19" s="139">
        <f t="shared" si="1"/>
        <v>7</v>
      </c>
    </row>
    <row r="20" spans="1:14" ht="15" x14ac:dyDescent="0.2">
      <c r="A20" s="126" t="str">
        <f t="shared" si="0"/>
        <v>PrelimHolly BrimblecombLeipold Classic</v>
      </c>
      <c r="B20" s="571" t="s">
        <v>50</v>
      </c>
      <c r="C20" s="540" t="s">
        <v>533</v>
      </c>
      <c r="D20" s="540" t="s">
        <v>534</v>
      </c>
      <c r="E20" s="140"/>
      <c r="F20" s="540" t="s">
        <v>1200</v>
      </c>
      <c r="G20" s="140"/>
      <c r="H20" s="541">
        <v>0.66071000000000002</v>
      </c>
      <c r="I20" s="181"/>
      <c r="J20" s="210"/>
      <c r="K20" s="211"/>
      <c r="L20" s="542">
        <v>2</v>
      </c>
      <c r="M20" s="543">
        <f t="shared" si="3"/>
        <v>6</v>
      </c>
      <c r="N20" s="139">
        <f t="shared" si="1"/>
        <v>6</v>
      </c>
    </row>
    <row r="21" spans="1:14" ht="15" x14ac:dyDescent="0.2">
      <c r="A21" s="126" t="str">
        <f t="shared" si="0"/>
        <v>PrelimEden VandenbergKrescendo</v>
      </c>
      <c r="B21" s="571" t="s">
        <v>50</v>
      </c>
      <c r="C21" s="545" t="s">
        <v>345</v>
      </c>
      <c r="D21" s="545" t="s">
        <v>346</v>
      </c>
      <c r="E21" s="140"/>
      <c r="F21" s="545" t="s">
        <v>978</v>
      </c>
      <c r="G21" s="140"/>
      <c r="H21" s="546">
        <v>0.65178999999999998</v>
      </c>
      <c r="I21" s="181"/>
      <c r="J21" s="210"/>
      <c r="K21" s="211"/>
      <c r="L21" s="547">
        <v>3</v>
      </c>
      <c r="M21" s="548">
        <f t="shared" si="3"/>
        <v>5</v>
      </c>
      <c r="N21" s="139">
        <f t="shared" si="1"/>
        <v>5</v>
      </c>
    </row>
    <row r="22" spans="1:14" ht="15" x14ac:dyDescent="0.2">
      <c r="A22" s="126" t="str">
        <f t="shared" si="0"/>
        <v>PrelimCharlotte EzseA Night At The Opera</v>
      </c>
      <c r="B22" s="571" t="s">
        <v>50</v>
      </c>
      <c r="C22" s="540" t="s">
        <v>1196</v>
      </c>
      <c r="D22" s="540" t="s">
        <v>1197</v>
      </c>
      <c r="E22" s="140"/>
      <c r="F22" s="540" t="s">
        <v>978</v>
      </c>
      <c r="G22" s="140"/>
      <c r="H22" s="541">
        <v>0.56071000000000004</v>
      </c>
      <c r="I22" s="181"/>
      <c r="J22" s="210"/>
      <c r="K22" s="211"/>
      <c r="L22" s="542">
        <v>4</v>
      </c>
      <c r="M22" s="543">
        <f t="shared" si="3"/>
        <v>4</v>
      </c>
      <c r="N22" s="139">
        <f t="shared" si="1"/>
        <v>4</v>
      </c>
    </row>
    <row r="23" spans="1:14" ht="15" x14ac:dyDescent="0.2">
      <c r="A23" s="126" t="str">
        <f t="shared" si="0"/>
        <v>PrelimCharvelle MillerKendall Park Odin</v>
      </c>
      <c r="B23" s="571" t="s">
        <v>50</v>
      </c>
      <c r="C23" s="545" t="s">
        <v>347</v>
      </c>
      <c r="D23" s="545" t="s">
        <v>348</v>
      </c>
      <c r="E23" s="140"/>
      <c r="F23" s="545" t="s">
        <v>978</v>
      </c>
      <c r="G23" s="140"/>
      <c r="H23" s="546">
        <v>0.77856999999999998</v>
      </c>
      <c r="I23" s="181"/>
      <c r="J23" s="210"/>
      <c r="K23" s="211"/>
      <c r="L23" s="547">
        <v>1</v>
      </c>
      <c r="M23" s="548">
        <f t="shared" si="3"/>
        <v>7</v>
      </c>
      <c r="N23" s="139">
        <f t="shared" si="1"/>
        <v>7</v>
      </c>
    </row>
    <row r="24" spans="1:14" ht="15" x14ac:dyDescent="0.25">
      <c r="A24" s="126" t="str">
        <f t="shared" si="0"/>
        <v>PrelimNicole DragovichFoxdales Merlin</v>
      </c>
      <c r="B24" s="571" t="s">
        <v>50</v>
      </c>
      <c r="C24" s="540" t="s">
        <v>332</v>
      </c>
      <c r="D24" s="540" t="s">
        <v>333</v>
      </c>
      <c r="E24" s="140"/>
      <c r="F24" s="549" t="s">
        <v>978</v>
      </c>
      <c r="G24" s="140"/>
      <c r="H24" s="541">
        <v>0.71070999999999995</v>
      </c>
      <c r="I24" s="181"/>
      <c r="J24" s="210"/>
      <c r="K24" s="211"/>
      <c r="L24" s="542">
        <v>2</v>
      </c>
      <c r="M24" s="543">
        <f t="shared" si="3"/>
        <v>6</v>
      </c>
      <c r="N24" s="139">
        <f t="shared" si="1"/>
        <v>6</v>
      </c>
    </row>
    <row r="25" spans="1:14" ht="15" x14ac:dyDescent="0.2">
      <c r="A25" s="126" t="str">
        <f t="shared" si="0"/>
        <v>PrelimKayley BrahimTequila Sunrise</v>
      </c>
      <c r="B25" s="571" t="s">
        <v>50</v>
      </c>
      <c r="C25" s="545" t="s">
        <v>134</v>
      </c>
      <c r="D25" s="545" t="s">
        <v>314</v>
      </c>
      <c r="E25" s="140"/>
      <c r="F25" s="545" t="s">
        <v>978</v>
      </c>
      <c r="G25" s="140"/>
      <c r="H25" s="546">
        <v>0.69464000000000004</v>
      </c>
      <c r="I25" s="181"/>
      <c r="J25" s="210"/>
      <c r="K25" s="211"/>
      <c r="L25" s="547">
        <v>3</v>
      </c>
      <c r="M25" s="548">
        <f t="shared" si="3"/>
        <v>5</v>
      </c>
      <c r="N25" s="139">
        <f t="shared" si="1"/>
        <v>5</v>
      </c>
    </row>
    <row r="26" spans="1:14" ht="15" x14ac:dyDescent="0.2">
      <c r="A26" s="126" t="str">
        <f t="shared" si="0"/>
        <v>PrelimSarah CarterWayside</v>
      </c>
      <c r="B26" s="571" t="s">
        <v>50</v>
      </c>
      <c r="C26" s="540" t="s">
        <v>340</v>
      </c>
      <c r="D26" s="540" t="s">
        <v>341</v>
      </c>
      <c r="E26" s="140"/>
      <c r="F26" s="540" t="s">
        <v>978</v>
      </c>
      <c r="G26" s="140"/>
      <c r="H26" s="541">
        <v>0.68393000000000004</v>
      </c>
      <c r="I26" s="181"/>
      <c r="J26" s="210"/>
      <c r="K26" s="211"/>
      <c r="L26" s="542">
        <v>4</v>
      </c>
      <c r="M26" s="543">
        <f t="shared" si="3"/>
        <v>4</v>
      </c>
      <c r="N26" s="139">
        <f t="shared" si="1"/>
        <v>4</v>
      </c>
    </row>
    <row r="27" spans="1:14" ht="15" x14ac:dyDescent="0.2">
      <c r="A27" s="126" t="str">
        <f t="shared" si="0"/>
        <v>PrelimJackson BlackNoblewood Park Ballista</v>
      </c>
      <c r="B27" s="571" t="s">
        <v>50</v>
      </c>
      <c r="C27" s="545" t="s">
        <v>1206</v>
      </c>
      <c r="D27" s="545" t="s">
        <v>1207</v>
      </c>
      <c r="E27" s="140"/>
      <c r="F27" s="545" t="s">
        <v>1200</v>
      </c>
      <c r="G27" s="140"/>
      <c r="H27" s="546">
        <v>0.66786000000000001</v>
      </c>
      <c r="I27" s="181"/>
      <c r="J27" s="210"/>
      <c r="K27" s="211"/>
      <c r="L27" s="547">
        <v>5</v>
      </c>
      <c r="M27" s="548">
        <f t="shared" si="3"/>
        <v>3</v>
      </c>
      <c r="N27" s="139">
        <f t="shared" si="1"/>
        <v>3</v>
      </c>
    </row>
    <row r="28" spans="1:14" ht="15" x14ac:dyDescent="0.2">
      <c r="A28" s="126" t="str">
        <f t="shared" si="0"/>
        <v>PrelimPortia AllenFolly Foot Alchemy</v>
      </c>
      <c r="B28" s="571" t="s">
        <v>50</v>
      </c>
      <c r="C28" s="540" t="s">
        <v>335</v>
      </c>
      <c r="D28" s="540" t="s">
        <v>1208</v>
      </c>
      <c r="E28" s="140"/>
      <c r="F28" s="540" t="s">
        <v>978</v>
      </c>
      <c r="G28" s="140"/>
      <c r="H28" s="541">
        <v>0.53036000000000005</v>
      </c>
      <c r="I28" s="181"/>
      <c r="J28" s="210"/>
      <c r="K28" s="211"/>
      <c r="L28" s="542">
        <v>6</v>
      </c>
      <c r="M28" s="543">
        <f t="shared" si="3"/>
        <v>2</v>
      </c>
      <c r="N28" s="139">
        <f t="shared" si="1"/>
        <v>2</v>
      </c>
    </row>
    <row r="29" spans="1:14" ht="15" x14ac:dyDescent="0.2">
      <c r="A29" s="126" t="str">
        <f t="shared" si="0"/>
        <v>NovHannah HornePenley Vintage</v>
      </c>
      <c r="B29" s="571" t="s">
        <v>377</v>
      </c>
      <c r="C29" s="545" t="s">
        <v>1203</v>
      </c>
      <c r="D29" s="545" t="s">
        <v>1204</v>
      </c>
      <c r="E29" s="545"/>
      <c r="F29" s="545" t="s">
        <v>1200</v>
      </c>
      <c r="G29" s="140"/>
      <c r="H29" s="127"/>
      <c r="I29" s="546">
        <v>0.63571</v>
      </c>
      <c r="J29" s="210"/>
      <c r="K29" s="211"/>
      <c r="L29" s="547">
        <v>1</v>
      </c>
      <c r="M29" s="548">
        <f t="shared" si="3"/>
        <v>7</v>
      </c>
      <c r="N29" s="139">
        <f t="shared" si="1"/>
        <v>7</v>
      </c>
    </row>
    <row r="30" spans="1:14" ht="15" x14ac:dyDescent="0.2">
      <c r="A30" s="126" t="str">
        <f t="shared" si="0"/>
        <v>NovCaitlin WorthTreelea Park Romeo</v>
      </c>
      <c r="B30" s="571" t="s">
        <v>377</v>
      </c>
      <c r="C30" s="540" t="s">
        <v>843</v>
      </c>
      <c r="D30" s="540" t="s">
        <v>862</v>
      </c>
      <c r="E30" s="540"/>
      <c r="F30" s="540" t="s">
        <v>1200</v>
      </c>
      <c r="G30" s="140"/>
      <c r="H30" s="127"/>
      <c r="I30" s="541">
        <v>0.60570999999999997</v>
      </c>
      <c r="J30" s="210"/>
      <c r="K30" s="211"/>
      <c r="L30" s="542">
        <v>2</v>
      </c>
      <c r="M30" s="543">
        <f t="shared" si="3"/>
        <v>6</v>
      </c>
      <c r="N30" s="139">
        <f t="shared" si="1"/>
        <v>6</v>
      </c>
    </row>
    <row r="31" spans="1:14" ht="15" x14ac:dyDescent="0.2">
      <c r="A31" s="126" t="str">
        <f t="shared" si="0"/>
        <v>NovMeg FowlerKarma Park Festivity</v>
      </c>
      <c r="B31" s="571" t="s">
        <v>377</v>
      </c>
      <c r="C31" s="545" t="s">
        <v>121</v>
      </c>
      <c r="D31" s="545" t="s">
        <v>122</v>
      </c>
      <c r="E31" s="545"/>
      <c r="F31" s="545" t="s">
        <v>118</v>
      </c>
      <c r="G31" s="140"/>
      <c r="H31" s="127"/>
      <c r="I31" s="546">
        <v>0.60143000000000002</v>
      </c>
      <c r="J31" s="210"/>
      <c r="K31" s="211"/>
      <c r="L31" s="547">
        <v>3</v>
      </c>
      <c r="M31" s="548">
        <f t="shared" si="3"/>
        <v>5</v>
      </c>
      <c r="N31" s="139">
        <f t="shared" si="1"/>
        <v>5</v>
      </c>
    </row>
    <row r="32" spans="1:14" ht="15" x14ac:dyDescent="0.2">
      <c r="A32" s="550" t="str">
        <f t="shared" si="0"/>
        <v>NovMia HarveyGordon Park Royal Review</v>
      </c>
      <c r="B32" s="572" t="s">
        <v>377</v>
      </c>
      <c r="C32" s="552" t="s">
        <v>927</v>
      </c>
      <c r="D32" s="552" t="s">
        <v>1112</v>
      </c>
      <c r="E32" s="552"/>
      <c r="F32" s="552" t="s">
        <v>1209</v>
      </c>
      <c r="G32" s="465"/>
      <c r="H32" s="551"/>
      <c r="I32" s="553">
        <v>0.59428999999999998</v>
      </c>
      <c r="J32" s="467"/>
      <c r="K32" s="554"/>
      <c r="L32" s="555">
        <v>4</v>
      </c>
      <c r="M32" s="556">
        <f t="shared" si="3"/>
        <v>4</v>
      </c>
      <c r="N32" s="139">
        <f t="shared" si="1"/>
        <v>4</v>
      </c>
    </row>
    <row r="33" spans="1:14" ht="15" x14ac:dyDescent="0.2">
      <c r="A33" s="550" t="str">
        <f t="shared" si="0"/>
        <v>NovHolly BrimblecombLeipold Classic</v>
      </c>
      <c r="B33" s="573" t="s">
        <v>377</v>
      </c>
      <c r="C33" s="557" t="s">
        <v>533</v>
      </c>
      <c r="D33" s="557" t="s">
        <v>534</v>
      </c>
      <c r="E33" s="557"/>
      <c r="F33" s="557" t="s">
        <v>1200</v>
      </c>
      <c r="G33" s="180"/>
      <c r="H33" s="180"/>
      <c r="I33" s="558">
        <v>0.67428999999999994</v>
      </c>
      <c r="J33" s="180"/>
      <c r="K33" s="180"/>
      <c r="L33" s="559">
        <v>1</v>
      </c>
      <c r="M33" s="560">
        <f t="shared" si="3"/>
        <v>7</v>
      </c>
      <c r="N33" s="137">
        <f t="shared" si="1"/>
        <v>7</v>
      </c>
    </row>
    <row r="34" spans="1:14" ht="15" x14ac:dyDescent="0.2">
      <c r="A34" s="550" t="str">
        <f t="shared" si="0"/>
        <v>NovRuby WeightmanCapote</v>
      </c>
      <c r="B34" s="571" t="s">
        <v>377</v>
      </c>
      <c r="C34" s="540" t="s">
        <v>979</v>
      </c>
      <c r="D34" s="540" t="s">
        <v>980</v>
      </c>
      <c r="E34" s="540"/>
      <c r="F34" s="540" t="s">
        <v>978</v>
      </c>
      <c r="G34" s="180"/>
      <c r="H34" s="180"/>
      <c r="I34" s="541">
        <v>0.62570999999999999</v>
      </c>
      <c r="J34" s="180"/>
      <c r="K34" s="180"/>
      <c r="L34" s="542">
        <v>2</v>
      </c>
      <c r="M34" s="543">
        <f t="shared" si="3"/>
        <v>6</v>
      </c>
      <c r="N34" s="137">
        <f t="shared" si="1"/>
        <v>6</v>
      </c>
    </row>
    <row r="35" spans="1:14" ht="15" x14ac:dyDescent="0.2">
      <c r="A35" s="550" t="str">
        <f t="shared" si="0"/>
        <v>NovEden VandenbergKrescendo</v>
      </c>
      <c r="B35" s="571" t="s">
        <v>377</v>
      </c>
      <c r="C35" s="545" t="s">
        <v>345</v>
      </c>
      <c r="D35" s="545" t="s">
        <v>346</v>
      </c>
      <c r="E35" s="545"/>
      <c r="F35" s="545" t="s">
        <v>978</v>
      </c>
      <c r="G35" s="180"/>
      <c r="H35" s="180"/>
      <c r="I35" s="546">
        <v>0.52856999999999998</v>
      </c>
      <c r="J35" s="180"/>
      <c r="K35" s="180"/>
      <c r="L35" s="547">
        <v>3</v>
      </c>
      <c r="M35" s="548">
        <f t="shared" si="3"/>
        <v>5</v>
      </c>
      <c r="N35" s="137">
        <f t="shared" si="1"/>
        <v>5</v>
      </c>
    </row>
    <row r="36" spans="1:14" ht="15" x14ac:dyDescent="0.2">
      <c r="A36" s="550" t="str">
        <f t="shared" si="0"/>
        <v>NovCharvelle MillerKendall Park Odin</v>
      </c>
      <c r="B36" s="571" t="s">
        <v>377</v>
      </c>
      <c r="C36" s="540" t="s">
        <v>347</v>
      </c>
      <c r="D36" s="540" t="s">
        <v>348</v>
      </c>
      <c r="E36" s="540"/>
      <c r="F36" s="540" t="s">
        <v>978</v>
      </c>
      <c r="G36" s="180"/>
      <c r="H36" s="180"/>
      <c r="I36" s="541">
        <v>0.75</v>
      </c>
      <c r="J36" s="180"/>
      <c r="K36" s="180"/>
      <c r="L36" s="542">
        <v>1</v>
      </c>
      <c r="M36" s="543">
        <f t="shared" si="3"/>
        <v>7</v>
      </c>
      <c r="N36" s="137">
        <f t="shared" si="1"/>
        <v>7</v>
      </c>
    </row>
    <row r="37" spans="1:14" ht="15" x14ac:dyDescent="0.2">
      <c r="A37" s="550" t="str">
        <f t="shared" si="0"/>
        <v>NovSarah HatchCethana Kingston Court</v>
      </c>
      <c r="B37" s="572" t="s">
        <v>377</v>
      </c>
      <c r="C37" s="545" t="s">
        <v>337</v>
      </c>
      <c r="D37" s="545" t="s">
        <v>768</v>
      </c>
      <c r="E37" s="545"/>
      <c r="F37" s="545" t="s">
        <v>978</v>
      </c>
      <c r="G37" s="180"/>
      <c r="H37" s="180"/>
      <c r="I37" s="546">
        <v>0.69571000000000005</v>
      </c>
      <c r="J37" s="180"/>
      <c r="K37" s="180"/>
      <c r="L37" s="547">
        <v>2</v>
      </c>
      <c r="M37" s="548">
        <f t="shared" si="3"/>
        <v>6</v>
      </c>
      <c r="N37" s="137">
        <f t="shared" si="1"/>
        <v>6</v>
      </c>
    </row>
    <row r="38" spans="1:14" ht="15" x14ac:dyDescent="0.2">
      <c r="A38" s="550" t="str">
        <f t="shared" si="0"/>
        <v>NovNicole DragovichFoxdales Merlin</v>
      </c>
      <c r="B38" s="573" t="s">
        <v>377</v>
      </c>
      <c r="C38" s="540" t="s">
        <v>332</v>
      </c>
      <c r="D38" s="540" t="s">
        <v>333</v>
      </c>
      <c r="E38" s="540"/>
      <c r="F38" s="540" t="s">
        <v>978</v>
      </c>
      <c r="G38" s="180"/>
      <c r="H38" s="180"/>
      <c r="I38" s="541">
        <v>0.69142999999999999</v>
      </c>
      <c r="J38" s="180"/>
      <c r="K38" s="180"/>
      <c r="L38" s="542">
        <v>3</v>
      </c>
      <c r="M38" s="543">
        <f t="shared" si="3"/>
        <v>5</v>
      </c>
      <c r="N38" s="137">
        <f t="shared" si="1"/>
        <v>5</v>
      </c>
    </row>
    <row r="39" spans="1:14" ht="15" x14ac:dyDescent="0.2">
      <c r="A39" s="550" t="str">
        <f t="shared" si="0"/>
        <v>NovJackson BlackNoblewood Park Ballista</v>
      </c>
      <c r="B39" s="571" t="s">
        <v>377</v>
      </c>
      <c r="C39" s="545" t="s">
        <v>1206</v>
      </c>
      <c r="D39" s="545" t="s">
        <v>1207</v>
      </c>
      <c r="E39" s="545"/>
      <c r="F39" s="545" t="s">
        <v>1200</v>
      </c>
      <c r="G39" s="180"/>
      <c r="H39" s="180"/>
      <c r="I39" s="546">
        <v>0.66</v>
      </c>
      <c r="J39" s="180"/>
      <c r="K39" s="180"/>
      <c r="L39" s="547">
        <v>4</v>
      </c>
      <c r="M39" s="548">
        <f t="shared" si="3"/>
        <v>4</v>
      </c>
      <c r="N39" s="137">
        <f t="shared" si="1"/>
        <v>4</v>
      </c>
    </row>
    <row r="40" spans="1:14" ht="15" x14ac:dyDescent="0.2">
      <c r="A40" s="550" t="str">
        <f t="shared" si="0"/>
        <v>NovKayley BrahimTequila Sunrise</v>
      </c>
      <c r="B40" s="571" t="s">
        <v>377</v>
      </c>
      <c r="C40" s="540" t="s">
        <v>134</v>
      </c>
      <c r="D40" s="540" t="s">
        <v>314</v>
      </c>
      <c r="E40" s="540"/>
      <c r="F40" s="540" t="s">
        <v>978</v>
      </c>
      <c r="G40" s="180"/>
      <c r="H40" s="180"/>
      <c r="I40" s="541">
        <v>0.64571000000000001</v>
      </c>
      <c r="J40" s="180"/>
      <c r="K40" s="180"/>
      <c r="L40" s="542">
        <v>5</v>
      </c>
      <c r="M40" s="543">
        <f t="shared" si="3"/>
        <v>3</v>
      </c>
      <c r="N40" s="137">
        <f t="shared" si="1"/>
        <v>3</v>
      </c>
    </row>
    <row r="41" spans="1:14" ht="15" x14ac:dyDescent="0.2">
      <c r="A41" s="550" t="str">
        <f t="shared" si="0"/>
        <v>NovKristie GibaudFatal Attraction</v>
      </c>
      <c r="B41" s="571" t="s">
        <v>377</v>
      </c>
      <c r="C41" s="545" t="s">
        <v>706</v>
      </c>
      <c r="D41" s="545" t="s">
        <v>989</v>
      </c>
      <c r="E41" s="545"/>
      <c r="F41" s="545" t="s">
        <v>978</v>
      </c>
      <c r="G41" s="180"/>
      <c r="H41" s="180"/>
      <c r="I41" s="546">
        <v>0.62429000000000001</v>
      </c>
      <c r="J41" s="180"/>
      <c r="K41" s="180"/>
      <c r="L41" s="547">
        <v>6</v>
      </c>
      <c r="M41" s="548">
        <f t="shared" si="3"/>
        <v>2</v>
      </c>
      <c r="N41" s="137">
        <f t="shared" si="1"/>
        <v>2</v>
      </c>
    </row>
    <row r="42" spans="1:14" ht="15" x14ac:dyDescent="0.2">
      <c r="A42" s="550" t="str">
        <f t="shared" si="0"/>
        <v>NovSarah CarterWayside</v>
      </c>
      <c r="B42" s="572" t="s">
        <v>377</v>
      </c>
      <c r="C42" s="540" t="s">
        <v>340</v>
      </c>
      <c r="D42" s="540" t="s">
        <v>341</v>
      </c>
      <c r="E42" s="540"/>
      <c r="F42" s="540" t="s">
        <v>978</v>
      </c>
      <c r="G42" s="180"/>
      <c r="H42" s="180"/>
      <c r="I42" s="541">
        <v>0.61714000000000002</v>
      </c>
      <c r="J42" s="180"/>
      <c r="K42" s="180"/>
      <c r="L42" s="542">
        <v>7</v>
      </c>
      <c r="M42" s="543">
        <f t="shared" si="3"/>
        <v>1</v>
      </c>
      <c r="N42" s="137">
        <f t="shared" si="1"/>
        <v>1</v>
      </c>
    </row>
    <row r="43" spans="1:14" ht="15" x14ac:dyDescent="0.2">
      <c r="A43" s="550" t="str">
        <f t="shared" si="0"/>
        <v>NovPortia AllenFolly Foot El Toro</v>
      </c>
      <c r="B43" s="573" t="s">
        <v>377</v>
      </c>
      <c r="C43" s="545" t="s">
        <v>335</v>
      </c>
      <c r="D43" s="545" t="s">
        <v>336</v>
      </c>
      <c r="E43" s="545"/>
      <c r="F43" s="545" t="s">
        <v>978</v>
      </c>
      <c r="G43" s="180"/>
      <c r="H43" s="180"/>
      <c r="I43" s="546">
        <v>0.61285999999999996</v>
      </c>
      <c r="J43" s="180"/>
      <c r="K43" s="180"/>
      <c r="L43" s="547">
        <v>8</v>
      </c>
      <c r="M43" s="548">
        <f t="shared" si="3"/>
        <v>1</v>
      </c>
      <c r="N43" s="137">
        <f t="shared" si="1"/>
        <v>1</v>
      </c>
    </row>
    <row r="44" spans="1:14" ht="15" x14ac:dyDescent="0.2">
      <c r="A44" s="550" t="str">
        <f t="shared" si="0"/>
        <v>NovMakayla CarrollGreen Tree Park Shari</v>
      </c>
      <c r="B44" s="571" t="s">
        <v>377</v>
      </c>
      <c r="C44" s="540" t="s">
        <v>350</v>
      </c>
      <c r="D44" s="540" t="s">
        <v>351</v>
      </c>
      <c r="E44" s="540"/>
      <c r="F44" s="540" t="s">
        <v>978</v>
      </c>
      <c r="G44" s="180"/>
      <c r="H44" s="180"/>
      <c r="I44" s="541">
        <v>0.58714</v>
      </c>
      <c r="J44" s="180"/>
      <c r="K44" s="180"/>
      <c r="L44" s="542">
        <v>9</v>
      </c>
      <c r="M44" s="543">
        <f t="shared" si="3"/>
        <v>1</v>
      </c>
      <c r="N44" s="137">
        <f t="shared" si="1"/>
        <v>1</v>
      </c>
    </row>
    <row r="45" spans="1:14" ht="15" x14ac:dyDescent="0.2">
      <c r="A45" s="550" t="str">
        <f t="shared" si="0"/>
        <v>ElemSarah HatchCethana Kingston Court</v>
      </c>
      <c r="B45" s="574" t="s">
        <v>17</v>
      </c>
      <c r="C45" s="545" t="s">
        <v>337</v>
      </c>
      <c r="D45" s="545" t="s">
        <v>768</v>
      </c>
      <c r="E45" s="180"/>
      <c r="F45" s="540" t="s">
        <v>978</v>
      </c>
      <c r="G45" s="180"/>
      <c r="H45" s="180"/>
      <c r="I45" s="180"/>
      <c r="J45" s="546">
        <v>0.61951000000000001</v>
      </c>
      <c r="K45" s="180"/>
      <c r="L45" s="547">
        <v>1</v>
      </c>
      <c r="M45" s="548">
        <f t="shared" si="3"/>
        <v>7</v>
      </c>
      <c r="N45" s="137">
        <f t="shared" si="1"/>
        <v>7</v>
      </c>
    </row>
    <row r="46" spans="1:14" ht="15" x14ac:dyDescent="0.2">
      <c r="A46" s="550" t="str">
        <f t="shared" si="0"/>
        <v>ElemPortia AllenFolly Foot El Toro</v>
      </c>
      <c r="B46" s="574" t="s">
        <v>17</v>
      </c>
      <c r="C46" s="540" t="s">
        <v>335</v>
      </c>
      <c r="D46" s="540" t="s">
        <v>336</v>
      </c>
      <c r="E46" s="180"/>
      <c r="F46" s="540" t="s">
        <v>978</v>
      </c>
      <c r="G46" s="180"/>
      <c r="H46" s="180"/>
      <c r="I46" s="180"/>
      <c r="J46" s="541">
        <v>0.52683000000000002</v>
      </c>
      <c r="K46" s="180"/>
      <c r="L46" s="542">
        <v>2</v>
      </c>
      <c r="M46" s="543">
        <f t="shared" si="3"/>
        <v>6</v>
      </c>
      <c r="N46" s="137">
        <f t="shared" si="1"/>
        <v>6</v>
      </c>
    </row>
    <row r="47" spans="1:14" x14ac:dyDescent="0.2">
      <c r="A47" s="550" t="str">
        <f t="shared" si="0"/>
        <v/>
      </c>
      <c r="B47" s="574"/>
      <c r="C47" s="180"/>
      <c r="D47" s="180"/>
      <c r="E47" s="180"/>
      <c r="F47" s="180"/>
      <c r="G47" s="180"/>
      <c r="H47" s="180"/>
      <c r="I47" s="180"/>
      <c r="J47" s="180"/>
      <c r="K47" s="180"/>
      <c r="L47" s="180"/>
      <c r="M47" s="180"/>
      <c r="N47" s="137">
        <f t="shared" si="1"/>
        <v>0</v>
      </c>
    </row>
    <row r="48" spans="1:14" x14ac:dyDescent="0.2">
      <c r="A48" s="550" t="str">
        <f t="shared" si="0"/>
        <v/>
      </c>
      <c r="B48" s="574"/>
      <c r="C48" s="180"/>
      <c r="D48" s="180"/>
      <c r="E48" s="180"/>
      <c r="F48" s="180"/>
      <c r="G48" s="180"/>
      <c r="H48" s="180"/>
      <c r="I48" s="180"/>
      <c r="J48" s="180"/>
      <c r="K48" s="180"/>
      <c r="L48" s="180"/>
      <c r="M48" s="180"/>
      <c r="N48" s="137">
        <f t="shared" si="1"/>
        <v>0</v>
      </c>
    </row>
    <row r="49" spans="1:14" x14ac:dyDescent="0.2">
      <c r="A49" s="550" t="str">
        <f t="shared" si="0"/>
        <v/>
      </c>
      <c r="B49" s="574"/>
      <c r="C49" s="180"/>
      <c r="D49" s="180"/>
      <c r="E49" s="180"/>
      <c r="F49" s="180"/>
      <c r="G49" s="180"/>
      <c r="H49" s="180"/>
      <c r="I49" s="180"/>
      <c r="J49" s="180"/>
      <c r="K49" s="180"/>
      <c r="L49" s="180"/>
      <c r="M49" s="180"/>
      <c r="N49" s="137">
        <f t="shared" si="1"/>
        <v>0</v>
      </c>
    </row>
    <row r="50" spans="1:14" x14ac:dyDescent="0.2">
      <c r="A50" s="550" t="str">
        <f t="shared" si="0"/>
        <v/>
      </c>
      <c r="B50" s="574"/>
      <c r="C50" s="180"/>
      <c r="D50" s="180"/>
      <c r="E50" s="180"/>
      <c r="F50" s="180"/>
      <c r="G50" s="180"/>
      <c r="H50" s="180"/>
      <c r="I50" s="180"/>
      <c r="J50" s="180"/>
      <c r="K50" s="180"/>
      <c r="L50" s="180"/>
      <c r="M50" s="180"/>
      <c r="N50" s="137">
        <f t="shared" si="1"/>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55" type="noConversion"/>
  <conditionalFormatting sqref="C1:D5">
    <cfRule type="duplicateValues" dxfId="15" priority="469"/>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0E406-6820-43A6-832F-F09E151CCF65}">
  <sheetPr codeName="Sheet39">
    <tabColor rgb="FFFF3399"/>
  </sheetPr>
  <dimension ref="A1:N32"/>
  <sheetViews>
    <sheetView workbookViewId="0">
      <selection activeCell="C9" sqref="C9"/>
    </sheetView>
  </sheetViews>
  <sheetFormatPr defaultRowHeight="12.75" x14ac:dyDescent="0.2"/>
  <cols>
    <col min="1" max="1" width="59" bestFit="1" customWidth="1"/>
    <col min="2" max="2" width="8" bestFit="1" customWidth="1"/>
    <col min="3" max="3" width="18.42578125" bestFit="1" customWidth="1"/>
    <col min="4" max="4" width="30.42578125" bestFit="1" customWidth="1"/>
    <col min="5" max="5" width="6.7109375" bestFit="1" customWidth="1"/>
    <col min="6" max="6" width="13.140625" bestFit="1" customWidth="1"/>
    <col min="7" max="7" width="5.85546875" bestFit="1" customWidth="1"/>
    <col min="8" max="8" width="7.42578125" bestFit="1" customWidth="1"/>
    <col min="9" max="9" width="8.140625" bestFit="1" customWidth="1"/>
    <col min="10" max="10" width="12.28515625" bestFit="1" customWidth="1"/>
    <col min="11" max="11" width="12.85546875" bestFit="1" customWidth="1"/>
    <col min="12" max="12" width="6.5703125" bestFit="1" customWidth="1"/>
    <col min="13" max="13" width="12.5703125" bestFit="1" customWidth="1"/>
    <col min="14" max="14" width="29.42578125" bestFit="1" customWidth="1"/>
  </cols>
  <sheetData>
    <row r="1" spans="1:14" s="119" customFormat="1" ht="22.5" customHeight="1" thickBot="1" x14ac:dyDescent="0.25">
      <c r="A1" s="115">
        <f>SUM(A2-1)</f>
        <v>13</v>
      </c>
      <c r="B1" s="981" t="s">
        <v>234</v>
      </c>
      <c r="C1" s="982"/>
      <c r="D1" s="116" t="s">
        <v>69</v>
      </c>
      <c r="E1" s="983" t="s">
        <v>1228</v>
      </c>
      <c r="F1" s="984"/>
      <c r="G1" s="984"/>
      <c r="H1" s="984"/>
      <c r="I1" s="984"/>
      <c r="J1" s="984"/>
      <c r="K1" s="117" t="s">
        <v>70</v>
      </c>
      <c r="L1" s="985">
        <v>44409</v>
      </c>
      <c r="M1" s="986"/>
      <c r="N1" s="118" t="s">
        <v>235</v>
      </c>
    </row>
    <row r="2" spans="1:14" s="119" customFormat="1" ht="22.5" customHeight="1" thickBot="1" x14ac:dyDescent="0.25">
      <c r="A2" s="120">
        <f>COUNTA(_xlfn.UNIQUE(D6:D200))</f>
        <v>14</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125">
        <f>IF(N4=1,0,IF(N4=2,1,IF(N4=3,2,0)))</f>
        <v>1</v>
      </c>
    </row>
    <row r="6" spans="1:14" s="119" customFormat="1" ht="14.25" x14ac:dyDescent="0.2">
      <c r="A6" s="126" t="str">
        <f t="shared" ref="A6:A32" si="0">CONCATENATE(B6,C6,D6)</f>
        <v>PrelimTea GrootBevanlee Havana</v>
      </c>
      <c r="B6" s="127" t="s">
        <v>50</v>
      </c>
      <c r="C6" s="157" t="s">
        <v>248</v>
      </c>
      <c r="D6" s="129" t="s">
        <v>249</v>
      </c>
      <c r="E6" s="140"/>
      <c r="F6" s="131"/>
      <c r="G6" s="140"/>
      <c r="H6" s="127">
        <v>71.429000000000002</v>
      </c>
      <c r="I6" s="181"/>
      <c r="J6" s="210"/>
      <c r="K6" s="211"/>
      <c r="L6" s="137">
        <v>1</v>
      </c>
      <c r="M6" s="138">
        <f>IF(L6=1,7,IF(L6=2,6,IF(L6=3,5,IF(L6=4,4,IF(L6=5,3,IF(L6=6,2,IF(L6&gt;=6,1,0)))))))</f>
        <v>7</v>
      </c>
      <c r="N6" s="139">
        <f>SUM(M6+$N$5)</f>
        <v>8</v>
      </c>
    </row>
    <row r="7" spans="1:14" ht="14.25" x14ac:dyDescent="0.2">
      <c r="A7" s="126" t="str">
        <f t="shared" si="0"/>
        <v>PrelimKelsey LubckeBundara Boutique</v>
      </c>
      <c r="B7" s="127" t="s">
        <v>50</v>
      </c>
      <c r="C7" s="128" t="s">
        <v>671</v>
      </c>
      <c r="D7" s="129" t="s">
        <v>672</v>
      </c>
      <c r="E7" s="140"/>
      <c r="F7" s="131"/>
      <c r="G7" s="140"/>
      <c r="H7" s="127">
        <v>68.75</v>
      </c>
      <c r="I7" s="181"/>
      <c r="J7" s="210"/>
      <c r="K7" s="211"/>
      <c r="L7" s="137">
        <v>2</v>
      </c>
      <c r="M7" s="138">
        <f t="shared" ref="M7:M32" si="1">IF(L7=1,7,IF(L7=2,6,IF(L7=3,5,IF(L7=4,4,IF(L7=5,3,IF(L7=6,2,IF(L7&gt;=6,1,0)))))))</f>
        <v>6</v>
      </c>
      <c r="N7" s="139">
        <f t="shared" ref="N7:N32" si="2">SUM(M7+$N$5)</f>
        <v>7</v>
      </c>
    </row>
    <row r="8" spans="1:14" ht="14.25" x14ac:dyDescent="0.2">
      <c r="A8" s="126" t="str">
        <f t="shared" si="0"/>
        <v>PrelimHarriet ForrestBramley Royalty</v>
      </c>
      <c r="B8" s="127" t="s">
        <v>50</v>
      </c>
      <c r="C8" s="128" t="s">
        <v>113</v>
      </c>
      <c r="D8" s="129" t="s">
        <v>114</v>
      </c>
      <c r="E8" s="140"/>
      <c r="F8" s="131"/>
      <c r="G8" s="140"/>
      <c r="H8" s="127">
        <v>67.8</v>
      </c>
      <c r="I8" s="181"/>
      <c r="J8" s="210"/>
      <c r="K8" s="211"/>
      <c r="L8" s="137">
        <v>3</v>
      </c>
      <c r="M8" s="138">
        <f t="shared" si="1"/>
        <v>5</v>
      </c>
      <c r="N8" s="139">
        <f t="shared" si="2"/>
        <v>6</v>
      </c>
    </row>
    <row r="9" spans="1:14" ht="14.25" x14ac:dyDescent="0.2">
      <c r="A9" s="126" t="str">
        <f t="shared" si="0"/>
        <v>PrelimCharlie ConnellMt Weld Es Salt</v>
      </c>
      <c r="B9" s="127" t="s">
        <v>50</v>
      </c>
      <c r="C9" s="128" t="s">
        <v>658</v>
      </c>
      <c r="D9" s="129" t="s">
        <v>1191</v>
      </c>
      <c r="E9" s="140"/>
      <c r="F9" s="131"/>
      <c r="G9" s="140"/>
      <c r="H9" s="127">
        <v>67.320999999999998</v>
      </c>
      <c r="I9" s="181"/>
      <c r="J9" s="210"/>
      <c r="K9" s="211"/>
      <c r="L9" s="137">
        <v>4</v>
      </c>
      <c r="M9" s="138">
        <f t="shared" si="1"/>
        <v>4</v>
      </c>
      <c r="N9" s="139">
        <f t="shared" si="2"/>
        <v>5</v>
      </c>
    </row>
    <row r="10" spans="1:14" ht="14.25" x14ac:dyDescent="0.2">
      <c r="A10" s="126" t="str">
        <f t="shared" si="0"/>
        <v>PrelimCaitlyn WrenFlying Thunderbolt</v>
      </c>
      <c r="B10" s="127" t="s">
        <v>50</v>
      </c>
      <c r="C10" s="128" t="s">
        <v>1190</v>
      </c>
      <c r="D10" s="129" t="s">
        <v>1192</v>
      </c>
      <c r="E10" s="140"/>
      <c r="F10" s="131"/>
      <c r="G10" s="140"/>
      <c r="H10" s="127">
        <v>65.356999999999999</v>
      </c>
      <c r="I10" s="181"/>
      <c r="J10" s="210"/>
      <c r="K10" s="211"/>
      <c r="L10" s="137">
        <v>5</v>
      </c>
      <c r="M10" s="138">
        <f t="shared" si="1"/>
        <v>3</v>
      </c>
      <c r="N10" s="139">
        <f t="shared" si="2"/>
        <v>4</v>
      </c>
    </row>
    <row r="11" spans="1:14" ht="14.25" x14ac:dyDescent="0.2">
      <c r="A11" s="126" t="str">
        <f t="shared" si="0"/>
        <v>PrelimAbby CoulsonCambria Gem</v>
      </c>
      <c r="B11" s="127" t="s">
        <v>50</v>
      </c>
      <c r="C11" s="128" t="s">
        <v>141</v>
      </c>
      <c r="D11" s="129" t="s">
        <v>152</v>
      </c>
      <c r="E11" s="140"/>
      <c r="F11" s="131"/>
      <c r="G11" s="140"/>
      <c r="H11" s="127">
        <v>63.75</v>
      </c>
      <c r="I11" s="181"/>
      <c r="J11" s="210"/>
      <c r="K11" s="211"/>
      <c r="L11" s="137">
        <v>1</v>
      </c>
      <c r="M11" s="138">
        <f t="shared" si="1"/>
        <v>7</v>
      </c>
      <c r="N11" s="139">
        <f t="shared" si="2"/>
        <v>8</v>
      </c>
    </row>
    <row r="12" spans="1:14" ht="14.25" x14ac:dyDescent="0.2">
      <c r="A12" s="126" t="str">
        <f t="shared" si="0"/>
        <v>PrelimTiarlie WarehamTiaja Park Dream</v>
      </c>
      <c r="B12" s="127" t="s">
        <v>50</v>
      </c>
      <c r="C12" s="128" t="s">
        <v>24</v>
      </c>
      <c r="D12" s="129" t="s">
        <v>25</v>
      </c>
      <c r="E12" s="140"/>
      <c r="F12" s="131"/>
      <c r="G12" s="140"/>
      <c r="H12" s="127">
        <v>69.286000000000001</v>
      </c>
      <c r="I12" s="181"/>
      <c r="J12" s="210"/>
      <c r="K12" s="211"/>
      <c r="L12" s="137">
        <v>1</v>
      </c>
      <c r="M12" s="138">
        <f t="shared" si="1"/>
        <v>7</v>
      </c>
      <c r="N12" s="139">
        <f t="shared" si="2"/>
        <v>8</v>
      </c>
    </row>
    <row r="13" spans="1:14" ht="14.25" x14ac:dyDescent="0.2">
      <c r="A13" s="126" t="str">
        <f t="shared" si="0"/>
        <v>NovJorja WarehamNadalla Park Im So Special</v>
      </c>
      <c r="B13" s="156" t="s">
        <v>377</v>
      </c>
      <c r="C13" s="128" t="s">
        <v>30</v>
      </c>
      <c r="D13" s="158" t="s">
        <v>1219</v>
      </c>
      <c r="E13" s="140"/>
      <c r="F13" s="131"/>
      <c r="G13" s="140"/>
      <c r="H13" s="127"/>
      <c r="I13" s="181">
        <v>67.641999999999996</v>
      </c>
      <c r="J13" s="210"/>
      <c r="K13" s="211"/>
      <c r="L13" s="137">
        <v>1</v>
      </c>
      <c r="M13" s="138">
        <f t="shared" si="1"/>
        <v>7</v>
      </c>
      <c r="N13" s="139">
        <f t="shared" si="2"/>
        <v>8</v>
      </c>
    </row>
    <row r="14" spans="1:14" ht="14.25" x14ac:dyDescent="0.2">
      <c r="A14" s="126" t="str">
        <f t="shared" si="0"/>
        <v>NovHarriet ForrestOakover Too Much Chatter</v>
      </c>
      <c r="B14" s="156" t="s">
        <v>377</v>
      </c>
      <c r="C14" s="128" t="s">
        <v>113</v>
      </c>
      <c r="D14" s="129" t="s">
        <v>22</v>
      </c>
      <c r="E14" s="140"/>
      <c r="F14" s="131"/>
      <c r="G14" s="140"/>
      <c r="H14" s="127"/>
      <c r="I14" s="181">
        <v>67.286000000000001</v>
      </c>
      <c r="J14" s="210"/>
      <c r="K14" s="211"/>
      <c r="L14" s="137">
        <v>2</v>
      </c>
      <c r="M14" s="138">
        <f t="shared" si="1"/>
        <v>6</v>
      </c>
      <c r="N14" s="139">
        <f t="shared" si="2"/>
        <v>7</v>
      </c>
    </row>
    <row r="15" spans="1:14" ht="14.25" x14ac:dyDescent="0.2">
      <c r="A15" s="126" t="str">
        <f t="shared" si="0"/>
        <v>NovJorja WarehamTiaja Park Fearless</v>
      </c>
      <c r="B15" s="156" t="s">
        <v>377</v>
      </c>
      <c r="C15" s="128" t="s">
        <v>30</v>
      </c>
      <c r="D15" s="129" t="s">
        <v>155</v>
      </c>
      <c r="E15" s="140"/>
      <c r="F15" s="131"/>
      <c r="G15" s="140"/>
      <c r="H15" s="127"/>
      <c r="I15" s="181">
        <v>62.713999999999999</v>
      </c>
      <c r="J15" s="210"/>
      <c r="K15" s="211"/>
      <c r="L15" s="137">
        <v>3</v>
      </c>
      <c r="M15" s="138">
        <f t="shared" si="1"/>
        <v>5</v>
      </c>
      <c r="N15" s="139">
        <f t="shared" si="2"/>
        <v>6</v>
      </c>
    </row>
    <row r="16" spans="1:14" ht="14.25" x14ac:dyDescent="0.2">
      <c r="A16" s="126" t="str">
        <f t="shared" si="0"/>
        <v>NovHarriet ForrestBramley Royalty</v>
      </c>
      <c r="B16" s="156" t="s">
        <v>377</v>
      </c>
      <c r="C16" s="128" t="s">
        <v>113</v>
      </c>
      <c r="D16" s="129" t="s">
        <v>114</v>
      </c>
      <c r="E16" s="140"/>
      <c r="F16" s="131"/>
      <c r="G16" s="140"/>
      <c r="H16" s="127"/>
      <c r="I16" s="181">
        <v>61.713999999999999</v>
      </c>
      <c r="J16" s="210"/>
      <c r="K16" s="211"/>
      <c r="L16" s="137">
        <v>4</v>
      </c>
      <c r="M16" s="138">
        <f t="shared" si="1"/>
        <v>4</v>
      </c>
      <c r="N16" s="139">
        <f t="shared" si="2"/>
        <v>5</v>
      </c>
    </row>
    <row r="17" spans="1:14" ht="14.25" x14ac:dyDescent="0.2">
      <c r="A17" s="126" t="str">
        <f t="shared" si="0"/>
        <v>NovAbby CoulsonCambria Gem</v>
      </c>
      <c r="B17" s="156" t="s">
        <v>377</v>
      </c>
      <c r="C17" s="128" t="s">
        <v>141</v>
      </c>
      <c r="D17" s="129" t="s">
        <v>152</v>
      </c>
      <c r="E17" s="140"/>
      <c r="F17" s="131"/>
      <c r="G17" s="140"/>
      <c r="H17" s="127"/>
      <c r="I17" s="181">
        <v>58.143000000000001</v>
      </c>
      <c r="J17" s="210"/>
      <c r="K17" s="211"/>
      <c r="L17" s="137">
        <v>1</v>
      </c>
      <c r="M17" s="138">
        <f t="shared" si="1"/>
        <v>7</v>
      </c>
      <c r="N17" s="139">
        <f t="shared" si="2"/>
        <v>8</v>
      </c>
    </row>
    <row r="18" spans="1:14" ht="14.25" x14ac:dyDescent="0.2">
      <c r="A18" s="126" t="str">
        <f t="shared" si="0"/>
        <v>NovTiarlie WarehamTiaja Park Dream</v>
      </c>
      <c r="B18" s="156" t="s">
        <v>377</v>
      </c>
      <c r="C18" s="128" t="s">
        <v>24</v>
      </c>
      <c r="D18" s="129" t="s">
        <v>25</v>
      </c>
      <c r="E18" s="140"/>
      <c r="F18" s="131"/>
      <c r="G18" s="140"/>
      <c r="H18" s="127"/>
      <c r="I18" s="181">
        <v>61.286000000000001</v>
      </c>
      <c r="J18" s="210"/>
      <c r="K18" s="211"/>
      <c r="L18" s="137">
        <v>1</v>
      </c>
      <c r="M18" s="138">
        <f t="shared" si="1"/>
        <v>7</v>
      </c>
      <c r="N18" s="139">
        <f t="shared" si="2"/>
        <v>8</v>
      </c>
    </row>
    <row r="19" spans="1:14" ht="14.25" x14ac:dyDescent="0.2">
      <c r="A19" s="126" t="str">
        <f t="shared" si="0"/>
        <v>ElemHarriet ForrestOakover Too Much Chatter</v>
      </c>
      <c r="B19" s="127" t="s">
        <v>17</v>
      </c>
      <c r="C19" s="128" t="s">
        <v>113</v>
      </c>
      <c r="D19" s="129" t="s">
        <v>22</v>
      </c>
      <c r="E19" s="140"/>
      <c r="F19" s="131"/>
      <c r="G19" s="140"/>
      <c r="H19" s="127"/>
      <c r="I19" s="181"/>
      <c r="J19" s="210">
        <v>63.048999999999999</v>
      </c>
      <c r="K19" s="211"/>
      <c r="L19" s="137">
        <v>1</v>
      </c>
      <c r="M19" s="138">
        <f t="shared" si="1"/>
        <v>7</v>
      </c>
      <c r="N19" s="139">
        <f t="shared" si="2"/>
        <v>8</v>
      </c>
    </row>
    <row r="20" spans="1:14" ht="14.25" x14ac:dyDescent="0.2">
      <c r="A20" s="126" t="str">
        <f t="shared" si="0"/>
        <v>PrelimPhoebe TuckerMisty Isle Ferdinand</v>
      </c>
      <c r="B20" s="127" t="s">
        <v>50</v>
      </c>
      <c r="C20" s="128" t="s">
        <v>257</v>
      </c>
      <c r="D20" s="129" t="s">
        <v>258</v>
      </c>
      <c r="E20" s="140"/>
      <c r="F20" s="131"/>
      <c r="G20" s="140"/>
      <c r="H20" s="127">
        <v>73.393000000000001</v>
      </c>
      <c r="I20" s="181"/>
      <c r="J20" s="210"/>
      <c r="K20" s="211"/>
      <c r="L20" s="137">
        <v>1</v>
      </c>
      <c r="M20" s="138">
        <f t="shared" si="1"/>
        <v>7</v>
      </c>
      <c r="N20" s="139">
        <f t="shared" si="2"/>
        <v>8</v>
      </c>
    </row>
    <row r="21" spans="1:14" ht="14.25" x14ac:dyDescent="0.2">
      <c r="A21" s="126" t="str">
        <f t="shared" si="0"/>
        <v>PrelimKylie GiblettTiaja Park Good Gracious</v>
      </c>
      <c r="B21" s="127" t="s">
        <v>50</v>
      </c>
      <c r="C21" s="128" t="s">
        <v>1193</v>
      </c>
      <c r="D21" s="129" t="s">
        <v>1194</v>
      </c>
      <c r="E21" s="140"/>
      <c r="F21" s="131"/>
      <c r="G21" s="140"/>
      <c r="H21" s="127">
        <v>63.213999999999999</v>
      </c>
      <c r="I21" s="181"/>
      <c r="J21" s="210"/>
      <c r="K21" s="211"/>
      <c r="L21" s="137">
        <v>2</v>
      </c>
      <c r="M21" s="138">
        <f t="shared" si="1"/>
        <v>6</v>
      </c>
      <c r="N21" s="139">
        <f t="shared" si="2"/>
        <v>7</v>
      </c>
    </row>
    <row r="22" spans="1:14" ht="14.25" x14ac:dyDescent="0.2">
      <c r="A22" s="126" t="str">
        <f t="shared" si="0"/>
        <v/>
      </c>
      <c r="B22" s="127"/>
      <c r="C22" s="531" t="s">
        <v>83</v>
      </c>
      <c r="D22" s="599" t="s">
        <v>83</v>
      </c>
      <c r="E22" s="140"/>
      <c r="F22" s="131"/>
      <c r="G22" s="140"/>
      <c r="H22" s="127"/>
      <c r="I22" s="181"/>
      <c r="J22" s="210"/>
      <c r="K22" s="211"/>
      <c r="L22" s="137"/>
      <c r="M22" s="138">
        <f t="shared" si="1"/>
        <v>0</v>
      </c>
      <c r="N22" s="139">
        <f t="shared" si="2"/>
        <v>1</v>
      </c>
    </row>
    <row r="23" spans="1:14" ht="14.25" x14ac:dyDescent="0.2">
      <c r="A23" s="126" t="str">
        <f t="shared" si="0"/>
        <v/>
      </c>
      <c r="B23" s="127"/>
      <c r="C23" s="531" t="s">
        <v>83</v>
      </c>
      <c r="D23" s="599" t="s">
        <v>83</v>
      </c>
      <c r="E23" s="140"/>
      <c r="F23" s="131"/>
      <c r="G23" s="140"/>
      <c r="H23" s="127"/>
      <c r="I23" s="181"/>
      <c r="J23" s="210"/>
      <c r="K23" s="211"/>
      <c r="L23" s="137"/>
      <c r="M23" s="138">
        <f t="shared" si="1"/>
        <v>0</v>
      </c>
      <c r="N23" s="139">
        <f t="shared" si="2"/>
        <v>1</v>
      </c>
    </row>
    <row r="24" spans="1:14" ht="14.25" x14ac:dyDescent="0.2">
      <c r="A24" s="126" t="str">
        <f t="shared" si="0"/>
        <v/>
      </c>
      <c r="B24" s="127"/>
      <c r="C24" s="531"/>
      <c r="D24" s="599" t="s">
        <v>83</v>
      </c>
      <c r="E24" s="140"/>
      <c r="F24" s="131"/>
      <c r="G24" s="140"/>
      <c r="H24" s="127"/>
      <c r="I24" s="181"/>
      <c r="J24" s="210"/>
      <c r="K24" s="211"/>
      <c r="L24" s="137"/>
      <c r="M24" s="138">
        <f t="shared" si="1"/>
        <v>0</v>
      </c>
      <c r="N24" s="139">
        <f t="shared" si="2"/>
        <v>1</v>
      </c>
    </row>
    <row r="25" spans="1:14" ht="14.25" x14ac:dyDescent="0.2">
      <c r="A25" s="126" t="str">
        <f t="shared" si="0"/>
        <v/>
      </c>
      <c r="B25" s="127"/>
      <c r="C25" s="531" t="s">
        <v>83</v>
      </c>
      <c r="D25" s="599" t="s">
        <v>83</v>
      </c>
      <c r="E25" s="140"/>
      <c r="F25" s="131"/>
      <c r="G25" s="140"/>
      <c r="H25" s="127"/>
      <c r="I25" s="181"/>
      <c r="J25" s="210"/>
      <c r="K25" s="211"/>
      <c r="L25" s="137"/>
      <c r="M25" s="138">
        <f t="shared" si="1"/>
        <v>0</v>
      </c>
      <c r="N25" s="139">
        <f t="shared" si="2"/>
        <v>1</v>
      </c>
    </row>
    <row r="26" spans="1:14" ht="14.25" x14ac:dyDescent="0.2">
      <c r="A26" s="126" t="str">
        <f t="shared" si="0"/>
        <v/>
      </c>
      <c r="B26" s="127"/>
      <c r="C26" s="531" t="s">
        <v>83</v>
      </c>
      <c r="D26" s="599" t="s">
        <v>83</v>
      </c>
      <c r="E26" s="140"/>
      <c r="F26" s="131"/>
      <c r="G26" s="140"/>
      <c r="H26" s="127"/>
      <c r="I26" s="181"/>
      <c r="J26" s="210"/>
      <c r="K26" s="211"/>
      <c r="L26" s="137"/>
      <c r="M26" s="138">
        <f t="shared" si="1"/>
        <v>0</v>
      </c>
      <c r="N26" s="139">
        <f t="shared" si="2"/>
        <v>1</v>
      </c>
    </row>
    <row r="27" spans="1:14" ht="14.25" x14ac:dyDescent="0.2">
      <c r="A27" s="126" t="str">
        <f t="shared" si="0"/>
        <v/>
      </c>
      <c r="B27" s="127"/>
      <c r="C27" s="531" t="s">
        <v>83</v>
      </c>
      <c r="D27" s="599" t="s">
        <v>83</v>
      </c>
      <c r="E27" s="140"/>
      <c r="F27" s="131"/>
      <c r="G27" s="140"/>
      <c r="H27" s="127"/>
      <c r="I27" s="181"/>
      <c r="J27" s="210"/>
      <c r="K27" s="211"/>
      <c r="L27" s="137"/>
      <c r="M27" s="138">
        <f t="shared" si="1"/>
        <v>0</v>
      </c>
      <c r="N27" s="139">
        <f t="shared" si="2"/>
        <v>1</v>
      </c>
    </row>
    <row r="28" spans="1:14" ht="14.25" x14ac:dyDescent="0.2">
      <c r="A28" s="126" t="str">
        <f t="shared" si="0"/>
        <v/>
      </c>
      <c r="B28" s="127"/>
      <c r="C28" s="531" t="s">
        <v>83</v>
      </c>
      <c r="D28" s="599" t="s">
        <v>83</v>
      </c>
      <c r="E28" s="140"/>
      <c r="F28" s="131"/>
      <c r="G28" s="140"/>
      <c r="H28" s="127"/>
      <c r="I28" s="181"/>
      <c r="J28" s="210"/>
      <c r="K28" s="211"/>
      <c r="L28" s="137"/>
      <c r="M28" s="138">
        <f t="shared" si="1"/>
        <v>0</v>
      </c>
      <c r="N28" s="139">
        <f t="shared" si="2"/>
        <v>1</v>
      </c>
    </row>
    <row r="29" spans="1:14" ht="14.25" x14ac:dyDescent="0.2">
      <c r="A29" s="126" t="str">
        <f t="shared" si="0"/>
        <v/>
      </c>
      <c r="B29" s="127"/>
      <c r="C29" s="531" t="s">
        <v>83</v>
      </c>
      <c r="D29" s="599" t="s">
        <v>83</v>
      </c>
      <c r="E29" s="140"/>
      <c r="F29" s="131"/>
      <c r="G29" s="140"/>
      <c r="H29" s="127"/>
      <c r="I29" s="181"/>
      <c r="J29" s="210"/>
      <c r="K29" s="211"/>
      <c r="L29" s="137"/>
      <c r="M29" s="138">
        <f t="shared" si="1"/>
        <v>0</v>
      </c>
      <c r="N29" s="139">
        <f t="shared" si="2"/>
        <v>1</v>
      </c>
    </row>
    <row r="30" spans="1:14" ht="14.25" x14ac:dyDescent="0.2">
      <c r="A30" s="126" t="str">
        <f t="shared" si="0"/>
        <v/>
      </c>
      <c r="B30" s="127"/>
      <c r="C30" s="531" t="s">
        <v>83</v>
      </c>
      <c r="D30" s="599" t="s">
        <v>83</v>
      </c>
      <c r="E30" s="140"/>
      <c r="F30" s="131"/>
      <c r="G30" s="140"/>
      <c r="H30" s="127"/>
      <c r="I30" s="181"/>
      <c r="J30" s="210"/>
      <c r="K30" s="211"/>
      <c r="L30" s="137"/>
      <c r="M30" s="138">
        <f t="shared" si="1"/>
        <v>0</v>
      </c>
      <c r="N30" s="139">
        <f t="shared" si="2"/>
        <v>1</v>
      </c>
    </row>
    <row r="31" spans="1:14" ht="14.25" x14ac:dyDescent="0.2">
      <c r="A31" s="126" t="str">
        <f t="shared" si="0"/>
        <v/>
      </c>
      <c r="B31" s="127"/>
      <c r="C31" s="531" t="s">
        <v>83</v>
      </c>
      <c r="D31" s="599" t="s">
        <v>83</v>
      </c>
      <c r="E31" s="140"/>
      <c r="F31" s="131"/>
      <c r="G31" s="140"/>
      <c r="H31" s="127"/>
      <c r="I31" s="181"/>
      <c r="J31" s="210"/>
      <c r="K31" s="211"/>
      <c r="L31" s="137"/>
      <c r="M31" s="138">
        <f t="shared" si="1"/>
        <v>0</v>
      </c>
      <c r="N31" s="139">
        <f t="shared" si="2"/>
        <v>1</v>
      </c>
    </row>
    <row r="32" spans="1:14" ht="14.25" x14ac:dyDescent="0.2">
      <c r="A32" s="126" t="str">
        <f t="shared" si="0"/>
        <v/>
      </c>
      <c r="B32" s="127"/>
      <c r="C32" s="531" t="s">
        <v>83</v>
      </c>
      <c r="D32" s="599" t="s">
        <v>83</v>
      </c>
      <c r="E32" s="140"/>
      <c r="F32" s="131"/>
      <c r="G32" s="140"/>
      <c r="H32" s="127"/>
      <c r="I32" s="181"/>
      <c r="J32" s="210"/>
      <c r="K32" s="211"/>
      <c r="L32" s="137"/>
      <c r="M32" s="138">
        <f t="shared" si="1"/>
        <v>0</v>
      </c>
      <c r="N32" s="139">
        <f t="shared" si="2"/>
        <v>1</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1:D5">
    <cfRule type="duplicateValues" dxfId="14" priority="466"/>
  </conditionalFormatting>
  <conditionalFormatting sqref="C6:D7 C20:D21">
    <cfRule type="duplicateValues" dxfId="13" priority="467"/>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C580A-A7A0-4703-8D7D-886C5D1C8219}">
  <sheetPr codeName="Sheet40">
    <tabColor rgb="FFFF33CC"/>
  </sheetPr>
  <dimension ref="A1:N171"/>
  <sheetViews>
    <sheetView topLeftCell="A10" workbookViewId="0">
      <selection activeCell="F21" sqref="F21"/>
    </sheetView>
  </sheetViews>
  <sheetFormatPr defaultRowHeight="12.75" x14ac:dyDescent="0.2"/>
  <cols>
    <col min="1" max="1" width="38.5703125" customWidth="1"/>
    <col min="2" max="2" width="38.5703125" style="474" customWidth="1"/>
    <col min="3" max="3" width="18" bestFit="1" customWidth="1"/>
    <col min="4" max="4" width="27" bestFit="1" customWidth="1"/>
    <col min="6" max="6" width="16.85546875" bestFit="1" customWidth="1"/>
    <col min="13" max="13" width="12.5703125" bestFit="1" customWidth="1"/>
    <col min="14" max="14" width="29.42578125" bestFit="1" customWidth="1"/>
  </cols>
  <sheetData>
    <row r="1" spans="1:14" s="119" customFormat="1" ht="22.5" customHeight="1" thickBot="1" x14ac:dyDescent="0.25">
      <c r="A1" s="115">
        <f>SUM(A2-1)</f>
        <v>134</v>
      </c>
      <c r="B1" s="981" t="s">
        <v>234</v>
      </c>
      <c r="C1" s="982"/>
      <c r="D1" s="116" t="s">
        <v>69</v>
      </c>
      <c r="E1" s="983" t="s">
        <v>1400</v>
      </c>
      <c r="F1" s="984"/>
      <c r="G1" s="984"/>
      <c r="H1" s="984"/>
      <c r="I1" s="984"/>
      <c r="J1" s="984"/>
      <c r="K1" s="117" t="s">
        <v>70</v>
      </c>
      <c r="L1" s="985"/>
      <c r="M1" s="986"/>
      <c r="N1" s="118" t="s">
        <v>235</v>
      </c>
    </row>
    <row r="2" spans="1:14" s="119" customFormat="1" ht="22.5" customHeight="1" thickBot="1" x14ac:dyDescent="0.25">
      <c r="A2" s="120">
        <f>COUNTA(_xlfn.UNIQUE(D6:D200))</f>
        <v>135</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377</v>
      </c>
      <c r="J4" s="998" t="s">
        <v>74</v>
      </c>
      <c r="K4" s="979" t="s">
        <v>75</v>
      </c>
      <c r="L4" s="993"/>
      <c r="M4" s="995"/>
      <c r="N4" s="124">
        <v>0</v>
      </c>
    </row>
    <row r="5" spans="1:14" s="119" customFormat="1" ht="15.75" thickBot="1" x14ac:dyDescent="0.25">
      <c r="A5" s="1000"/>
      <c r="B5" s="1001"/>
      <c r="C5" s="1002"/>
      <c r="D5" s="1003"/>
      <c r="E5" s="1004" t="s">
        <v>77</v>
      </c>
      <c r="F5" s="1005"/>
      <c r="G5" s="1015"/>
      <c r="H5" s="1016"/>
      <c r="I5" s="1016"/>
      <c r="J5" s="1016"/>
      <c r="K5" s="1014"/>
      <c r="L5" s="1008"/>
      <c r="M5" s="1009"/>
      <c r="N5" s="125">
        <f>IF(N4=1,0,IF(N4=2,1,IF(N4=3,2,0)))</f>
        <v>0</v>
      </c>
    </row>
    <row r="6" spans="1:14" s="119" customFormat="1" ht="14.25" x14ac:dyDescent="0.2">
      <c r="A6" s="126" t="str">
        <f t="shared" ref="A6:A37" si="0">CONCATENATE(B6,C6,D6)</f>
        <v>MedLauren RoweCharisma Royal Emblem</v>
      </c>
      <c r="B6" s="127" t="s">
        <v>15</v>
      </c>
      <c r="C6" s="128" t="s">
        <v>116</v>
      </c>
      <c r="D6" s="129" t="s">
        <v>154</v>
      </c>
      <c r="E6" s="140"/>
      <c r="F6" s="131" t="s">
        <v>146</v>
      </c>
      <c r="G6" s="140"/>
      <c r="H6" s="127"/>
      <c r="I6" s="181"/>
      <c r="J6" s="210"/>
      <c r="K6" s="211">
        <v>65.27</v>
      </c>
      <c r="L6" s="137">
        <v>1</v>
      </c>
      <c r="M6" s="138">
        <f>IF(L6=1,7,IF(L6=2,6,IF(L6=3,5,IF(L6=4,4,IF(L6=5,3,IF(L6=6,2,IF(L6&gt;=6,1,0)))))))*2</f>
        <v>14</v>
      </c>
      <c r="N6" s="139">
        <f>SUM(M6+$N$5)</f>
        <v>14</v>
      </c>
    </row>
    <row r="7" spans="1:14" ht="14.25" x14ac:dyDescent="0.2">
      <c r="A7" s="126" t="str">
        <f t="shared" si="0"/>
        <v>MedAnthea SargisonKardarra Kaldarra</v>
      </c>
      <c r="B7" s="127" t="s">
        <v>15</v>
      </c>
      <c r="C7" s="128" t="s">
        <v>501</v>
      </c>
      <c r="D7" s="129" t="s">
        <v>502</v>
      </c>
      <c r="E7" s="140"/>
      <c r="F7" s="131" t="s">
        <v>490</v>
      </c>
      <c r="G7" s="140"/>
      <c r="H7" s="127"/>
      <c r="I7" s="181"/>
      <c r="J7" s="210"/>
      <c r="K7" s="211">
        <v>60.811</v>
      </c>
      <c r="L7" s="137">
        <v>2</v>
      </c>
      <c r="M7" s="138">
        <f t="shared" ref="M7:M70" si="1">IF(L7=1,7,IF(L7=2,6,IF(L7=3,5,IF(L7=4,4,IF(L7=5,3,IF(L7=6,2,IF(L7&gt;=6,1,0)))))))*2</f>
        <v>12</v>
      </c>
      <c r="N7" s="139">
        <f t="shared" ref="N7:N70" si="2">SUM(M7+$N$5)</f>
        <v>12</v>
      </c>
    </row>
    <row r="8" spans="1:14" ht="14.25" x14ac:dyDescent="0.2">
      <c r="A8" s="126" t="str">
        <f t="shared" si="0"/>
        <v>MedTeagan ChristieAmani Phantasie</v>
      </c>
      <c r="B8" s="127" t="s">
        <v>15</v>
      </c>
      <c r="C8" s="128" t="s">
        <v>486</v>
      </c>
      <c r="D8" s="129" t="s">
        <v>487</v>
      </c>
      <c r="E8" s="140"/>
      <c r="F8" s="131" t="s">
        <v>40</v>
      </c>
      <c r="G8" s="140"/>
      <c r="H8" s="127"/>
      <c r="I8" s="181"/>
      <c r="J8" s="210"/>
      <c r="K8" s="211">
        <v>58.514000000000003</v>
      </c>
      <c r="L8" s="137">
        <v>3</v>
      </c>
      <c r="M8" s="138">
        <f t="shared" si="1"/>
        <v>10</v>
      </c>
      <c r="N8" s="139">
        <f t="shared" si="2"/>
        <v>10</v>
      </c>
    </row>
    <row r="9" spans="1:14" ht="14.25" x14ac:dyDescent="0.2">
      <c r="A9" s="126" t="str">
        <f t="shared" si="0"/>
        <v>MedKaeleigh BrownParkiarrup Edward</v>
      </c>
      <c r="B9" s="127" t="s">
        <v>15</v>
      </c>
      <c r="C9" s="128" t="s">
        <v>677</v>
      </c>
      <c r="D9" s="129" t="s">
        <v>678</v>
      </c>
      <c r="E9" s="140"/>
      <c r="F9" s="131" t="s">
        <v>146</v>
      </c>
      <c r="G9" s="140"/>
      <c r="H9" s="127"/>
      <c r="I9" s="181"/>
      <c r="J9" s="210"/>
      <c r="K9" s="211">
        <v>52.838000000000001</v>
      </c>
      <c r="L9" s="137">
        <v>4</v>
      </c>
      <c r="M9" s="138">
        <f t="shared" si="1"/>
        <v>8</v>
      </c>
      <c r="N9" s="139">
        <f t="shared" si="2"/>
        <v>8</v>
      </c>
    </row>
    <row r="10" spans="1:14" ht="14.25" x14ac:dyDescent="0.2">
      <c r="A10" s="126" t="str">
        <f t="shared" si="0"/>
        <v>ElemGeorgia VaughanForgotten Fanta-See</v>
      </c>
      <c r="B10" s="127" t="s">
        <v>17</v>
      </c>
      <c r="C10" s="128" t="s">
        <v>495</v>
      </c>
      <c r="D10" s="129" t="s">
        <v>496</v>
      </c>
      <c r="E10" s="140"/>
      <c r="F10" s="131" t="s">
        <v>1299</v>
      </c>
      <c r="G10" s="140"/>
      <c r="H10" s="127"/>
      <c r="I10" s="181"/>
      <c r="J10" s="210">
        <v>65.5</v>
      </c>
      <c r="K10" s="180"/>
      <c r="L10" s="137">
        <v>1</v>
      </c>
      <c r="M10" s="138">
        <f t="shared" si="1"/>
        <v>14</v>
      </c>
      <c r="N10" s="139">
        <f t="shared" si="2"/>
        <v>14</v>
      </c>
    </row>
    <row r="11" spans="1:14" ht="14.25" x14ac:dyDescent="0.2">
      <c r="A11" s="126" t="str">
        <f t="shared" si="0"/>
        <v>ElemKaeleigh BrownParkiarrup Edward</v>
      </c>
      <c r="B11" s="127" t="s">
        <v>17</v>
      </c>
      <c r="C11" s="128" t="s">
        <v>677</v>
      </c>
      <c r="D11" s="129" t="s">
        <v>678</v>
      </c>
      <c r="E11" s="140"/>
      <c r="F11" s="131" t="s">
        <v>1300</v>
      </c>
      <c r="G11" s="140"/>
      <c r="H11" s="127"/>
      <c r="I11" s="181"/>
      <c r="J11" s="210">
        <v>62.625</v>
      </c>
      <c r="K11" s="180"/>
      <c r="L11" s="137">
        <v>2</v>
      </c>
      <c r="M11" s="138">
        <f t="shared" si="1"/>
        <v>12</v>
      </c>
      <c r="N11" s="139">
        <f t="shared" si="2"/>
        <v>12</v>
      </c>
    </row>
    <row r="12" spans="1:14" ht="14.25" x14ac:dyDescent="0.2">
      <c r="A12" s="126" t="str">
        <f t="shared" si="0"/>
        <v>ElemNicola LachenichtNewhope Sparks Fly</v>
      </c>
      <c r="B12" s="127" t="s">
        <v>17</v>
      </c>
      <c r="C12" s="128" t="s">
        <v>1289</v>
      </c>
      <c r="D12" s="129" t="s">
        <v>540</v>
      </c>
      <c r="E12" s="140"/>
      <c r="F12" s="131" t="s">
        <v>732</v>
      </c>
      <c r="G12" s="140"/>
      <c r="H12" s="127"/>
      <c r="I12" s="181"/>
      <c r="J12" s="210">
        <v>62.375</v>
      </c>
      <c r="K12" s="180"/>
      <c r="L12" s="137">
        <v>3</v>
      </c>
      <c r="M12" s="138">
        <f t="shared" si="1"/>
        <v>10</v>
      </c>
      <c r="N12" s="139">
        <f t="shared" si="2"/>
        <v>10</v>
      </c>
    </row>
    <row r="13" spans="1:14" ht="14.25" x14ac:dyDescent="0.2">
      <c r="A13" s="126" t="str">
        <f t="shared" si="0"/>
        <v>ElemMatilda AgnewSovereign Galliano</v>
      </c>
      <c r="B13" s="127" t="s">
        <v>17</v>
      </c>
      <c r="C13" s="128" t="s">
        <v>853</v>
      </c>
      <c r="D13" s="129" t="s">
        <v>1290</v>
      </c>
      <c r="E13" s="140"/>
      <c r="F13" s="131" t="s">
        <v>1301</v>
      </c>
      <c r="G13" s="140"/>
      <c r="H13" s="127"/>
      <c r="I13" s="181"/>
      <c r="J13" s="210">
        <v>60.75</v>
      </c>
      <c r="K13" s="180"/>
      <c r="L13" s="137">
        <v>4</v>
      </c>
      <c r="M13" s="138">
        <f t="shared" si="1"/>
        <v>8</v>
      </c>
      <c r="N13" s="139">
        <f t="shared" si="2"/>
        <v>8</v>
      </c>
    </row>
    <row r="14" spans="1:14" ht="14.25" x14ac:dyDescent="0.2">
      <c r="A14" s="126" t="str">
        <f t="shared" si="0"/>
        <v>ElemAmy-Louise RossHalcyon</v>
      </c>
      <c r="B14" s="127" t="s">
        <v>17</v>
      </c>
      <c r="C14" s="128" t="s">
        <v>488</v>
      </c>
      <c r="D14" s="129" t="s">
        <v>489</v>
      </c>
      <c r="E14" s="140"/>
      <c r="F14" s="131" t="s">
        <v>1302</v>
      </c>
      <c r="G14" s="140"/>
      <c r="H14" s="127"/>
      <c r="I14" s="181"/>
      <c r="J14" s="210">
        <v>59.625</v>
      </c>
      <c r="K14" s="180"/>
      <c r="L14" s="137">
        <v>5</v>
      </c>
      <c r="M14" s="138">
        <f t="shared" si="1"/>
        <v>6</v>
      </c>
      <c r="N14" s="139">
        <f t="shared" si="2"/>
        <v>6</v>
      </c>
    </row>
    <row r="15" spans="1:14" ht="14.25" x14ac:dyDescent="0.2">
      <c r="A15" s="126" t="str">
        <f t="shared" si="0"/>
        <v>ElemLauren RoweCheval D’Lore</v>
      </c>
      <c r="B15" s="127" t="s">
        <v>17</v>
      </c>
      <c r="C15" s="128" t="s">
        <v>116</v>
      </c>
      <c r="D15" s="129" t="s">
        <v>1389</v>
      </c>
      <c r="E15" s="140"/>
      <c r="F15" s="131" t="s">
        <v>1300</v>
      </c>
      <c r="G15" s="140"/>
      <c r="H15" s="127"/>
      <c r="I15" s="181"/>
      <c r="J15" s="210">
        <v>68.875</v>
      </c>
      <c r="K15" s="180"/>
      <c r="L15" s="137">
        <v>1</v>
      </c>
      <c r="M15" s="138">
        <f t="shared" si="1"/>
        <v>14</v>
      </c>
      <c r="N15" s="139">
        <f t="shared" si="2"/>
        <v>14</v>
      </c>
    </row>
    <row r="16" spans="1:14" ht="14.25" x14ac:dyDescent="0.2">
      <c r="A16" s="126" t="str">
        <f t="shared" si="0"/>
        <v>ElemFelicity EricssonAll Black Style</v>
      </c>
      <c r="B16" s="127" t="s">
        <v>17</v>
      </c>
      <c r="C16" s="128" t="s">
        <v>1188</v>
      </c>
      <c r="D16" s="129" t="s">
        <v>588</v>
      </c>
      <c r="E16" s="140"/>
      <c r="F16" s="131" t="s">
        <v>736</v>
      </c>
      <c r="G16" s="140"/>
      <c r="H16" s="127"/>
      <c r="I16" s="181"/>
      <c r="J16" s="210">
        <v>61.75</v>
      </c>
      <c r="K16" s="180"/>
      <c r="L16" s="137">
        <v>2</v>
      </c>
      <c r="M16" s="138">
        <f t="shared" si="1"/>
        <v>12</v>
      </c>
      <c r="N16" s="139">
        <f t="shared" si="2"/>
        <v>12</v>
      </c>
    </row>
    <row r="17" spans="1:14" ht="14.25" x14ac:dyDescent="0.2">
      <c r="A17" s="126" t="str">
        <f t="shared" si="0"/>
        <v>ElemTeagan ChristieAmani Phantasie</v>
      </c>
      <c r="B17" s="127" t="s">
        <v>17</v>
      </c>
      <c r="C17" s="128" t="s">
        <v>486</v>
      </c>
      <c r="D17" s="129" t="s">
        <v>487</v>
      </c>
      <c r="E17" s="140"/>
      <c r="F17" s="131" t="s">
        <v>1303</v>
      </c>
      <c r="G17" s="140"/>
      <c r="H17" s="127"/>
      <c r="I17" s="181"/>
      <c r="J17" s="210">
        <v>61.25</v>
      </c>
      <c r="K17" s="180"/>
      <c r="L17" s="137">
        <v>3</v>
      </c>
      <c r="M17" s="138">
        <f t="shared" si="1"/>
        <v>10</v>
      </c>
      <c r="N17" s="139">
        <f t="shared" si="2"/>
        <v>10</v>
      </c>
    </row>
    <row r="18" spans="1:14" ht="14.25" x14ac:dyDescent="0.2">
      <c r="A18" s="126" t="str">
        <f t="shared" si="0"/>
        <v>ElemHarriet ForrestOakover Too Much Chatter</v>
      </c>
      <c r="B18" s="127" t="s">
        <v>17</v>
      </c>
      <c r="C18" s="128" t="s">
        <v>113</v>
      </c>
      <c r="D18" s="129" t="s">
        <v>22</v>
      </c>
      <c r="E18" s="140"/>
      <c r="F18" s="131" t="s">
        <v>1304</v>
      </c>
      <c r="G18" s="140"/>
      <c r="H18" s="127"/>
      <c r="I18" s="181"/>
      <c r="J18" s="210">
        <v>60.25</v>
      </c>
      <c r="K18" s="180"/>
      <c r="L18" s="137">
        <v>4</v>
      </c>
      <c r="M18" s="138">
        <f t="shared" si="1"/>
        <v>8</v>
      </c>
      <c r="N18" s="139">
        <f t="shared" si="2"/>
        <v>8</v>
      </c>
    </row>
    <row r="19" spans="1:14" ht="14.25" x14ac:dyDescent="0.2">
      <c r="A19" s="126" t="str">
        <f t="shared" si="0"/>
        <v>ElemJorja WarehamNadalla Park I'm So Special</v>
      </c>
      <c r="B19" s="127" t="s">
        <v>17</v>
      </c>
      <c r="C19" s="157" t="s">
        <v>30</v>
      </c>
      <c r="D19" s="158" t="s">
        <v>367</v>
      </c>
      <c r="E19" s="140"/>
      <c r="F19" s="131" t="s">
        <v>1280</v>
      </c>
      <c r="G19" s="140"/>
      <c r="H19" s="127"/>
      <c r="I19" s="181"/>
      <c r="J19" s="210">
        <v>59</v>
      </c>
      <c r="K19" s="180"/>
      <c r="L19" s="137">
        <v>5</v>
      </c>
      <c r="M19" s="138">
        <f t="shared" si="1"/>
        <v>6</v>
      </c>
      <c r="N19" s="139">
        <f t="shared" si="2"/>
        <v>6</v>
      </c>
    </row>
    <row r="20" spans="1:14" ht="14.25" x14ac:dyDescent="0.2">
      <c r="A20" s="126" t="str">
        <f t="shared" si="0"/>
        <v>ElemChloe GeeBarz Open</v>
      </c>
      <c r="B20" s="127" t="s">
        <v>17</v>
      </c>
      <c r="C20" s="128" t="s">
        <v>19</v>
      </c>
      <c r="D20" s="129" t="s">
        <v>103</v>
      </c>
      <c r="E20" s="140"/>
      <c r="F20" s="131" t="s">
        <v>732</v>
      </c>
      <c r="G20" s="140"/>
      <c r="H20" s="127"/>
      <c r="I20" s="181"/>
      <c r="J20" s="210">
        <v>58</v>
      </c>
      <c r="K20" s="180"/>
      <c r="L20" s="137">
        <v>6</v>
      </c>
      <c r="M20" s="138">
        <f t="shared" si="1"/>
        <v>4</v>
      </c>
      <c r="N20" s="139">
        <f t="shared" si="2"/>
        <v>4</v>
      </c>
    </row>
    <row r="21" spans="1:14" ht="14.25" x14ac:dyDescent="0.2">
      <c r="A21" s="126" t="str">
        <f t="shared" si="0"/>
        <v>ElemSavannah BeveridgeMidas Parisian Affair</v>
      </c>
      <c r="B21" s="127" t="s">
        <v>17</v>
      </c>
      <c r="C21" s="128" t="s">
        <v>483</v>
      </c>
      <c r="D21" s="158" t="s">
        <v>586</v>
      </c>
      <c r="E21" s="140"/>
      <c r="F21" s="131" t="s">
        <v>1305</v>
      </c>
      <c r="G21" s="140"/>
      <c r="H21" s="127"/>
      <c r="I21" s="181"/>
      <c r="J21" s="210">
        <v>56.625</v>
      </c>
      <c r="K21" s="180"/>
      <c r="L21" s="137">
        <v>7</v>
      </c>
      <c r="M21" s="138">
        <f t="shared" si="1"/>
        <v>2</v>
      </c>
      <c r="N21" s="139">
        <f t="shared" si="2"/>
        <v>2</v>
      </c>
    </row>
    <row r="22" spans="1:14" ht="14.25" x14ac:dyDescent="0.2">
      <c r="A22" s="126" t="str">
        <f t="shared" si="0"/>
        <v>PrepAlexis NixonCedar Lakes Alakazoo</v>
      </c>
      <c r="B22" s="127" t="s">
        <v>66</v>
      </c>
      <c r="C22" s="128" t="s">
        <v>1306</v>
      </c>
      <c r="D22" s="129" t="s">
        <v>1307</v>
      </c>
      <c r="E22" s="140"/>
      <c r="F22" s="131" t="s">
        <v>1308</v>
      </c>
      <c r="G22" s="140">
        <v>67.632000000000005</v>
      </c>
      <c r="H22" s="127"/>
      <c r="I22" s="181"/>
      <c r="J22" s="210"/>
      <c r="K22" s="210"/>
      <c r="L22" s="181">
        <v>1</v>
      </c>
      <c r="M22" s="138">
        <f t="shared" si="1"/>
        <v>14</v>
      </c>
      <c r="N22" s="139">
        <f t="shared" si="2"/>
        <v>14</v>
      </c>
    </row>
    <row r="23" spans="1:14" ht="14.25" x14ac:dyDescent="0.2">
      <c r="A23" s="126" t="str">
        <f t="shared" si="0"/>
        <v>PrepAmelia ChesterGem Park Surprise</v>
      </c>
      <c r="B23" s="127" t="s">
        <v>66</v>
      </c>
      <c r="C23" s="128" t="s">
        <v>135</v>
      </c>
      <c r="D23" s="129" t="s">
        <v>136</v>
      </c>
      <c r="E23" s="140"/>
      <c r="F23" s="131" t="s">
        <v>750</v>
      </c>
      <c r="G23" s="140">
        <v>67.105000000000004</v>
      </c>
      <c r="H23" s="127"/>
      <c r="I23" s="181"/>
      <c r="J23" s="210"/>
      <c r="K23" s="210"/>
      <c r="L23" s="181">
        <v>2</v>
      </c>
      <c r="M23" s="138">
        <f t="shared" si="1"/>
        <v>12</v>
      </c>
      <c r="N23" s="139">
        <f t="shared" si="2"/>
        <v>12</v>
      </c>
    </row>
    <row r="24" spans="1:14" ht="14.25" x14ac:dyDescent="0.2">
      <c r="A24" s="126" t="str">
        <f t="shared" si="0"/>
        <v>PrepAlice ColebrookCelestine Winston</v>
      </c>
      <c r="B24" s="127" t="s">
        <v>66</v>
      </c>
      <c r="C24" s="128" t="s">
        <v>1003</v>
      </c>
      <c r="D24" s="129" t="s">
        <v>1004</v>
      </c>
      <c r="E24" s="140"/>
      <c r="F24" s="131" t="s">
        <v>1309</v>
      </c>
      <c r="G24" s="140">
        <v>65.789000000000001</v>
      </c>
      <c r="H24" s="127"/>
      <c r="I24" s="181"/>
      <c r="J24" s="210"/>
      <c r="K24" s="210"/>
      <c r="L24" s="181">
        <v>3</v>
      </c>
      <c r="M24" s="138">
        <f t="shared" si="1"/>
        <v>10</v>
      </c>
      <c r="N24" s="139">
        <f t="shared" si="2"/>
        <v>10</v>
      </c>
    </row>
    <row r="25" spans="1:14" ht="14.25" x14ac:dyDescent="0.2">
      <c r="A25" s="126" t="str">
        <f t="shared" si="0"/>
        <v>PrepJenaveve PageWatchwood Druid</v>
      </c>
      <c r="B25" s="127" t="s">
        <v>66</v>
      </c>
      <c r="C25" s="128" t="s">
        <v>108</v>
      </c>
      <c r="D25" s="129" t="s">
        <v>109</v>
      </c>
      <c r="E25" s="140"/>
      <c r="F25" s="131" t="s">
        <v>1310</v>
      </c>
      <c r="G25" s="140">
        <v>65.525999999999996</v>
      </c>
      <c r="H25" s="127"/>
      <c r="I25" s="181"/>
      <c r="J25" s="210"/>
      <c r="K25" s="210"/>
      <c r="L25" s="181">
        <v>4</v>
      </c>
      <c r="M25" s="138">
        <f t="shared" si="1"/>
        <v>8</v>
      </c>
      <c r="N25" s="139">
        <f t="shared" si="2"/>
        <v>8</v>
      </c>
    </row>
    <row r="26" spans="1:14" ht="14.25" x14ac:dyDescent="0.2">
      <c r="A26" s="126" t="str">
        <f t="shared" si="0"/>
        <v>PrepMikayla HoldenLimehill Cameo Design</v>
      </c>
      <c r="B26" s="127" t="s">
        <v>66</v>
      </c>
      <c r="C26" s="128" t="s">
        <v>1165</v>
      </c>
      <c r="D26" s="129" t="s">
        <v>1173</v>
      </c>
      <c r="E26" s="140"/>
      <c r="F26" s="131" t="s">
        <v>736</v>
      </c>
      <c r="G26" s="140">
        <v>65.525999999999996</v>
      </c>
      <c r="H26" s="127"/>
      <c r="I26" s="181"/>
      <c r="J26" s="210"/>
      <c r="K26" s="210"/>
      <c r="L26" s="181">
        <v>4</v>
      </c>
      <c r="M26" s="138">
        <f t="shared" si="1"/>
        <v>8</v>
      </c>
      <c r="N26" s="139">
        <f t="shared" si="2"/>
        <v>8</v>
      </c>
    </row>
    <row r="27" spans="1:14" ht="14.25" x14ac:dyDescent="0.2">
      <c r="A27" s="126" t="str">
        <f t="shared" si="0"/>
        <v>PrepEliza HickmanJadebrook Royal Inspiration</v>
      </c>
      <c r="B27" s="127" t="s">
        <v>66</v>
      </c>
      <c r="C27" s="128" t="s">
        <v>1015</v>
      </c>
      <c r="D27" s="129" t="s">
        <v>1016</v>
      </c>
      <c r="E27" s="140"/>
      <c r="F27" s="131" t="s">
        <v>750</v>
      </c>
      <c r="G27" s="140">
        <v>63.420999999999999</v>
      </c>
      <c r="H27" s="127"/>
      <c r="I27" s="181"/>
      <c r="J27" s="210"/>
      <c r="K27" s="210"/>
      <c r="L27" s="181">
        <v>6</v>
      </c>
      <c r="M27" s="138">
        <f t="shared" si="1"/>
        <v>4</v>
      </c>
      <c r="N27" s="139">
        <f t="shared" si="2"/>
        <v>4</v>
      </c>
    </row>
    <row r="28" spans="1:14" ht="14.25" x14ac:dyDescent="0.2">
      <c r="A28" s="126" t="str">
        <f t="shared" si="0"/>
        <v>PrepJasmine FisherBarkly Echo</v>
      </c>
      <c r="B28" s="127" t="s">
        <v>66</v>
      </c>
      <c r="C28" s="128" t="s">
        <v>1311</v>
      </c>
      <c r="D28" s="129" t="s">
        <v>1312</v>
      </c>
      <c r="E28" s="140"/>
      <c r="F28" s="131" t="s">
        <v>1309</v>
      </c>
      <c r="G28" s="140">
        <v>62.895000000000003</v>
      </c>
      <c r="H28" s="127"/>
      <c r="I28" s="181"/>
      <c r="J28" s="210"/>
      <c r="K28" s="210"/>
      <c r="L28" s="181">
        <v>7</v>
      </c>
      <c r="M28" s="138">
        <f t="shared" si="1"/>
        <v>2</v>
      </c>
      <c r="N28" s="139">
        <f t="shared" si="2"/>
        <v>2</v>
      </c>
    </row>
    <row r="29" spans="1:14" ht="14.25" x14ac:dyDescent="0.2">
      <c r="A29" s="126" t="str">
        <f t="shared" si="0"/>
        <v>PrepAbigail FloatBrogeorlay Gossip Girl</v>
      </c>
      <c r="B29" s="127" t="s">
        <v>66</v>
      </c>
      <c r="C29" s="128" t="s">
        <v>1313</v>
      </c>
      <c r="D29" s="129" t="s">
        <v>1314</v>
      </c>
      <c r="E29" s="140"/>
      <c r="F29" s="131" t="s">
        <v>1304</v>
      </c>
      <c r="G29" s="140">
        <v>61.316000000000003</v>
      </c>
      <c r="H29" s="127"/>
      <c r="I29" s="181"/>
      <c r="J29" s="210"/>
      <c r="K29" s="210"/>
      <c r="L29" s="181">
        <v>8</v>
      </c>
      <c r="M29" s="138">
        <f t="shared" si="1"/>
        <v>2</v>
      </c>
      <c r="N29" s="139">
        <f t="shared" si="2"/>
        <v>2</v>
      </c>
    </row>
    <row r="30" spans="1:14" ht="14.25" x14ac:dyDescent="0.2">
      <c r="A30" s="126" t="str">
        <f t="shared" si="0"/>
        <v>PrepJosie DayBandeeka Fever</v>
      </c>
      <c r="B30" s="127" t="s">
        <v>66</v>
      </c>
      <c r="C30" s="128" t="s">
        <v>1315</v>
      </c>
      <c r="D30" s="129" t="s">
        <v>1316</v>
      </c>
      <c r="E30" s="140"/>
      <c r="F30" s="131" t="s">
        <v>1304</v>
      </c>
      <c r="G30" s="140">
        <v>61.052999999999997</v>
      </c>
      <c r="H30" s="127"/>
      <c r="I30" s="181"/>
      <c r="J30" s="210"/>
      <c r="K30" s="210"/>
      <c r="L30" s="181">
        <v>9</v>
      </c>
      <c r="M30" s="138">
        <f t="shared" si="1"/>
        <v>2</v>
      </c>
      <c r="N30" s="139">
        <f t="shared" si="2"/>
        <v>2</v>
      </c>
    </row>
    <row r="31" spans="1:14" ht="14.25" x14ac:dyDescent="0.2">
      <c r="A31" s="126" t="str">
        <f t="shared" si="0"/>
        <v>PrepEbony JonesBrimfield Bronte</v>
      </c>
      <c r="B31" s="127" t="s">
        <v>66</v>
      </c>
      <c r="C31" s="128" t="s">
        <v>1013</v>
      </c>
      <c r="D31" s="129" t="s">
        <v>1014</v>
      </c>
      <c r="E31" s="140"/>
      <c r="F31" s="131" t="s">
        <v>1317</v>
      </c>
      <c r="G31" s="140">
        <v>58.947000000000003</v>
      </c>
      <c r="H31" s="127"/>
      <c r="I31" s="181"/>
      <c r="J31" s="210"/>
      <c r="K31" s="210"/>
      <c r="L31" s="181">
        <v>10</v>
      </c>
      <c r="M31" s="138">
        <f t="shared" si="1"/>
        <v>2</v>
      </c>
      <c r="N31" s="139">
        <f t="shared" si="2"/>
        <v>2</v>
      </c>
    </row>
    <row r="32" spans="1:14" ht="14.25" x14ac:dyDescent="0.2">
      <c r="A32" s="126" t="str">
        <f t="shared" si="0"/>
        <v>PrepMaisie HerringWendamar Nyara</v>
      </c>
      <c r="B32" s="127" t="s">
        <v>66</v>
      </c>
      <c r="C32" s="128" t="s">
        <v>1037</v>
      </c>
      <c r="D32" s="129" t="s">
        <v>1390</v>
      </c>
      <c r="E32" s="140"/>
      <c r="F32" s="131" t="s">
        <v>1301</v>
      </c>
      <c r="G32" s="140">
        <v>56.579000000000001</v>
      </c>
      <c r="H32" s="127"/>
      <c r="I32" s="181"/>
      <c r="J32" s="210"/>
      <c r="K32" s="210"/>
      <c r="L32" s="181">
        <v>11</v>
      </c>
      <c r="M32" s="138">
        <f t="shared" si="1"/>
        <v>2</v>
      </c>
      <c r="N32" s="139">
        <f t="shared" si="2"/>
        <v>2</v>
      </c>
    </row>
    <row r="33" spans="1:14" ht="14.25" x14ac:dyDescent="0.2">
      <c r="A33" s="681" t="str">
        <f t="shared" si="0"/>
        <v>PrepSkye BoschettiWendemar Braxton</v>
      </c>
      <c r="B33" s="234" t="s">
        <v>66</v>
      </c>
      <c r="C33" s="180" t="s">
        <v>1044</v>
      </c>
      <c r="D33" s="180" t="s">
        <v>1045</v>
      </c>
      <c r="E33" s="180"/>
      <c r="F33" s="180" t="s">
        <v>750</v>
      </c>
      <c r="G33" s="180">
        <v>55.526000000000003</v>
      </c>
      <c r="H33" s="180"/>
      <c r="I33" s="180"/>
      <c r="J33" s="180"/>
      <c r="K33" s="180"/>
      <c r="L33" s="180">
        <v>12</v>
      </c>
      <c r="M33" s="181">
        <f t="shared" si="1"/>
        <v>2</v>
      </c>
      <c r="N33" s="139">
        <f t="shared" si="2"/>
        <v>2</v>
      </c>
    </row>
    <row r="34" spans="1:14" ht="14.25" x14ac:dyDescent="0.2">
      <c r="A34" s="681" t="str">
        <f t="shared" si="0"/>
        <v>PrepJenna PerkinsLimehill Mistique</v>
      </c>
      <c r="B34" s="234" t="s">
        <v>66</v>
      </c>
      <c r="C34" s="180" t="s">
        <v>1028</v>
      </c>
      <c r="D34" s="180" t="s">
        <v>1318</v>
      </c>
      <c r="E34" s="180"/>
      <c r="F34" s="180" t="s">
        <v>1319</v>
      </c>
      <c r="G34" s="180">
        <v>55.262999999999998</v>
      </c>
      <c r="H34" s="180"/>
      <c r="I34" s="180"/>
      <c r="J34" s="180"/>
      <c r="K34" s="180"/>
      <c r="L34" s="180">
        <v>13</v>
      </c>
      <c r="M34" s="181">
        <f t="shared" si="1"/>
        <v>2</v>
      </c>
      <c r="N34" s="139">
        <f t="shared" si="2"/>
        <v>2</v>
      </c>
    </row>
    <row r="35" spans="1:14" ht="14.25" x14ac:dyDescent="0.2">
      <c r="A35" s="681" t="str">
        <f t="shared" si="0"/>
        <v>PrepMakenzie HrubosBrayside Sundance</v>
      </c>
      <c r="B35" s="234" t="s">
        <v>66</v>
      </c>
      <c r="C35" s="180" t="s">
        <v>1320</v>
      </c>
      <c r="D35" s="180" t="s">
        <v>1321</v>
      </c>
      <c r="E35" s="180"/>
      <c r="F35" s="180" t="s">
        <v>1322</v>
      </c>
      <c r="G35" s="180">
        <v>51.841999999999999</v>
      </c>
      <c r="H35" s="180"/>
      <c r="I35" s="180"/>
      <c r="J35" s="180"/>
      <c r="K35" s="180"/>
      <c r="L35" s="180">
        <v>14</v>
      </c>
      <c r="M35" s="181">
        <f t="shared" si="1"/>
        <v>2</v>
      </c>
      <c r="N35" s="139">
        <f t="shared" si="2"/>
        <v>2</v>
      </c>
    </row>
    <row r="36" spans="1:14" ht="14.25" x14ac:dyDescent="0.2">
      <c r="A36" s="681" t="str">
        <f t="shared" si="0"/>
        <v>PrepDarcey DonaldAndelian Amber</v>
      </c>
      <c r="B36" s="234" t="s">
        <v>66</v>
      </c>
      <c r="C36" s="180" t="s">
        <v>1323</v>
      </c>
      <c r="D36" s="180" t="s">
        <v>1324</v>
      </c>
      <c r="E36" s="180"/>
      <c r="F36" s="180" t="s">
        <v>929</v>
      </c>
      <c r="G36" s="180">
        <v>47.368000000000002</v>
      </c>
      <c r="H36" s="180"/>
      <c r="I36" s="180"/>
      <c r="J36" s="180"/>
      <c r="K36" s="180"/>
      <c r="L36" s="180">
        <v>15</v>
      </c>
      <c r="M36" s="181">
        <f t="shared" si="1"/>
        <v>2</v>
      </c>
      <c r="N36" s="139">
        <f t="shared" si="2"/>
        <v>2</v>
      </c>
    </row>
    <row r="37" spans="1:14" ht="14.25" x14ac:dyDescent="0.2">
      <c r="A37" s="681" t="str">
        <f t="shared" si="0"/>
        <v>PrepAva RobinsonSan Del Mateze</v>
      </c>
      <c r="B37" s="234" t="s">
        <v>66</v>
      </c>
      <c r="C37" s="180" t="s">
        <v>1054</v>
      </c>
      <c r="D37" s="180" t="s">
        <v>1325</v>
      </c>
      <c r="E37" s="180"/>
      <c r="F37" s="180" t="s">
        <v>1300</v>
      </c>
      <c r="G37" s="180">
        <v>45.789000000000001</v>
      </c>
      <c r="H37" s="180"/>
      <c r="I37" s="180"/>
      <c r="J37" s="180"/>
      <c r="K37" s="180"/>
      <c r="L37" s="180">
        <v>16</v>
      </c>
      <c r="M37" s="181">
        <f t="shared" si="1"/>
        <v>2</v>
      </c>
      <c r="N37" s="139">
        <f t="shared" si="2"/>
        <v>2</v>
      </c>
    </row>
    <row r="38" spans="1:14" ht="14.25" x14ac:dyDescent="0.2">
      <c r="A38" s="681" t="str">
        <f t="shared" ref="A38:A69" si="3">CONCATENATE(B38,C38,D38)</f>
        <v>PrelimHolly GreeningJudaroo Toledo</v>
      </c>
      <c r="B38" s="234" t="s">
        <v>50</v>
      </c>
      <c r="C38" s="180" t="s">
        <v>110</v>
      </c>
      <c r="D38" s="180" t="s">
        <v>111</v>
      </c>
      <c r="E38" s="180"/>
      <c r="F38" s="180" t="s">
        <v>1304</v>
      </c>
      <c r="G38" s="180"/>
      <c r="H38" s="180">
        <v>71.070999999999998</v>
      </c>
      <c r="I38" s="180"/>
      <c r="J38" s="180"/>
      <c r="K38" s="180"/>
      <c r="L38" s="180">
        <v>1</v>
      </c>
      <c r="M38" s="181">
        <f t="shared" si="1"/>
        <v>14</v>
      </c>
      <c r="N38" s="139">
        <f t="shared" si="2"/>
        <v>14</v>
      </c>
    </row>
    <row r="39" spans="1:14" ht="14.25" x14ac:dyDescent="0.2">
      <c r="A39" s="681" t="str">
        <f t="shared" si="3"/>
        <v>PrelimChloe WoodLimehill Kochiece</v>
      </c>
      <c r="B39" s="234" t="s">
        <v>50</v>
      </c>
      <c r="C39" s="180" t="s">
        <v>1326</v>
      </c>
      <c r="D39" s="180" t="s">
        <v>1327</v>
      </c>
      <c r="E39" s="180"/>
      <c r="F39" s="180" t="s">
        <v>1304</v>
      </c>
      <c r="G39" s="180"/>
      <c r="H39" s="180">
        <v>70.713999999999999</v>
      </c>
      <c r="I39" s="180"/>
      <c r="J39" s="180"/>
      <c r="K39" s="180"/>
      <c r="L39" s="180">
        <v>2</v>
      </c>
      <c r="M39" s="181">
        <f t="shared" si="1"/>
        <v>12</v>
      </c>
      <c r="N39" s="139">
        <f t="shared" si="2"/>
        <v>12</v>
      </c>
    </row>
    <row r="40" spans="1:14" ht="14.25" x14ac:dyDescent="0.2">
      <c r="A40" s="681" t="str">
        <f t="shared" si="3"/>
        <v>PrelimLahnee PozzebonGlen Hardey Omega Cloud</v>
      </c>
      <c r="B40" s="234" t="s">
        <v>50</v>
      </c>
      <c r="C40" s="180" t="s">
        <v>278</v>
      </c>
      <c r="D40" s="180" t="s">
        <v>280</v>
      </c>
      <c r="E40" s="180"/>
      <c r="F40" s="180" t="s">
        <v>732</v>
      </c>
      <c r="G40" s="180"/>
      <c r="H40" s="180">
        <v>70.179000000000002</v>
      </c>
      <c r="I40" s="180"/>
      <c r="J40" s="180"/>
      <c r="K40" s="180"/>
      <c r="L40" s="180">
        <v>3</v>
      </c>
      <c r="M40" s="181">
        <f t="shared" si="1"/>
        <v>10</v>
      </c>
      <c r="N40" s="139">
        <f t="shared" si="2"/>
        <v>10</v>
      </c>
    </row>
    <row r="41" spans="1:14" ht="14.25" x14ac:dyDescent="0.2">
      <c r="A41" s="681" t="str">
        <f t="shared" si="3"/>
        <v>PrelimJenaveve PageWatchwood Druid</v>
      </c>
      <c r="B41" s="234" t="s">
        <v>50</v>
      </c>
      <c r="C41" s="180" t="s">
        <v>108</v>
      </c>
      <c r="D41" s="180" t="s">
        <v>109</v>
      </c>
      <c r="E41" s="180"/>
      <c r="F41" s="180" t="s">
        <v>1310</v>
      </c>
      <c r="G41" s="180"/>
      <c r="H41" s="180">
        <v>68.75</v>
      </c>
      <c r="I41" s="180"/>
      <c r="J41" s="180"/>
      <c r="K41" s="180"/>
      <c r="L41" s="180">
        <v>4</v>
      </c>
      <c r="M41" s="181">
        <f t="shared" si="1"/>
        <v>8</v>
      </c>
      <c r="N41" s="139">
        <f t="shared" si="2"/>
        <v>8</v>
      </c>
    </row>
    <row r="42" spans="1:14" ht="14.25" x14ac:dyDescent="0.2">
      <c r="A42" s="681" t="str">
        <f t="shared" si="3"/>
        <v>PrelimAmelia McdonaldBrayside Visionary</v>
      </c>
      <c r="B42" s="234" t="s">
        <v>50</v>
      </c>
      <c r="C42" s="180" t="s">
        <v>1231</v>
      </c>
      <c r="D42" s="180" t="s">
        <v>1172</v>
      </c>
      <c r="E42" s="180"/>
      <c r="F42" s="180" t="s">
        <v>736</v>
      </c>
      <c r="G42" s="180"/>
      <c r="H42" s="180">
        <v>68.213999999999999</v>
      </c>
      <c r="I42" s="180"/>
      <c r="J42" s="180"/>
      <c r="K42" s="180"/>
      <c r="L42" s="180">
        <v>5</v>
      </c>
      <c r="M42" s="181">
        <f t="shared" si="1"/>
        <v>6</v>
      </c>
      <c r="N42" s="139">
        <f t="shared" si="2"/>
        <v>6</v>
      </c>
    </row>
    <row r="43" spans="1:14" ht="14.25" x14ac:dyDescent="0.2">
      <c r="A43" s="681" t="str">
        <f t="shared" si="3"/>
        <v>PrelimDarci PeaceDaddys Lil Squirt</v>
      </c>
      <c r="B43" s="234" t="s">
        <v>50</v>
      </c>
      <c r="C43" s="180" t="s">
        <v>1328</v>
      </c>
      <c r="D43" s="180" t="s">
        <v>1329</v>
      </c>
      <c r="E43" s="180"/>
      <c r="F43" s="180" t="s">
        <v>1309</v>
      </c>
      <c r="G43" s="180"/>
      <c r="H43" s="180">
        <v>68.036000000000001</v>
      </c>
      <c r="I43" s="180"/>
      <c r="J43" s="180"/>
      <c r="K43" s="180"/>
      <c r="L43" s="180">
        <v>6</v>
      </c>
      <c r="M43" s="181">
        <f t="shared" si="1"/>
        <v>4</v>
      </c>
      <c r="N43" s="139">
        <f t="shared" si="2"/>
        <v>4</v>
      </c>
    </row>
    <row r="44" spans="1:14" ht="14.25" x14ac:dyDescent="0.2">
      <c r="A44" s="681" t="str">
        <f t="shared" si="3"/>
        <v>PrelimAerin HoyneLangtree Domino</v>
      </c>
      <c r="B44" s="234" t="s">
        <v>50</v>
      </c>
      <c r="C44" s="721" t="s">
        <v>242</v>
      </c>
      <c r="D44" s="721" t="s">
        <v>270</v>
      </c>
      <c r="E44" s="180"/>
      <c r="F44" s="180" t="s">
        <v>1280</v>
      </c>
      <c r="G44" s="180"/>
      <c r="H44" s="180">
        <v>67.679000000000002</v>
      </c>
      <c r="I44" s="180"/>
      <c r="J44" s="180"/>
      <c r="K44" s="180"/>
      <c r="L44" s="180">
        <v>7</v>
      </c>
      <c r="M44" s="181">
        <f t="shared" si="1"/>
        <v>2</v>
      </c>
      <c r="N44" s="139">
        <f t="shared" si="2"/>
        <v>2</v>
      </c>
    </row>
    <row r="45" spans="1:14" ht="14.25" x14ac:dyDescent="0.2">
      <c r="A45" s="681" t="str">
        <f t="shared" si="3"/>
        <v>PrelimBronte HorsfallWildwood Springtime</v>
      </c>
      <c r="B45" s="234" t="s">
        <v>50</v>
      </c>
      <c r="C45" s="180" t="s">
        <v>356</v>
      </c>
      <c r="D45" s="180" t="s">
        <v>358</v>
      </c>
      <c r="E45" s="180"/>
      <c r="F45" s="180" t="s">
        <v>1304</v>
      </c>
      <c r="G45" s="180"/>
      <c r="H45" s="180">
        <v>67.320999999999998</v>
      </c>
      <c r="I45" s="180"/>
      <c r="J45" s="180"/>
      <c r="K45" s="180"/>
      <c r="L45" s="180">
        <v>8</v>
      </c>
      <c r="M45" s="181">
        <f t="shared" si="1"/>
        <v>2</v>
      </c>
      <c r="N45" s="139">
        <f t="shared" si="2"/>
        <v>2</v>
      </c>
    </row>
    <row r="46" spans="1:14" ht="14.25" x14ac:dyDescent="0.2">
      <c r="A46" s="681" t="str">
        <f t="shared" si="3"/>
        <v>PrelimAmelia GordonAryline Bobby Sox</v>
      </c>
      <c r="B46" s="234" t="s">
        <v>50</v>
      </c>
      <c r="C46" s="180" t="s">
        <v>59</v>
      </c>
      <c r="D46" s="180" t="s">
        <v>60</v>
      </c>
      <c r="E46" s="180"/>
      <c r="F46" s="180" t="s">
        <v>732</v>
      </c>
      <c r="G46" s="180"/>
      <c r="H46" s="180">
        <v>67.143000000000001</v>
      </c>
      <c r="I46" s="180"/>
      <c r="J46" s="180"/>
      <c r="K46" s="180"/>
      <c r="L46" s="180">
        <v>9</v>
      </c>
      <c r="M46" s="181">
        <f t="shared" si="1"/>
        <v>2</v>
      </c>
      <c r="N46" s="139">
        <f t="shared" si="2"/>
        <v>2</v>
      </c>
    </row>
    <row r="47" spans="1:14" ht="14.25" x14ac:dyDescent="0.2">
      <c r="A47" s="681" t="str">
        <f t="shared" si="3"/>
        <v>PrelimSophie TennantWandiera Special Addition</v>
      </c>
      <c r="B47" s="234" t="s">
        <v>50</v>
      </c>
      <c r="C47" s="180" t="s">
        <v>173</v>
      </c>
      <c r="D47" s="180" t="s">
        <v>180</v>
      </c>
      <c r="E47" s="180"/>
      <c r="F47" s="180" t="s">
        <v>1330</v>
      </c>
      <c r="G47" s="180"/>
      <c r="H47" s="180">
        <v>66.606999999999999</v>
      </c>
      <c r="I47" s="180"/>
      <c r="J47" s="180"/>
      <c r="K47" s="180"/>
      <c r="L47" s="180">
        <v>10</v>
      </c>
      <c r="M47" s="181">
        <f t="shared" si="1"/>
        <v>2</v>
      </c>
      <c r="N47" s="139">
        <f t="shared" si="2"/>
        <v>2</v>
      </c>
    </row>
    <row r="48" spans="1:14" ht="14.25" x14ac:dyDescent="0.2">
      <c r="A48" s="681" t="str">
        <f t="shared" si="3"/>
        <v>PrelimKady MiddlecoatMallaine Motown</v>
      </c>
      <c r="B48" s="234" t="s">
        <v>50</v>
      </c>
      <c r="C48" s="180" t="s">
        <v>322</v>
      </c>
      <c r="D48" s="180" t="s">
        <v>323</v>
      </c>
      <c r="E48" s="180"/>
      <c r="F48" s="180" t="s">
        <v>929</v>
      </c>
      <c r="G48" s="180"/>
      <c r="H48" s="180">
        <v>65.356999999999999</v>
      </c>
      <c r="I48" s="180"/>
      <c r="J48" s="180"/>
      <c r="K48" s="180"/>
      <c r="L48" s="180">
        <v>11</v>
      </c>
      <c r="M48" s="181">
        <f t="shared" si="1"/>
        <v>2</v>
      </c>
      <c r="N48" s="139">
        <f t="shared" si="2"/>
        <v>2</v>
      </c>
    </row>
    <row r="49" spans="1:14" ht="14.25" x14ac:dyDescent="0.2">
      <c r="A49" s="681" t="str">
        <f t="shared" si="3"/>
        <v>PrelimAmelia ChesterGem Park Surprise</v>
      </c>
      <c r="B49" s="234" t="s">
        <v>50</v>
      </c>
      <c r="C49" s="180" t="s">
        <v>135</v>
      </c>
      <c r="D49" s="180" t="s">
        <v>136</v>
      </c>
      <c r="E49" s="180"/>
      <c r="F49" s="180" t="s">
        <v>750</v>
      </c>
      <c r="G49" s="180"/>
      <c r="H49" s="180">
        <v>64.820999999999998</v>
      </c>
      <c r="I49" s="180"/>
      <c r="J49" s="180"/>
      <c r="K49" s="180"/>
      <c r="L49" s="180">
        <v>12</v>
      </c>
      <c r="M49" s="181">
        <f t="shared" si="1"/>
        <v>2</v>
      </c>
      <c r="N49" s="139">
        <f t="shared" si="2"/>
        <v>2</v>
      </c>
    </row>
    <row r="50" spans="1:14" ht="14.25" x14ac:dyDescent="0.2">
      <c r="A50" s="681" t="str">
        <f t="shared" si="3"/>
        <v>PrelimLolah DayEllenjay Nakye</v>
      </c>
      <c r="B50" s="234" t="s">
        <v>50</v>
      </c>
      <c r="C50" s="180" t="s">
        <v>246</v>
      </c>
      <c r="D50" s="180" t="s">
        <v>133</v>
      </c>
      <c r="E50" s="180"/>
      <c r="F50" s="180" t="s">
        <v>1304</v>
      </c>
      <c r="G50" s="180"/>
      <c r="H50" s="180">
        <v>62.856999999999999</v>
      </c>
      <c r="I50" s="180"/>
      <c r="J50" s="180"/>
      <c r="K50" s="180"/>
      <c r="L50" s="180">
        <v>13</v>
      </c>
      <c r="M50" s="181">
        <f t="shared" si="1"/>
        <v>2</v>
      </c>
      <c r="N50" s="139">
        <f t="shared" si="2"/>
        <v>2</v>
      </c>
    </row>
    <row r="51" spans="1:14" ht="14.25" x14ac:dyDescent="0.2">
      <c r="A51" s="681" t="str">
        <f t="shared" si="3"/>
        <v>PrelimStevie HopkinsYarrandale Nebular</v>
      </c>
      <c r="B51" s="234" t="s">
        <v>50</v>
      </c>
      <c r="C51" s="180" t="s">
        <v>1331</v>
      </c>
      <c r="D51" s="180" t="s">
        <v>1332</v>
      </c>
      <c r="E51" s="180"/>
      <c r="F51" s="180" t="s">
        <v>1308</v>
      </c>
      <c r="G51" s="180"/>
      <c r="H51" s="180">
        <v>58.213999999999999</v>
      </c>
      <c r="I51" s="180"/>
      <c r="J51" s="180"/>
      <c r="K51" s="180"/>
      <c r="L51" s="180">
        <v>14</v>
      </c>
      <c r="M51" s="181">
        <f t="shared" si="1"/>
        <v>2</v>
      </c>
      <c r="N51" s="139">
        <f t="shared" si="2"/>
        <v>2</v>
      </c>
    </row>
    <row r="52" spans="1:14" ht="14.25" x14ac:dyDescent="0.2">
      <c r="A52" s="681" t="str">
        <f t="shared" si="3"/>
        <v>PrelimTaylah SmithKarma Park Royal Rascal2</v>
      </c>
      <c r="B52" s="234" t="s">
        <v>50</v>
      </c>
      <c r="C52" s="180" t="s">
        <v>1091</v>
      </c>
      <c r="D52" s="180" t="s">
        <v>1092</v>
      </c>
      <c r="E52" s="180"/>
      <c r="F52" s="180" t="s">
        <v>1319</v>
      </c>
      <c r="G52" s="180"/>
      <c r="H52" s="180">
        <v>57.856999999999999</v>
      </c>
      <c r="I52" s="180"/>
      <c r="J52" s="180"/>
      <c r="K52" s="180"/>
      <c r="L52" s="180">
        <v>15</v>
      </c>
      <c r="M52" s="181">
        <f t="shared" si="1"/>
        <v>2</v>
      </c>
      <c r="N52" s="139">
        <f t="shared" si="2"/>
        <v>2</v>
      </c>
    </row>
    <row r="53" spans="1:14" ht="14.25" x14ac:dyDescent="0.2">
      <c r="A53" s="681" t="str">
        <f t="shared" si="3"/>
        <v>PrelimMeg FowlerKarma Park Festivity</v>
      </c>
      <c r="B53" s="234" t="s">
        <v>50</v>
      </c>
      <c r="C53" s="180" t="s">
        <v>121</v>
      </c>
      <c r="D53" s="180" t="s">
        <v>122</v>
      </c>
      <c r="E53" s="180"/>
      <c r="F53" s="180" t="s">
        <v>750</v>
      </c>
      <c r="G53" s="180"/>
      <c r="H53" s="180">
        <v>70.893000000000001</v>
      </c>
      <c r="I53" s="180"/>
      <c r="J53" s="180"/>
      <c r="K53" s="180"/>
      <c r="L53" s="180">
        <v>1</v>
      </c>
      <c r="M53" s="181">
        <f t="shared" si="1"/>
        <v>14</v>
      </c>
      <c r="N53" s="139">
        <f t="shared" si="2"/>
        <v>14</v>
      </c>
    </row>
    <row r="54" spans="1:14" ht="14.25" x14ac:dyDescent="0.2">
      <c r="A54" s="681" t="str">
        <f t="shared" si="3"/>
        <v>PrelimDemi PerkinsRockview Solar Flair</v>
      </c>
      <c r="B54" s="234" t="s">
        <v>50</v>
      </c>
      <c r="C54" s="180" t="s">
        <v>1333</v>
      </c>
      <c r="D54" s="180" t="s">
        <v>1334</v>
      </c>
      <c r="E54" s="180"/>
      <c r="F54" s="180" t="s">
        <v>1280</v>
      </c>
      <c r="G54" s="180"/>
      <c r="H54" s="180">
        <v>70.536000000000001</v>
      </c>
      <c r="I54" s="180"/>
      <c r="J54" s="180"/>
      <c r="K54" s="180"/>
      <c r="L54" s="180">
        <v>2</v>
      </c>
      <c r="M54" s="181">
        <f t="shared" si="1"/>
        <v>12</v>
      </c>
      <c r="N54" s="139">
        <f t="shared" si="2"/>
        <v>12</v>
      </c>
    </row>
    <row r="55" spans="1:14" ht="14.25" x14ac:dyDescent="0.2">
      <c r="A55" s="681" t="str">
        <f t="shared" si="3"/>
        <v>PrelimMia FellowsMorningside Music Maker</v>
      </c>
      <c r="B55" s="234" t="s">
        <v>50</v>
      </c>
      <c r="C55" s="180" t="s">
        <v>33</v>
      </c>
      <c r="D55" s="180" t="s">
        <v>34</v>
      </c>
      <c r="E55" s="180"/>
      <c r="F55" s="180" t="s">
        <v>1322</v>
      </c>
      <c r="G55" s="180"/>
      <c r="H55" s="180">
        <v>69.286000000000001</v>
      </c>
      <c r="I55" s="180"/>
      <c r="J55" s="180"/>
      <c r="K55" s="180"/>
      <c r="L55" s="180">
        <v>3</v>
      </c>
      <c r="M55" s="181">
        <f t="shared" si="1"/>
        <v>10</v>
      </c>
      <c r="N55" s="139">
        <f t="shared" si="2"/>
        <v>10</v>
      </c>
    </row>
    <row r="56" spans="1:14" ht="14.25" x14ac:dyDescent="0.2">
      <c r="A56" s="681" t="str">
        <f t="shared" si="3"/>
        <v>PrelimAbbey BarkerWillow Valley Look At Me</v>
      </c>
      <c r="B56" s="234" t="s">
        <v>50</v>
      </c>
      <c r="C56" s="180" t="s">
        <v>1064</v>
      </c>
      <c r="D56" s="180" t="s">
        <v>1065</v>
      </c>
      <c r="E56" s="180"/>
      <c r="F56" s="180" t="s">
        <v>1317</v>
      </c>
      <c r="G56" s="180"/>
      <c r="H56" s="180">
        <v>67.856999999999999</v>
      </c>
      <c r="I56" s="180"/>
      <c r="J56" s="180"/>
      <c r="K56" s="180"/>
      <c r="L56" s="180">
        <v>4</v>
      </c>
      <c r="M56" s="181">
        <f t="shared" si="1"/>
        <v>8</v>
      </c>
      <c r="N56" s="139">
        <f t="shared" si="2"/>
        <v>8</v>
      </c>
    </row>
    <row r="57" spans="1:14" ht="14.25" x14ac:dyDescent="0.2">
      <c r="A57" s="681" t="str">
        <f t="shared" si="3"/>
        <v>PrelimLateesha CoppinWinifred Fair</v>
      </c>
      <c r="B57" s="234" t="s">
        <v>50</v>
      </c>
      <c r="C57" s="180" t="s">
        <v>1335</v>
      </c>
      <c r="D57" s="180" t="s">
        <v>1336</v>
      </c>
      <c r="E57" s="180"/>
      <c r="F57" s="180" t="s">
        <v>1337</v>
      </c>
      <c r="G57" s="180"/>
      <c r="H57" s="180">
        <v>66.963999999999999</v>
      </c>
      <c r="I57" s="180"/>
      <c r="J57" s="180"/>
      <c r="K57" s="180"/>
      <c r="L57" s="180">
        <v>5</v>
      </c>
      <c r="M57" s="181">
        <f t="shared" si="1"/>
        <v>6</v>
      </c>
      <c r="N57" s="139">
        <f t="shared" si="2"/>
        <v>6</v>
      </c>
    </row>
    <row r="58" spans="1:14" ht="14.25" x14ac:dyDescent="0.2">
      <c r="A58" s="681" t="str">
        <f t="shared" si="3"/>
        <v>PrelimShakayla FiegertTallarook Park Tuscanino</v>
      </c>
      <c r="B58" s="234" t="s">
        <v>50</v>
      </c>
      <c r="C58" s="180" t="s">
        <v>93</v>
      </c>
      <c r="D58" s="180" t="s">
        <v>95</v>
      </c>
      <c r="E58" s="180"/>
      <c r="F58" s="180" t="s">
        <v>1305</v>
      </c>
      <c r="G58" s="180"/>
      <c r="H58" s="180">
        <v>66.963999999999999</v>
      </c>
      <c r="I58" s="180"/>
      <c r="J58" s="180"/>
      <c r="K58" s="180"/>
      <c r="L58" s="180">
        <v>5</v>
      </c>
      <c r="M58" s="181">
        <f t="shared" si="1"/>
        <v>6</v>
      </c>
      <c r="N58" s="139">
        <f t="shared" si="2"/>
        <v>6</v>
      </c>
    </row>
    <row r="59" spans="1:14" ht="14.25" x14ac:dyDescent="0.2">
      <c r="A59" s="681" t="str">
        <f t="shared" si="3"/>
        <v>PrelimAnnalyce PageCoronation Flora</v>
      </c>
      <c r="B59" s="234" t="s">
        <v>50</v>
      </c>
      <c r="C59" s="180" t="s">
        <v>37</v>
      </c>
      <c r="D59" s="180" t="s">
        <v>38</v>
      </c>
      <c r="E59" s="180"/>
      <c r="F59" s="180" t="s">
        <v>1310</v>
      </c>
      <c r="G59" s="180"/>
      <c r="H59" s="180">
        <v>66.786000000000001</v>
      </c>
      <c r="I59" s="180"/>
      <c r="J59" s="180"/>
      <c r="K59" s="180"/>
      <c r="L59" s="180">
        <v>7</v>
      </c>
      <c r="M59" s="181">
        <f t="shared" si="1"/>
        <v>2</v>
      </c>
      <c r="N59" s="139">
        <f t="shared" si="2"/>
        <v>2</v>
      </c>
    </row>
    <row r="60" spans="1:14" ht="14.25" x14ac:dyDescent="0.2">
      <c r="A60" s="681" t="str">
        <f t="shared" si="3"/>
        <v>PrelimPaige HelsemansReprisal</v>
      </c>
      <c r="B60" s="234" t="s">
        <v>50</v>
      </c>
      <c r="C60" s="180" t="s">
        <v>624</v>
      </c>
      <c r="D60" s="180" t="s">
        <v>635</v>
      </c>
      <c r="E60" s="180"/>
      <c r="F60" s="180" t="s">
        <v>1303</v>
      </c>
      <c r="G60" s="180"/>
      <c r="H60" s="180">
        <v>66.429000000000002</v>
      </c>
      <c r="I60" s="180"/>
      <c r="J60" s="180"/>
      <c r="K60" s="180"/>
      <c r="L60" s="180">
        <v>8</v>
      </c>
      <c r="M60" s="181">
        <f t="shared" si="1"/>
        <v>2</v>
      </c>
      <c r="N60" s="139">
        <f t="shared" si="2"/>
        <v>2</v>
      </c>
    </row>
    <row r="61" spans="1:14" ht="14.25" x14ac:dyDescent="0.2">
      <c r="A61" s="681" t="str">
        <f t="shared" si="3"/>
        <v>PrelimTaliah QuinnDevereaux Speedy Gonzalas</v>
      </c>
      <c r="B61" s="234" t="s">
        <v>50</v>
      </c>
      <c r="C61" s="180" t="s">
        <v>608</v>
      </c>
      <c r="D61" s="180" t="s">
        <v>633</v>
      </c>
      <c r="E61" s="180"/>
      <c r="F61" s="180" t="s">
        <v>1303</v>
      </c>
      <c r="G61" s="180"/>
      <c r="H61" s="180">
        <v>66.429000000000002</v>
      </c>
      <c r="I61" s="180"/>
      <c r="J61" s="180"/>
      <c r="K61" s="180"/>
      <c r="L61" s="180">
        <v>8</v>
      </c>
      <c r="M61" s="181">
        <f t="shared" si="1"/>
        <v>2</v>
      </c>
      <c r="N61" s="139">
        <f t="shared" si="2"/>
        <v>2</v>
      </c>
    </row>
    <row r="62" spans="1:14" ht="14.25" x14ac:dyDescent="0.2">
      <c r="A62" s="681" t="str">
        <f t="shared" si="3"/>
        <v>PrelimKrystina BerceneMiss Polly Pocket</v>
      </c>
      <c r="B62" s="234" t="s">
        <v>50</v>
      </c>
      <c r="C62" s="180" t="s">
        <v>120</v>
      </c>
      <c r="D62" s="180" t="s">
        <v>948</v>
      </c>
      <c r="E62" s="180"/>
      <c r="F62" s="180" t="s">
        <v>1338</v>
      </c>
      <c r="G62" s="180"/>
      <c r="H62" s="180">
        <v>65.893000000000001</v>
      </c>
      <c r="I62" s="180"/>
      <c r="J62" s="180"/>
      <c r="K62" s="180"/>
      <c r="L62" s="180">
        <v>10</v>
      </c>
      <c r="M62" s="181">
        <f t="shared" si="1"/>
        <v>2</v>
      </c>
      <c r="N62" s="139">
        <f t="shared" si="2"/>
        <v>2</v>
      </c>
    </row>
    <row r="63" spans="1:14" ht="14.25" x14ac:dyDescent="0.2">
      <c r="A63" s="681" t="str">
        <f t="shared" si="3"/>
        <v>PrelimMia DicandiloGordon Park Waltz</v>
      </c>
      <c r="B63" s="234" t="s">
        <v>50</v>
      </c>
      <c r="C63" s="180" t="s">
        <v>156</v>
      </c>
      <c r="D63" s="180" t="s">
        <v>53</v>
      </c>
      <c r="E63" s="180"/>
      <c r="F63" s="180" t="s">
        <v>732</v>
      </c>
      <c r="G63" s="180"/>
      <c r="H63" s="180">
        <v>64.643000000000001</v>
      </c>
      <c r="I63" s="180"/>
      <c r="J63" s="180"/>
      <c r="K63" s="180"/>
      <c r="L63" s="180">
        <v>11</v>
      </c>
      <c r="M63" s="181">
        <f t="shared" si="1"/>
        <v>2</v>
      </c>
      <c r="N63" s="139">
        <f t="shared" si="2"/>
        <v>2</v>
      </c>
    </row>
    <row r="64" spans="1:14" ht="14.25" x14ac:dyDescent="0.2">
      <c r="A64" s="681" t="str">
        <f t="shared" si="3"/>
        <v>PrelimJessica MasonNemuriko Thunderstruck</v>
      </c>
      <c r="B64" s="234" t="s">
        <v>50</v>
      </c>
      <c r="C64" s="180" t="s">
        <v>1339</v>
      </c>
      <c r="D64" s="180" t="s">
        <v>1340</v>
      </c>
      <c r="E64" s="180"/>
      <c r="F64" s="180" t="s">
        <v>1300</v>
      </c>
      <c r="G64" s="180"/>
      <c r="H64" s="180">
        <v>63.929000000000002</v>
      </c>
      <c r="I64" s="180"/>
      <c r="J64" s="180"/>
      <c r="K64" s="180"/>
      <c r="L64" s="180">
        <v>12</v>
      </c>
      <c r="M64" s="181">
        <f t="shared" si="1"/>
        <v>2</v>
      </c>
      <c r="N64" s="139">
        <f t="shared" si="2"/>
        <v>2</v>
      </c>
    </row>
    <row r="65" spans="1:14" ht="14.25" x14ac:dyDescent="0.2">
      <c r="A65" s="681" t="str">
        <f t="shared" si="3"/>
        <v>PrelimChaise FowlerGlobal Supreme</v>
      </c>
      <c r="B65" s="234" t="s">
        <v>50</v>
      </c>
      <c r="C65" s="180" t="s">
        <v>800</v>
      </c>
      <c r="D65" s="180" t="s">
        <v>1341</v>
      </c>
      <c r="E65" s="180"/>
      <c r="F65" s="180" t="s">
        <v>1304</v>
      </c>
      <c r="G65" s="180"/>
      <c r="H65" s="180">
        <v>62.679000000000002</v>
      </c>
      <c r="I65" s="180"/>
      <c r="J65" s="180"/>
      <c r="K65" s="180"/>
      <c r="L65" s="180">
        <v>13</v>
      </c>
      <c r="M65" s="181">
        <f t="shared" si="1"/>
        <v>2</v>
      </c>
      <c r="N65" s="139">
        <f t="shared" si="2"/>
        <v>2</v>
      </c>
    </row>
    <row r="66" spans="1:14" ht="14.25" x14ac:dyDescent="0.2">
      <c r="A66" s="681" t="str">
        <f t="shared" si="3"/>
        <v>PrelimLyla ValuriSkywood Park Limited Edition</v>
      </c>
      <c r="B66" s="234" t="s">
        <v>50</v>
      </c>
      <c r="C66" s="180" t="s">
        <v>606</v>
      </c>
      <c r="D66" s="180" t="s">
        <v>1342</v>
      </c>
      <c r="E66" s="180"/>
      <c r="F66" s="180" t="s">
        <v>1301</v>
      </c>
      <c r="G66" s="180"/>
      <c r="H66" s="180">
        <v>62.320999999999998</v>
      </c>
      <c r="I66" s="180"/>
      <c r="J66" s="180"/>
      <c r="K66" s="180"/>
      <c r="L66" s="180">
        <v>14</v>
      </c>
      <c r="M66" s="181">
        <f t="shared" si="1"/>
        <v>2</v>
      </c>
      <c r="N66" s="139">
        <f t="shared" si="2"/>
        <v>2</v>
      </c>
    </row>
    <row r="67" spans="1:14" ht="14.25" x14ac:dyDescent="0.2">
      <c r="A67" s="681" t="str">
        <f t="shared" si="3"/>
        <v>PrelimIsla HendryKarma Park Easter Parade</v>
      </c>
      <c r="B67" s="234" t="s">
        <v>50</v>
      </c>
      <c r="C67" s="180" t="s">
        <v>1162</v>
      </c>
      <c r="D67" s="180" t="s">
        <v>1163</v>
      </c>
      <c r="E67" s="180"/>
      <c r="F67" s="180" t="s">
        <v>736</v>
      </c>
      <c r="G67" s="180"/>
      <c r="H67" s="180">
        <v>61.786000000000001</v>
      </c>
      <c r="I67" s="180"/>
      <c r="J67" s="180"/>
      <c r="K67" s="180"/>
      <c r="L67" s="180">
        <v>15</v>
      </c>
      <c r="M67" s="181">
        <f t="shared" si="1"/>
        <v>2</v>
      </c>
      <c r="N67" s="139">
        <f t="shared" si="2"/>
        <v>2</v>
      </c>
    </row>
    <row r="68" spans="1:14" ht="14.25" x14ac:dyDescent="0.2">
      <c r="A68" s="681" t="str">
        <f t="shared" si="3"/>
        <v>PrelimCalais BawdenBeelo-Bi Souwester</v>
      </c>
      <c r="B68" s="234" t="s">
        <v>50</v>
      </c>
      <c r="C68" s="180" t="s">
        <v>1343</v>
      </c>
      <c r="D68" s="180" t="s">
        <v>1391</v>
      </c>
      <c r="E68" s="180"/>
      <c r="F68" s="180" t="s">
        <v>1317</v>
      </c>
      <c r="G68" s="180"/>
      <c r="H68" s="180">
        <v>61.25</v>
      </c>
      <c r="I68" s="180"/>
      <c r="J68" s="180"/>
      <c r="K68" s="180"/>
      <c r="L68" s="180">
        <v>16</v>
      </c>
      <c r="M68" s="181">
        <f t="shared" si="1"/>
        <v>2</v>
      </c>
      <c r="N68" s="139">
        <f t="shared" si="2"/>
        <v>2</v>
      </c>
    </row>
    <row r="69" spans="1:14" ht="14.25" x14ac:dyDescent="0.2">
      <c r="A69" s="681" t="str">
        <f t="shared" si="3"/>
        <v>PrelimChenin HislopArdiente'S Beautiful Melody</v>
      </c>
      <c r="B69" s="234" t="s">
        <v>50</v>
      </c>
      <c r="C69" s="180" t="s">
        <v>124</v>
      </c>
      <c r="D69" s="180" t="s">
        <v>1392</v>
      </c>
      <c r="E69" s="180"/>
      <c r="F69" s="180" t="s">
        <v>1301</v>
      </c>
      <c r="G69" s="180"/>
      <c r="H69" s="180">
        <v>60.356999999999999</v>
      </c>
      <c r="I69" s="180"/>
      <c r="J69" s="180"/>
      <c r="K69" s="180"/>
      <c r="L69" s="180">
        <v>17</v>
      </c>
      <c r="M69" s="181">
        <f t="shared" si="1"/>
        <v>2</v>
      </c>
      <c r="N69" s="139">
        <f t="shared" si="2"/>
        <v>2</v>
      </c>
    </row>
    <row r="70" spans="1:14" ht="14.25" x14ac:dyDescent="0.2">
      <c r="A70" s="681" t="str">
        <f t="shared" ref="A70:A101" si="4">CONCATENATE(B70,C70,D70)</f>
        <v>PrelimChloe WinterGlenmich On Golden Wings</v>
      </c>
      <c r="B70" s="234" t="s">
        <v>50</v>
      </c>
      <c r="C70" s="180" t="s">
        <v>87</v>
      </c>
      <c r="D70" s="180" t="s">
        <v>1393</v>
      </c>
      <c r="E70" s="180"/>
      <c r="F70" s="180" t="s">
        <v>1344</v>
      </c>
      <c r="G70" s="180"/>
      <c r="H70" s="180">
        <v>60</v>
      </c>
      <c r="I70" s="180"/>
      <c r="J70" s="180"/>
      <c r="K70" s="180"/>
      <c r="L70" s="180">
        <v>18</v>
      </c>
      <c r="M70" s="181">
        <f t="shared" si="1"/>
        <v>2</v>
      </c>
      <c r="N70" s="139">
        <f t="shared" si="2"/>
        <v>2</v>
      </c>
    </row>
    <row r="71" spans="1:14" ht="14.25" x14ac:dyDescent="0.2">
      <c r="A71" s="681" t="str">
        <f t="shared" si="4"/>
        <v>PrelimMadison TaylorFortunato De Luxe</v>
      </c>
      <c r="B71" s="234" t="s">
        <v>50</v>
      </c>
      <c r="C71" s="180" t="s">
        <v>1345</v>
      </c>
      <c r="D71" s="180" t="s">
        <v>1394</v>
      </c>
      <c r="E71" s="180"/>
      <c r="F71" s="180" t="s">
        <v>1344</v>
      </c>
      <c r="G71" s="180"/>
      <c r="H71" s="180">
        <v>59.820999999999998</v>
      </c>
      <c r="I71" s="180"/>
      <c r="J71" s="180"/>
      <c r="K71" s="180"/>
      <c r="L71" s="180">
        <v>19</v>
      </c>
      <c r="M71" s="181">
        <f t="shared" ref="M71:M134" si="5">IF(L71=1,7,IF(L71=2,6,IF(L71=3,5,IF(L71=4,4,IF(L71=5,3,IF(L71=6,2,IF(L71&gt;=6,1,0)))))))*2</f>
        <v>2</v>
      </c>
      <c r="N71" s="139">
        <f t="shared" ref="N71:N134" si="6">SUM(M71+$N$5)</f>
        <v>2</v>
      </c>
    </row>
    <row r="72" spans="1:14" ht="14.25" x14ac:dyDescent="0.2">
      <c r="A72" s="681" t="str">
        <f t="shared" si="4"/>
        <v>PrelimEva AnningThe Brass Bear</v>
      </c>
      <c r="B72" s="234" t="s">
        <v>50</v>
      </c>
      <c r="C72" s="180" t="s">
        <v>841</v>
      </c>
      <c r="D72" s="180" t="s">
        <v>861</v>
      </c>
      <c r="E72" s="180"/>
      <c r="F72" s="180" t="s">
        <v>1344</v>
      </c>
      <c r="G72" s="180"/>
      <c r="H72" s="180">
        <v>58.75</v>
      </c>
      <c r="I72" s="180"/>
      <c r="J72" s="180"/>
      <c r="K72" s="180"/>
      <c r="L72" s="180">
        <v>20</v>
      </c>
      <c r="M72" s="181">
        <f t="shared" si="5"/>
        <v>2</v>
      </c>
      <c r="N72" s="139">
        <f t="shared" si="6"/>
        <v>2</v>
      </c>
    </row>
    <row r="73" spans="1:14" ht="14.25" x14ac:dyDescent="0.2">
      <c r="A73" s="681" t="str">
        <f t="shared" si="4"/>
        <v>PrelimSommer CraigToscani</v>
      </c>
      <c r="B73" s="234" t="s">
        <v>50</v>
      </c>
      <c r="C73" s="180" t="s">
        <v>567</v>
      </c>
      <c r="D73" s="180" t="s">
        <v>568</v>
      </c>
      <c r="E73" s="180"/>
      <c r="F73" s="180" t="s">
        <v>1346</v>
      </c>
      <c r="G73" s="180"/>
      <c r="H73" s="180">
        <v>58.393000000000001</v>
      </c>
      <c r="I73" s="180"/>
      <c r="J73" s="180"/>
      <c r="K73" s="180"/>
      <c r="L73" s="180">
        <v>21</v>
      </c>
      <c r="M73" s="181">
        <f t="shared" si="5"/>
        <v>2</v>
      </c>
      <c r="N73" s="139">
        <f t="shared" si="6"/>
        <v>2</v>
      </c>
    </row>
    <row r="74" spans="1:14" ht="14.25" x14ac:dyDescent="0.2">
      <c r="A74" s="681" t="str">
        <f t="shared" si="4"/>
        <v>PrelimKelsey LubckeBundara Boutique</v>
      </c>
      <c r="B74" s="234" t="s">
        <v>50</v>
      </c>
      <c r="C74" s="180" t="s">
        <v>671</v>
      </c>
      <c r="D74" s="180" t="s">
        <v>672</v>
      </c>
      <c r="E74" s="180"/>
      <c r="F74" s="180" t="s">
        <v>1280</v>
      </c>
      <c r="G74" s="180"/>
      <c r="H74" s="180">
        <v>58.213999999999999</v>
      </c>
      <c r="I74" s="180"/>
      <c r="J74" s="180"/>
      <c r="K74" s="180"/>
      <c r="L74" s="180">
        <v>22</v>
      </c>
      <c r="M74" s="181">
        <f t="shared" si="5"/>
        <v>2</v>
      </c>
      <c r="N74" s="139">
        <f t="shared" si="6"/>
        <v>2</v>
      </c>
    </row>
    <row r="75" spans="1:14" ht="14.25" x14ac:dyDescent="0.2">
      <c r="A75" s="681" t="str">
        <f t="shared" si="4"/>
        <v>PrelimMarni BerceneLittle Joe</v>
      </c>
      <c r="B75" s="234" t="s">
        <v>50</v>
      </c>
      <c r="C75" s="180" t="s">
        <v>949</v>
      </c>
      <c r="D75" s="180" t="s">
        <v>130</v>
      </c>
      <c r="E75" s="180"/>
      <c r="F75" s="180" t="s">
        <v>1338</v>
      </c>
      <c r="G75" s="180"/>
      <c r="H75" s="180">
        <v>58.036000000000001</v>
      </c>
      <c r="I75" s="180"/>
      <c r="J75" s="180"/>
      <c r="K75" s="180"/>
      <c r="L75" s="180">
        <v>23</v>
      </c>
      <c r="M75" s="181">
        <f t="shared" si="5"/>
        <v>2</v>
      </c>
      <c r="N75" s="139">
        <f t="shared" si="6"/>
        <v>2</v>
      </c>
    </row>
    <row r="76" spans="1:14" ht="14.25" x14ac:dyDescent="0.2">
      <c r="A76" s="681" t="str">
        <f t="shared" si="4"/>
        <v>PrelimHarriet ForrestBramley Royalty</v>
      </c>
      <c r="B76" s="234" t="s">
        <v>50</v>
      </c>
      <c r="C76" s="180" t="s">
        <v>113</v>
      </c>
      <c r="D76" s="180" t="s">
        <v>114</v>
      </c>
      <c r="E76" s="180"/>
      <c r="F76" s="180" t="s">
        <v>1304</v>
      </c>
      <c r="G76" s="180"/>
      <c r="H76" s="180">
        <v>67.856999999999999</v>
      </c>
      <c r="I76" s="180"/>
      <c r="J76" s="180"/>
      <c r="K76" s="180"/>
      <c r="L76" s="180">
        <v>24</v>
      </c>
      <c r="M76" s="181">
        <f t="shared" si="5"/>
        <v>2</v>
      </c>
      <c r="N76" s="139">
        <f t="shared" si="6"/>
        <v>2</v>
      </c>
    </row>
    <row r="77" spans="1:14" ht="14.25" x14ac:dyDescent="0.2">
      <c r="A77" s="681" t="str">
        <f t="shared" si="4"/>
        <v>PrelimJessica MaxwellShadylane Late Edition</v>
      </c>
      <c r="B77" s="234" t="s">
        <v>50</v>
      </c>
      <c r="C77" s="180" t="s">
        <v>285</v>
      </c>
      <c r="D77" s="180" t="s">
        <v>286</v>
      </c>
      <c r="E77" s="180"/>
      <c r="F77" s="180" t="s">
        <v>1347</v>
      </c>
      <c r="G77" s="180"/>
      <c r="H77" s="180">
        <v>57.679000000000002</v>
      </c>
      <c r="I77" s="180"/>
      <c r="J77" s="180"/>
      <c r="K77" s="180"/>
      <c r="L77" s="180">
        <v>25</v>
      </c>
      <c r="M77" s="181">
        <f t="shared" si="5"/>
        <v>2</v>
      </c>
      <c r="N77" s="139">
        <f t="shared" si="6"/>
        <v>2</v>
      </c>
    </row>
    <row r="78" spans="1:14" ht="14.25" x14ac:dyDescent="0.2">
      <c r="A78" s="681" t="str">
        <f t="shared" si="4"/>
        <v>PrelimAlexis NixonCedar Lakes Alakazoo</v>
      </c>
      <c r="B78" s="234" t="s">
        <v>50</v>
      </c>
      <c r="C78" s="180" t="s">
        <v>1306</v>
      </c>
      <c r="D78" s="180" t="s">
        <v>1307</v>
      </c>
      <c r="E78" s="180"/>
      <c r="F78" s="180" t="s">
        <v>1308</v>
      </c>
      <c r="G78" s="180"/>
      <c r="H78" s="180">
        <v>57.5</v>
      </c>
      <c r="I78" s="180"/>
      <c r="J78" s="180"/>
      <c r="K78" s="180"/>
      <c r="L78" s="180">
        <v>26</v>
      </c>
      <c r="M78" s="181">
        <f t="shared" si="5"/>
        <v>2</v>
      </c>
      <c r="N78" s="139">
        <f t="shared" si="6"/>
        <v>2</v>
      </c>
    </row>
    <row r="79" spans="1:14" ht="14.25" x14ac:dyDescent="0.2">
      <c r="A79" s="681" t="str">
        <f t="shared" si="4"/>
        <v>PrelimWilloughby SharpJudaro Elton</v>
      </c>
      <c r="B79" s="234" t="s">
        <v>50</v>
      </c>
      <c r="C79" s="180" t="s">
        <v>1174</v>
      </c>
      <c r="D79" s="180" t="s">
        <v>1348</v>
      </c>
      <c r="E79" s="180"/>
      <c r="F79" s="180" t="s">
        <v>736</v>
      </c>
      <c r="G79" s="180"/>
      <c r="H79" s="180">
        <v>57.5</v>
      </c>
      <c r="I79" s="180"/>
      <c r="J79" s="180"/>
      <c r="K79" s="180"/>
      <c r="L79" s="180">
        <v>26</v>
      </c>
      <c r="M79" s="181">
        <f t="shared" si="5"/>
        <v>2</v>
      </c>
      <c r="N79" s="139">
        <f t="shared" si="6"/>
        <v>2</v>
      </c>
    </row>
    <row r="80" spans="1:14" ht="14.25" x14ac:dyDescent="0.2">
      <c r="A80" s="681" t="str">
        <f t="shared" si="4"/>
        <v>PrelimEmma TomlinsonLil Buzz</v>
      </c>
      <c r="B80" s="234" t="s">
        <v>50</v>
      </c>
      <c r="C80" s="180" t="s">
        <v>521</v>
      </c>
      <c r="D80" s="180" t="s">
        <v>167</v>
      </c>
      <c r="E80" s="180"/>
      <c r="F80" s="180" t="s">
        <v>1319</v>
      </c>
      <c r="G80" s="180"/>
      <c r="H80" s="180">
        <v>57.143000000000001</v>
      </c>
      <c r="I80" s="180"/>
      <c r="J80" s="180"/>
      <c r="K80" s="180"/>
      <c r="L80" s="180">
        <v>28</v>
      </c>
      <c r="M80" s="181">
        <f t="shared" si="5"/>
        <v>2</v>
      </c>
      <c r="N80" s="139">
        <f t="shared" si="6"/>
        <v>2</v>
      </c>
    </row>
    <row r="81" spans="1:14" ht="14.25" x14ac:dyDescent="0.2">
      <c r="A81" s="681" t="str">
        <f t="shared" si="4"/>
        <v>PrelimWillow HawkinsAshtar</v>
      </c>
      <c r="B81" s="234" t="s">
        <v>50</v>
      </c>
      <c r="C81" s="180" t="s">
        <v>1093</v>
      </c>
      <c r="D81" s="180" t="s">
        <v>1094</v>
      </c>
      <c r="E81" s="180"/>
      <c r="F81" s="180" t="s">
        <v>1319</v>
      </c>
      <c r="G81" s="180"/>
      <c r="H81" s="180">
        <v>56.963999999999999</v>
      </c>
      <c r="I81" s="180"/>
      <c r="J81" s="180"/>
      <c r="K81" s="180"/>
      <c r="L81" s="180">
        <v>29</v>
      </c>
      <c r="M81" s="181">
        <f t="shared" si="5"/>
        <v>2</v>
      </c>
      <c r="N81" s="139">
        <f t="shared" si="6"/>
        <v>2</v>
      </c>
    </row>
    <row r="82" spans="1:14" ht="14.25" x14ac:dyDescent="0.2">
      <c r="A82" s="681" t="str">
        <f t="shared" si="4"/>
        <v>PrelimSarah McconigleyAll Too Flash</v>
      </c>
      <c r="B82" s="234" t="s">
        <v>50</v>
      </c>
      <c r="C82" s="180" t="s">
        <v>1398</v>
      </c>
      <c r="D82" s="180" t="s">
        <v>1178</v>
      </c>
      <c r="E82" s="180"/>
      <c r="F82" s="180" t="s">
        <v>736</v>
      </c>
      <c r="G82" s="180"/>
      <c r="H82" s="180">
        <v>53.036000000000001</v>
      </c>
      <c r="I82" s="180"/>
      <c r="J82" s="180"/>
      <c r="K82" s="180"/>
      <c r="L82" s="180">
        <v>30</v>
      </c>
      <c r="M82" s="181">
        <f t="shared" si="5"/>
        <v>2</v>
      </c>
      <c r="N82" s="139">
        <f t="shared" si="6"/>
        <v>2</v>
      </c>
    </row>
    <row r="83" spans="1:14" ht="14.25" x14ac:dyDescent="0.2">
      <c r="A83" s="681" t="str">
        <f t="shared" si="4"/>
        <v>PrelimMilly MathewsRowen Pixie</v>
      </c>
      <c r="B83" s="234" t="s">
        <v>50</v>
      </c>
      <c r="C83" s="180" t="s">
        <v>531</v>
      </c>
      <c r="D83" s="180" t="s">
        <v>532</v>
      </c>
      <c r="E83" s="180"/>
      <c r="F83" s="180" t="s">
        <v>1319</v>
      </c>
      <c r="G83" s="180"/>
      <c r="H83" s="180">
        <v>68.75</v>
      </c>
      <c r="I83" s="180"/>
      <c r="J83" s="180"/>
      <c r="K83" s="180"/>
      <c r="L83" s="180">
        <v>1</v>
      </c>
      <c r="M83" s="181">
        <f t="shared" si="5"/>
        <v>14</v>
      </c>
      <c r="N83" s="139">
        <f t="shared" si="6"/>
        <v>14</v>
      </c>
    </row>
    <row r="84" spans="1:14" ht="14.25" x14ac:dyDescent="0.2">
      <c r="A84" s="681" t="str">
        <f t="shared" si="4"/>
        <v>PrelimBridget BarwickMystic Shadows Sister Saffire</v>
      </c>
      <c r="B84" s="234" t="s">
        <v>50</v>
      </c>
      <c r="C84" s="180" t="s">
        <v>1349</v>
      </c>
      <c r="D84" s="180" t="s">
        <v>1350</v>
      </c>
      <c r="E84" s="180"/>
      <c r="F84" s="180" t="s">
        <v>1344</v>
      </c>
      <c r="G84" s="180"/>
      <c r="H84" s="180">
        <v>68.393000000000001</v>
      </c>
      <c r="I84" s="180"/>
      <c r="J84" s="180"/>
      <c r="K84" s="180"/>
      <c r="L84" s="180">
        <v>2</v>
      </c>
      <c r="M84" s="181">
        <f t="shared" si="5"/>
        <v>12</v>
      </c>
      <c r="N84" s="139">
        <f t="shared" si="6"/>
        <v>12</v>
      </c>
    </row>
    <row r="85" spans="1:14" ht="14.25" x14ac:dyDescent="0.2">
      <c r="A85" s="681" t="str">
        <f t="shared" si="4"/>
        <v>PrelimChesney DawsonCaesere Keh</v>
      </c>
      <c r="B85" s="234" t="s">
        <v>50</v>
      </c>
      <c r="C85" s="180" t="s">
        <v>1351</v>
      </c>
      <c r="D85" s="180" t="s">
        <v>1395</v>
      </c>
      <c r="E85" s="180"/>
      <c r="F85" s="180" t="s">
        <v>1353</v>
      </c>
      <c r="G85" s="180"/>
      <c r="H85" s="180">
        <v>68.036000000000001</v>
      </c>
      <c r="I85" s="180"/>
      <c r="J85" s="180"/>
      <c r="K85" s="180"/>
      <c r="L85" s="180">
        <v>3</v>
      </c>
      <c r="M85" s="181">
        <f t="shared" si="5"/>
        <v>10</v>
      </c>
      <c r="N85" s="139">
        <f t="shared" si="6"/>
        <v>10</v>
      </c>
    </row>
    <row r="86" spans="1:14" ht="14.25" x14ac:dyDescent="0.2">
      <c r="A86" s="681" t="str">
        <f t="shared" si="4"/>
        <v>PrelimRebecca SuvaljkoSp Obsession</v>
      </c>
      <c r="B86" s="234" t="s">
        <v>50</v>
      </c>
      <c r="C86" s="180" t="s">
        <v>27</v>
      </c>
      <c r="D86" s="180" t="s">
        <v>158</v>
      </c>
      <c r="E86" s="180"/>
      <c r="F86" s="180" t="s">
        <v>732</v>
      </c>
      <c r="G86" s="180"/>
      <c r="H86" s="180">
        <v>67.856999999999999</v>
      </c>
      <c r="I86" s="180"/>
      <c r="J86" s="180"/>
      <c r="K86" s="180"/>
      <c r="L86" s="180">
        <v>4</v>
      </c>
      <c r="M86" s="181">
        <f t="shared" si="5"/>
        <v>8</v>
      </c>
      <c r="N86" s="139">
        <f t="shared" si="6"/>
        <v>8</v>
      </c>
    </row>
    <row r="87" spans="1:14" ht="14.25" x14ac:dyDescent="0.2">
      <c r="A87" s="681" t="str">
        <f t="shared" si="4"/>
        <v>PrelimEden VandenbergKrescendo</v>
      </c>
      <c r="B87" s="234" t="s">
        <v>50</v>
      </c>
      <c r="C87" s="180" t="s">
        <v>345</v>
      </c>
      <c r="D87" s="180" t="s">
        <v>346</v>
      </c>
      <c r="E87" s="180"/>
      <c r="F87" s="180" t="s">
        <v>929</v>
      </c>
      <c r="G87" s="180"/>
      <c r="H87" s="180">
        <v>66.429000000000002</v>
      </c>
      <c r="I87" s="180"/>
      <c r="J87" s="180"/>
      <c r="K87" s="180"/>
      <c r="L87" s="180">
        <v>5</v>
      </c>
      <c r="M87" s="181">
        <f t="shared" si="5"/>
        <v>6</v>
      </c>
      <c r="N87" s="139">
        <f t="shared" si="6"/>
        <v>6</v>
      </c>
    </row>
    <row r="88" spans="1:14" ht="14.25" x14ac:dyDescent="0.2">
      <c r="A88" s="681" t="str">
        <f t="shared" si="4"/>
        <v>PrelimKate BannerOver The Rainbow</v>
      </c>
      <c r="B88" s="234" t="s">
        <v>50</v>
      </c>
      <c r="C88" s="180" t="s">
        <v>51</v>
      </c>
      <c r="D88" s="180" t="s">
        <v>300</v>
      </c>
      <c r="E88" s="180"/>
      <c r="F88" s="180" t="s">
        <v>1355</v>
      </c>
      <c r="G88" s="180"/>
      <c r="H88" s="180">
        <v>66.25</v>
      </c>
      <c r="I88" s="180"/>
      <c r="J88" s="180"/>
      <c r="K88" s="180"/>
      <c r="L88" s="180">
        <v>6</v>
      </c>
      <c r="M88" s="181">
        <f t="shared" si="5"/>
        <v>4</v>
      </c>
      <c r="N88" s="139">
        <f t="shared" si="6"/>
        <v>4</v>
      </c>
    </row>
    <row r="89" spans="1:14" ht="14.25" x14ac:dyDescent="0.2">
      <c r="A89" s="681" t="str">
        <f t="shared" si="4"/>
        <v>PrelimHolly BrimblecombeLeipold Classic</v>
      </c>
      <c r="B89" s="234" t="s">
        <v>50</v>
      </c>
      <c r="C89" s="180" t="s">
        <v>1356</v>
      </c>
      <c r="D89" s="180" t="s">
        <v>534</v>
      </c>
      <c r="E89" s="180"/>
      <c r="F89" s="180" t="s">
        <v>1344</v>
      </c>
      <c r="G89" s="180"/>
      <c r="H89" s="180">
        <v>65.536000000000001</v>
      </c>
      <c r="I89" s="180"/>
      <c r="J89" s="180"/>
      <c r="K89" s="180"/>
      <c r="L89" s="180">
        <v>7</v>
      </c>
      <c r="M89" s="181">
        <f t="shared" si="5"/>
        <v>2</v>
      </c>
      <c r="N89" s="139">
        <f t="shared" si="6"/>
        <v>2</v>
      </c>
    </row>
    <row r="90" spans="1:14" ht="14.25" x14ac:dyDescent="0.2">
      <c r="A90" s="681" t="str">
        <f t="shared" si="4"/>
        <v>PrelimRuby Bruce-McginnBrayside Temptation</v>
      </c>
      <c r="B90" s="234" t="s">
        <v>50</v>
      </c>
      <c r="C90" s="180" t="s">
        <v>1399</v>
      </c>
      <c r="D90" s="180" t="s">
        <v>1357</v>
      </c>
      <c r="E90" s="180"/>
      <c r="F90" s="180" t="s">
        <v>1309</v>
      </c>
      <c r="G90" s="180"/>
      <c r="H90" s="180">
        <v>65</v>
      </c>
      <c r="I90" s="180"/>
      <c r="J90" s="180"/>
      <c r="K90" s="180"/>
      <c r="L90" s="180">
        <v>8</v>
      </c>
      <c r="M90" s="181">
        <f t="shared" si="5"/>
        <v>2</v>
      </c>
      <c r="N90" s="139">
        <f t="shared" si="6"/>
        <v>2</v>
      </c>
    </row>
    <row r="91" spans="1:14" ht="14.25" x14ac:dyDescent="0.2">
      <c r="A91" s="681" t="str">
        <f t="shared" si="4"/>
        <v>PrelimSheridan ClarsonTiaja Park Halo</v>
      </c>
      <c r="B91" s="234" t="s">
        <v>50</v>
      </c>
      <c r="C91" s="180" t="s">
        <v>696</v>
      </c>
      <c r="D91" s="180" t="s">
        <v>697</v>
      </c>
      <c r="E91" s="180"/>
      <c r="F91" s="180" t="s">
        <v>1344</v>
      </c>
      <c r="G91" s="180"/>
      <c r="H91" s="180">
        <v>64.643000000000001</v>
      </c>
      <c r="I91" s="180"/>
      <c r="J91" s="180"/>
      <c r="K91" s="180"/>
      <c r="L91" s="180">
        <v>9</v>
      </c>
      <c r="M91" s="181">
        <f t="shared" si="5"/>
        <v>2</v>
      </c>
      <c r="N91" s="139">
        <f t="shared" si="6"/>
        <v>2</v>
      </c>
    </row>
    <row r="92" spans="1:14" ht="14.25" x14ac:dyDescent="0.2">
      <c r="A92" s="681" t="str">
        <f t="shared" si="4"/>
        <v>PrelimAshlee BoardmanPura Raza Alliyana</v>
      </c>
      <c r="B92" s="234" t="s">
        <v>50</v>
      </c>
      <c r="C92" s="180" t="s">
        <v>1358</v>
      </c>
      <c r="D92" s="180" t="s">
        <v>1359</v>
      </c>
      <c r="E92" s="180"/>
      <c r="F92" s="180" t="s">
        <v>1300</v>
      </c>
      <c r="G92" s="180"/>
      <c r="H92" s="180">
        <v>63.75</v>
      </c>
      <c r="I92" s="180"/>
      <c r="J92" s="180"/>
      <c r="K92" s="180"/>
      <c r="L92" s="180">
        <v>10</v>
      </c>
      <c r="M92" s="181">
        <f t="shared" si="5"/>
        <v>2</v>
      </c>
      <c r="N92" s="139">
        <f t="shared" si="6"/>
        <v>2</v>
      </c>
    </row>
    <row r="93" spans="1:14" ht="14.25" x14ac:dyDescent="0.2">
      <c r="A93" s="681" t="str">
        <f t="shared" si="4"/>
        <v>PrelimEmily GreyFawley Belletrix</v>
      </c>
      <c r="B93" s="234" t="s">
        <v>50</v>
      </c>
      <c r="C93" s="180" t="s">
        <v>1095</v>
      </c>
      <c r="D93" s="180" t="s">
        <v>1096</v>
      </c>
      <c r="E93" s="180"/>
      <c r="F93" s="180" t="s">
        <v>1299</v>
      </c>
      <c r="G93" s="180"/>
      <c r="H93" s="180">
        <v>63.393000000000001</v>
      </c>
      <c r="I93" s="180"/>
      <c r="J93" s="180"/>
      <c r="K93" s="180"/>
      <c r="L93" s="180">
        <v>11</v>
      </c>
      <c r="M93" s="181">
        <f t="shared" si="5"/>
        <v>2</v>
      </c>
      <c r="N93" s="139">
        <f t="shared" si="6"/>
        <v>2</v>
      </c>
    </row>
    <row r="94" spans="1:14" ht="14.25" x14ac:dyDescent="0.2">
      <c r="A94" s="681" t="str">
        <f t="shared" si="4"/>
        <v>PrelimLylah EttiaDays Secret Cava</v>
      </c>
      <c r="B94" s="234" t="s">
        <v>50</v>
      </c>
      <c r="C94" s="180" t="s">
        <v>1360</v>
      </c>
      <c r="D94" s="180" t="s">
        <v>1361</v>
      </c>
      <c r="E94" s="180"/>
      <c r="F94" s="180" t="s">
        <v>1301</v>
      </c>
      <c r="G94" s="180"/>
      <c r="H94" s="180">
        <v>62.856999999999999</v>
      </c>
      <c r="I94" s="180"/>
      <c r="J94" s="180"/>
      <c r="K94" s="180"/>
      <c r="L94" s="180">
        <v>12</v>
      </c>
      <c r="M94" s="181">
        <f t="shared" si="5"/>
        <v>2</v>
      </c>
      <c r="N94" s="139">
        <f t="shared" si="6"/>
        <v>2</v>
      </c>
    </row>
    <row r="95" spans="1:14" ht="14.25" x14ac:dyDescent="0.2">
      <c r="A95" s="681" t="str">
        <f t="shared" si="4"/>
        <v>PrelimElla JonesEj Park Shades Of Blue</v>
      </c>
      <c r="B95" s="234" t="s">
        <v>50</v>
      </c>
      <c r="C95" s="180" t="s">
        <v>1150</v>
      </c>
      <c r="D95" s="180" t="s">
        <v>1159</v>
      </c>
      <c r="E95" s="180"/>
      <c r="F95" s="180" t="s">
        <v>1303</v>
      </c>
      <c r="G95" s="180"/>
      <c r="H95" s="180">
        <v>62.679000000000002</v>
      </c>
      <c r="I95" s="180"/>
      <c r="J95" s="180"/>
      <c r="K95" s="180"/>
      <c r="L95" s="180">
        <v>13</v>
      </c>
      <c r="M95" s="181">
        <f t="shared" si="5"/>
        <v>2</v>
      </c>
      <c r="N95" s="139">
        <f t="shared" si="6"/>
        <v>2</v>
      </c>
    </row>
    <row r="96" spans="1:14" ht="14.25" x14ac:dyDescent="0.2">
      <c r="A96" s="681" t="str">
        <f t="shared" si="4"/>
        <v>PrelimAbby CoulsonCambria Gem</v>
      </c>
      <c r="B96" s="234" t="s">
        <v>50</v>
      </c>
      <c r="C96" s="180" t="s">
        <v>141</v>
      </c>
      <c r="D96" s="180" t="s">
        <v>152</v>
      </c>
      <c r="E96" s="180"/>
      <c r="F96" s="180" t="s">
        <v>1280</v>
      </c>
      <c r="G96" s="180"/>
      <c r="H96" s="180">
        <v>62.320999999999998</v>
      </c>
      <c r="I96" s="180"/>
      <c r="J96" s="180"/>
      <c r="K96" s="180"/>
      <c r="L96" s="180">
        <v>14</v>
      </c>
      <c r="M96" s="181">
        <f t="shared" si="5"/>
        <v>2</v>
      </c>
      <c r="N96" s="139">
        <f t="shared" si="6"/>
        <v>2</v>
      </c>
    </row>
    <row r="97" spans="1:14" ht="14.25" x14ac:dyDescent="0.2">
      <c r="A97" s="681" t="str">
        <f t="shared" si="4"/>
        <v>PrelimRuby WeightmanCapote</v>
      </c>
      <c r="B97" s="234" t="s">
        <v>50</v>
      </c>
      <c r="C97" s="180" t="s">
        <v>979</v>
      </c>
      <c r="D97" s="180" t="s">
        <v>980</v>
      </c>
      <c r="E97" s="180"/>
      <c r="F97" s="180" t="s">
        <v>929</v>
      </c>
      <c r="G97" s="180"/>
      <c r="H97" s="180">
        <v>62.320999999999998</v>
      </c>
      <c r="I97" s="180"/>
      <c r="J97" s="180"/>
      <c r="K97" s="180"/>
      <c r="L97" s="180">
        <v>14</v>
      </c>
      <c r="M97" s="181">
        <f t="shared" si="5"/>
        <v>2</v>
      </c>
      <c r="N97" s="139">
        <f t="shared" si="6"/>
        <v>2</v>
      </c>
    </row>
    <row r="98" spans="1:14" ht="14.25" x14ac:dyDescent="0.2">
      <c r="A98" s="681" t="str">
        <f t="shared" si="4"/>
        <v>PrelimAva TinsleyLove The Deal</v>
      </c>
      <c r="B98" s="234" t="s">
        <v>50</v>
      </c>
      <c r="C98" s="180" t="s">
        <v>1284</v>
      </c>
      <c r="D98" s="180" t="s">
        <v>1291</v>
      </c>
      <c r="E98" s="180"/>
      <c r="F98" s="180" t="s">
        <v>732</v>
      </c>
      <c r="G98" s="180"/>
      <c r="H98" s="180">
        <v>61.25</v>
      </c>
      <c r="I98" s="180"/>
      <c r="J98" s="180"/>
      <c r="K98" s="180"/>
      <c r="L98" s="180">
        <v>16</v>
      </c>
      <c r="M98" s="181">
        <f t="shared" si="5"/>
        <v>2</v>
      </c>
      <c r="N98" s="139">
        <f t="shared" si="6"/>
        <v>2</v>
      </c>
    </row>
    <row r="99" spans="1:14" ht="14.25" x14ac:dyDescent="0.2">
      <c r="A99" s="681" t="str">
        <f t="shared" si="4"/>
        <v>PrelimImogen MurrayKings Field Gremlin</v>
      </c>
      <c r="B99" s="234" t="s">
        <v>50</v>
      </c>
      <c r="C99" s="180" t="s">
        <v>1098</v>
      </c>
      <c r="D99" s="180" t="s">
        <v>1099</v>
      </c>
      <c r="E99" s="180"/>
      <c r="F99" s="180" t="s">
        <v>1319</v>
      </c>
      <c r="G99" s="180"/>
      <c r="H99" s="180">
        <v>61.070999999999998</v>
      </c>
      <c r="I99" s="180"/>
      <c r="J99" s="180"/>
      <c r="K99" s="180"/>
      <c r="L99" s="180">
        <v>17</v>
      </c>
      <c r="M99" s="181">
        <f t="shared" si="5"/>
        <v>2</v>
      </c>
      <c r="N99" s="139">
        <f t="shared" si="6"/>
        <v>2</v>
      </c>
    </row>
    <row r="100" spans="1:14" ht="14.25" x14ac:dyDescent="0.2">
      <c r="A100" s="681" t="str">
        <f t="shared" si="4"/>
        <v>PrelimSadie GemmellBy Chance</v>
      </c>
      <c r="B100" s="234" t="s">
        <v>50</v>
      </c>
      <c r="C100" s="180" t="s">
        <v>1362</v>
      </c>
      <c r="D100" s="180" t="s">
        <v>1396</v>
      </c>
      <c r="E100" s="180"/>
      <c r="F100" s="180" t="s">
        <v>1301</v>
      </c>
      <c r="G100" s="180"/>
      <c r="H100" s="180">
        <v>60.893000000000001</v>
      </c>
      <c r="I100" s="180"/>
      <c r="J100" s="180"/>
      <c r="K100" s="180"/>
      <c r="L100" s="180">
        <v>18</v>
      </c>
      <c r="M100" s="181">
        <f t="shared" si="5"/>
        <v>2</v>
      </c>
      <c r="N100" s="139">
        <f t="shared" si="6"/>
        <v>2</v>
      </c>
    </row>
    <row r="101" spans="1:14" ht="14.25" x14ac:dyDescent="0.2">
      <c r="A101" s="681" t="str">
        <f t="shared" si="4"/>
        <v>PrelimAshlee Shannon HilderSandpipers</v>
      </c>
      <c r="B101" s="234" t="s">
        <v>50</v>
      </c>
      <c r="C101" s="721" t="s">
        <v>1409</v>
      </c>
      <c r="D101" s="180" t="s">
        <v>950</v>
      </c>
      <c r="E101" s="180"/>
      <c r="F101" s="180" t="s">
        <v>1309</v>
      </c>
      <c r="G101" s="180"/>
      <c r="H101" s="180">
        <v>60.526000000000003</v>
      </c>
      <c r="I101" s="180"/>
      <c r="J101" s="180"/>
      <c r="K101" s="180"/>
      <c r="L101" s="180">
        <v>19</v>
      </c>
      <c r="M101" s="181">
        <f t="shared" si="5"/>
        <v>2</v>
      </c>
      <c r="N101" s="139">
        <f t="shared" si="6"/>
        <v>2</v>
      </c>
    </row>
    <row r="102" spans="1:14" ht="14.25" x14ac:dyDescent="0.2">
      <c r="A102" s="681" t="str">
        <f t="shared" ref="A102:A133" si="7">CONCATENATE(B102,C102,D102)</f>
        <v>PrelimAmeliah DolanSerenity Park Calais</v>
      </c>
      <c r="B102" s="234" t="s">
        <v>50</v>
      </c>
      <c r="C102" s="180" t="s">
        <v>1363</v>
      </c>
      <c r="D102" s="180" t="s">
        <v>1364</v>
      </c>
      <c r="E102" s="180"/>
      <c r="F102" s="180" t="s">
        <v>1280</v>
      </c>
      <c r="G102" s="180"/>
      <c r="H102" s="180">
        <v>60.179000000000002</v>
      </c>
      <c r="I102" s="180"/>
      <c r="J102" s="180"/>
      <c r="K102" s="180"/>
      <c r="L102" s="180">
        <v>20</v>
      </c>
      <c r="M102" s="181">
        <f t="shared" si="5"/>
        <v>2</v>
      </c>
      <c r="N102" s="139">
        <f t="shared" si="6"/>
        <v>2</v>
      </c>
    </row>
    <row r="103" spans="1:14" ht="14.25" x14ac:dyDescent="0.2">
      <c r="A103" s="681" t="str">
        <f t="shared" si="7"/>
        <v>PrelimTameaka SmithAbelia</v>
      </c>
      <c r="B103" s="234" t="s">
        <v>50</v>
      </c>
      <c r="C103" s="180" t="s">
        <v>1365</v>
      </c>
      <c r="D103" s="180" t="s">
        <v>1366</v>
      </c>
      <c r="E103" s="180"/>
      <c r="F103" s="180" t="s">
        <v>1304</v>
      </c>
      <c r="G103" s="180"/>
      <c r="H103" s="180">
        <v>58.393000000000001</v>
      </c>
      <c r="I103" s="180"/>
      <c r="J103" s="180"/>
      <c r="K103" s="180"/>
      <c r="L103" s="180">
        <v>21</v>
      </c>
      <c r="M103" s="181">
        <f t="shared" si="5"/>
        <v>2</v>
      </c>
      <c r="N103" s="139">
        <f t="shared" si="6"/>
        <v>2</v>
      </c>
    </row>
    <row r="104" spans="1:14" ht="14.25" x14ac:dyDescent="0.2">
      <c r="A104" s="681" t="str">
        <f t="shared" si="7"/>
        <v>PrelimDella WoolamsDiego</v>
      </c>
      <c r="B104" s="234" t="s">
        <v>50</v>
      </c>
      <c r="C104" s="180" t="s">
        <v>1367</v>
      </c>
      <c r="D104" s="180" t="s">
        <v>1368</v>
      </c>
      <c r="E104" s="180"/>
      <c r="F104" s="180" t="s">
        <v>1337</v>
      </c>
      <c r="G104" s="180"/>
      <c r="H104" s="180">
        <v>55.713999999999999</v>
      </c>
      <c r="I104" s="180"/>
      <c r="J104" s="180"/>
      <c r="K104" s="180"/>
      <c r="L104" s="180">
        <v>22</v>
      </c>
      <c r="M104" s="181">
        <f t="shared" si="5"/>
        <v>2</v>
      </c>
      <c r="N104" s="139">
        <f t="shared" si="6"/>
        <v>2</v>
      </c>
    </row>
    <row r="105" spans="1:14" ht="14.25" x14ac:dyDescent="0.2">
      <c r="A105" s="681" t="str">
        <f t="shared" si="7"/>
        <v>PrelimSarah StottEverley Park Gwendolyn</v>
      </c>
      <c r="B105" s="234" t="s">
        <v>50</v>
      </c>
      <c r="C105" s="180" t="s">
        <v>1369</v>
      </c>
      <c r="D105" s="180" t="s">
        <v>1370</v>
      </c>
      <c r="E105" s="180"/>
      <c r="F105" s="180" t="s">
        <v>1301</v>
      </c>
      <c r="G105" s="180"/>
      <c r="H105" s="180">
        <v>54.286000000000001</v>
      </c>
      <c r="I105" s="180"/>
      <c r="J105" s="180"/>
      <c r="K105" s="180"/>
      <c r="L105" s="180">
        <v>23</v>
      </c>
      <c r="M105" s="181">
        <f t="shared" si="5"/>
        <v>2</v>
      </c>
      <c r="N105" s="139">
        <f t="shared" si="6"/>
        <v>2</v>
      </c>
    </row>
    <row r="106" spans="1:14" ht="14.25" x14ac:dyDescent="0.2">
      <c r="A106" s="681" t="str">
        <f t="shared" si="7"/>
        <v>PrelimCharvelle MillerKendall Park Odin</v>
      </c>
      <c r="B106" s="234" t="s">
        <v>50</v>
      </c>
      <c r="C106" s="180" t="s">
        <v>347</v>
      </c>
      <c r="D106" s="180" t="s">
        <v>348</v>
      </c>
      <c r="E106" s="180"/>
      <c r="F106" s="180" t="s">
        <v>929</v>
      </c>
      <c r="G106" s="180"/>
      <c r="H106" s="180">
        <v>74.820999999999998</v>
      </c>
      <c r="I106" s="180"/>
      <c r="J106" s="180"/>
      <c r="K106" s="180"/>
      <c r="L106" s="180">
        <v>1</v>
      </c>
      <c r="M106" s="181">
        <f t="shared" si="5"/>
        <v>14</v>
      </c>
      <c r="N106" s="139">
        <f t="shared" si="6"/>
        <v>14</v>
      </c>
    </row>
    <row r="107" spans="1:14" ht="14.25" x14ac:dyDescent="0.2">
      <c r="A107" s="681" t="str">
        <f t="shared" si="7"/>
        <v>PrelimKaitlin GossSlim Shady</v>
      </c>
      <c r="B107" s="234" t="s">
        <v>50</v>
      </c>
      <c r="C107" s="180" t="s">
        <v>1106</v>
      </c>
      <c r="D107" s="180" t="s">
        <v>1107</v>
      </c>
      <c r="E107" s="180"/>
      <c r="F107" s="180" t="s">
        <v>1371</v>
      </c>
      <c r="G107" s="180"/>
      <c r="H107" s="180">
        <v>71.786000000000001</v>
      </c>
      <c r="I107" s="180"/>
      <c r="J107" s="180"/>
      <c r="K107" s="180"/>
      <c r="L107" s="180">
        <v>2</v>
      </c>
      <c r="M107" s="181">
        <f t="shared" si="5"/>
        <v>12</v>
      </c>
      <c r="N107" s="139">
        <f t="shared" si="6"/>
        <v>12</v>
      </c>
    </row>
    <row r="108" spans="1:14" ht="14.25" x14ac:dyDescent="0.2">
      <c r="A108" s="681" t="str">
        <f t="shared" si="7"/>
        <v>PrelimIndi SmithByalee Mascara</v>
      </c>
      <c r="B108" s="234" t="s">
        <v>50</v>
      </c>
      <c r="C108" s="180" t="s">
        <v>1372</v>
      </c>
      <c r="D108" s="180" t="s">
        <v>1373</v>
      </c>
      <c r="E108" s="180"/>
      <c r="F108" s="180" t="s">
        <v>1308</v>
      </c>
      <c r="G108" s="180"/>
      <c r="H108" s="180">
        <v>71.070999999999998</v>
      </c>
      <c r="I108" s="180"/>
      <c r="J108" s="180"/>
      <c r="K108" s="180"/>
      <c r="L108" s="180">
        <v>3</v>
      </c>
      <c r="M108" s="181">
        <f t="shared" si="5"/>
        <v>10</v>
      </c>
      <c r="N108" s="139">
        <f t="shared" si="6"/>
        <v>10</v>
      </c>
    </row>
    <row r="109" spans="1:14" ht="14.25" x14ac:dyDescent="0.2">
      <c r="A109" s="681" t="str">
        <f t="shared" si="7"/>
        <v>PrelimKaeleigh BrownMystic Shadows Celtic Wizard</v>
      </c>
      <c r="B109" s="234" t="s">
        <v>50</v>
      </c>
      <c r="C109" s="180" t="s">
        <v>677</v>
      </c>
      <c r="D109" s="180" t="s">
        <v>1374</v>
      </c>
      <c r="E109" s="180"/>
      <c r="F109" s="180" t="s">
        <v>1300</v>
      </c>
      <c r="G109" s="180"/>
      <c r="H109" s="180">
        <v>68.570999999999998</v>
      </c>
      <c r="I109" s="180"/>
      <c r="J109" s="180"/>
      <c r="K109" s="180"/>
      <c r="L109" s="180">
        <v>4</v>
      </c>
      <c r="M109" s="181">
        <f t="shared" si="5"/>
        <v>8</v>
      </c>
      <c r="N109" s="139">
        <f t="shared" si="6"/>
        <v>8</v>
      </c>
    </row>
    <row r="110" spans="1:14" ht="14.25" x14ac:dyDescent="0.2">
      <c r="A110" s="681" t="str">
        <f t="shared" si="7"/>
        <v>PrelimTiarlie WarehamTiaja Park Dream</v>
      </c>
      <c r="B110" s="234" t="s">
        <v>50</v>
      </c>
      <c r="C110" s="180" t="s">
        <v>24</v>
      </c>
      <c r="D110" s="180" t="s">
        <v>25</v>
      </c>
      <c r="E110" s="180"/>
      <c r="F110" s="180" t="s">
        <v>1280</v>
      </c>
      <c r="G110" s="180"/>
      <c r="H110" s="180">
        <v>66.786000000000001</v>
      </c>
      <c r="I110" s="180"/>
      <c r="J110" s="180"/>
      <c r="K110" s="180"/>
      <c r="L110" s="180">
        <v>5</v>
      </c>
      <c r="M110" s="181">
        <f t="shared" si="5"/>
        <v>6</v>
      </c>
      <c r="N110" s="139">
        <f t="shared" si="6"/>
        <v>6</v>
      </c>
    </row>
    <row r="111" spans="1:14" ht="14.25" x14ac:dyDescent="0.2">
      <c r="A111" s="681" t="str">
        <f t="shared" si="7"/>
        <v>PrelimKristie GibaudFatal Attraction</v>
      </c>
      <c r="B111" s="234" t="s">
        <v>50</v>
      </c>
      <c r="C111" s="180" t="s">
        <v>706</v>
      </c>
      <c r="D111" s="180" t="s">
        <v>989</v>
      </c>
      <c r="E111" s="180"/>
      <c r="F111" s="180" t="s">
        <v>929</v>
      </c>
      <c r="G111" s="180"/>
      <c r="H111" s="180">
        <v>66.606999999999999</v>
      </c>
      <c r="I111" s="180"/>
      <c r="J111" s="180"/>
      <c r="K111" s="180"/>
      <c r="L111" s="180">
        <v>6</v>
      </c>
      <c r="M111" s="181">
        <f t="shared" si="5"/>
        <v>4</v>
      </c>
      <c r="N111" s="139">
        <f t="shared" si="6"/>
        <v>4</v>
      </c>
    </row>
    <row r="112" spans="1:14" ht="14.25" x14ac:dyDescent="0.2">
      <c r="A112" s="681" t="str">
        <f t="shared" si="7"/>
        <v>PrelimNicole DragovichFoxdales Merlin</v>
      </c>
      <c r="B112" s="234" t="s">
        <v>50</v>
      </c>
      <c r="C112" s="180" t="s">
        <v>332</v>
      </c>
      <c r="D112" s="180" t="s">
        <v>333</v>
      </c>
      <c r="E112" s="180"/>
      <c r="F112" s="180" t="s">
        <v>929</v>
      </c>
      <c r="G112" s="180"/>
      <c r="H112" s="180">
        <v>65.536000000000001</v>
      </c>
      <c r="I112" s="180"/>
      <c r="J112" s="180"/>
      <c r="K112" s="180"/>
      <c r="L112" s="180">
        <v>7</v>
      </c>
      <c r="M112" s="181">
        <f t="shared" si="5"/>
        <v>2</v>
      </c>
      <c r="N112" s="139">
        <f t="shared" si="6"/>
        <v>2</v>
      </c>
    </row>
    <row r="113" spans="1:14" ht="14.25" x14ac:dyDescent="0.2">
      <c r="A113" s="681" t="str">
        <f t="shared" si="7"/>
        <v>PrelimAshleigh PritchardBaylaurel Panache</v>
      </c>
      <c r="B113" s="234" t="s">
        <v>50</v>
      </c>
      <c r="C113" s="180" t="s">
        <v>577</v>
      </c>
      <c r="D113" s="180" t="s">
        <v>703</v>
      </c>
      <c r="E113" s="180"/>
      <c r="F113" s="180" t="s">
        <v>736</v>
      </c>
      <c r="G113" s="180"/>
      <c r="H113" s="180">
        <v>64.820999999999998</v>
      </c>
      <c r="I113" s="180"/>
      <c r="J113" s="180"/>
      <c r="K113" s="180"/>
      <c r="L113" s="180">
        <v>8</v>
      </c>
      <c r="M113" s="181">
        <f t="shared" si="5"/>
        <v>2</v>
      </c>
      <c r="N113" s="139">
        <f t="shared" si="6"/>
        <v>2</v>
      </c>
    </row>
    <row r="114" spans="1:14" ht="14.25" x14ac:dyDescent="0.2">
      <c r="A114" s="681" t="str">
        <f t="shared" si="7"/>
        <v>PrelimJasmine BarronGs Shore Thing</v>
      </c>
      <c r="B114" s="234" t="s">
        <v>50</v>
      </c>
      <c r="C114" s="180" t="s">
        <v>1287</v>
      </c>
      <c r="D114" s="180" t="s">
        <v>1397</v>
      </c>
      <c r="E114" s="180"/>
      <c r="F114" s="180" t="s">
        <v>732</v>
      </c>
      <c r="G114" s="180"/>
      <c r="H114" s="180">
        <v>64.106999999999999</v>
      </c>
      <c r="I114" s="180"/>
      <c r="J114" s="180"/>
      <c r="K114" s="180"/>
      <c r="L114" s="180">
        <v>9</v>
      </c>
      <c r="M114" s="181">
        <f t="shared" si="5"/>
        <v>2</v>
      </c>
      <c r="N114" s="139">
        <f t="shared" si="6"/>
        <v>2</v>
      </c>
    </row>
    <row r="115" spans="1:14" ht="14.25" x14ac:dyDescent="0.2">
      <c r="A115" s="681" t="str">
        <f t="shared" si="7"/>
        <v>PrelimAmberlee BrownMaccacino</v>
      </c>
      <c r="B115" s="234" t="s">
        <v>50</v>
      </c>
      <c r="C115" s="180" t="s">
        <v>1375</v>
      </c>
      <c r="D115" s="180" t="s">
        <v>1376</v>
      </c>
      <c r="E115" s="180"/>
      <c r="F115" s="180" t="s">
        <v>1300</v>
      </c>
      <c r="G115" s="180"/>
      <c r="H115" s="180">
        <v>63.213999999999999</v>
      </c>
      <c r="I115" s="180"/>
      <c r="J115" s="180"/>
      <c r="K115" s="180"/>
      <c r="L115" s="180">
        <v>10</v>
      </c>
      <c r="M115" s="181">
        <f t="shared" si="5"/>
        <v>2</v>
      </c>
      <c r="N115" s="139">
        <f t="shared" si="6"/>
        <v>2</v>
      </c>
    </row>
    <row r="116" spans="1:14" ht="14.25" x14ac:dyDescent="0.2">
      <c r="A116" s="681" t="str">
        <f t="shared" si="7"/>
        <v>PrelimLauren ContiScott Free</v>
      </c>
      <c r="B116" s="234" t="s">
        <v>50</v>
      </c>
      <c r="C116" s="180" t="s">
        <v>615</v>
      </c>
      <c r="D116" s="180" t="s">
        <v>640</v>
      </c>
      <c r="E116" s="180"/>
      <c r="F116" s="180" t="s">
        <v>1377</v>
      </c>
      <c r="G116" s="180"/>
      <c r="H116" s="180">
        <v>62.679000000000002</v>
      </c>
      <c r="I116" s="180"/>
      <c r="J116" s="180"/>
      <c r="K116" s="180"/>
      <c r="L116" s="180">
        <v>11</v>
      </c>
      <c r="M116" s="181">
        <f t="shared" si="5"/>
        <v>2</v>
      </c>
      <c r="N116" s="139">
        <f t="shared" si="6"/>
        <v>2</v>
      </c>
    </row>
    <row r="117" spans="1:14" ht="14.25" x14ac:dyDescent="0.2">
      <c r="A117" s="681" t="str">
        <f t="shared" si="7"/>
        <v>PrelimPortia AllanFollyfoot El Toro</v>
      </c>
      <c r="B117" s="234" t="s">
        <v>50</v>
      </c>
      <c r="C117" s="180" t="s">
        <v>1378</v>
      </c>
      <c r="D117" s="180" t="s">
        <v>1379</v>
      </c>
      <c r="E117" s="180"/>
      <c r="F117" s="180" t="s">
        <v>929</v>
      </c>
      <c r="G117" s="180"/>
      <c r="H117" s="180">
        <v>62.679000000000002</v>
      </c>
      <c r="I117" s="180"/>
      <c r="J117" s="180"/>
      <c r="K117" s="180"/>
      <c r="L117" s="180">
        <v>11</v>
      </c>
      <c r="M117" s="181">
        <f t="shared" si="5"/>
        <v>2</v>
      </c>
      <c r="N117" s="139">
        <f t="shared" si="6"/>
        <v>2</v>
      </c>
    </row>
    <row r="118" spans="1:14" ht="14.25" x14ac:dyDescent="0.2">
      <c r="A118" s="681" t="str">
        <f t="shared" si="7"/>
        <v>PrelimJazmin AndersonChupacabra</v>
      </c>
      <c r="B118" s="234" t="s">
        <v>50</v>
      </c>
      <c r="C118" s="180" t="s">
        <v>981</v>
      </c>
      <c r="D118" s="180" t="s">
        <v>982</v>
      </c>
      <c r="E118" s="180"/>
      <c r="F118" s="180" t="s">
        <v>1380</v>
      </c>
      <c r="G118" s="180"/>
      <c r="H118" s="180">
        <v>56.25</v>
      </c>
      <c r="I118" s="180"/>
      <c r="J118" s="180"/>
      <c r="K118" s="180"/>
      <c r="L118" s="180">
        <v>13</v>
      </c>
      <c r="M118" s="181">
        <f t="shared" si="5"/>
        <v>2</v>
      </c>
      <c r="N118" s="139">
        <f t="shared" si="6"/>
        <v>2</v>
      </c>
    </row>
    <row r="119" spans="1:14" ht="14.25" x14ac:dyDescent="0.2">
      <c r="A119" s="681" t="str">
        <f t="shared" si="7"/>
        <v>PrelimEllysha HaleBisco</v>
      </c>
      <c r="B119" s="234" t="s">
        <v>50</v>
      </c>
      <c r="C119" s="180" t="s">
        <v>579</v>
      </c>
      <c r="D119" s="180" t="s">
        <v>1164</v>
      </c>
      <c r="E119" s="180"/>
      <c r="F119" s="180" t="s">
        <v>1346</v>
      </c>
      <c r="G119" s="180"/>
      <c r="H119" s="180">
        <v>56.070999999999998</v>
      </c>
      <c r="I119" s="180"/>
      <c r="J119" s="180"/>
      <c r="K119" s="180"/>
      <c r="L119" s="180">
        <v>14</v>
      </c>
      <c r="M119" s="181">
        <f t="shared" si="5"/>
        <v>2</v>
      </c>
      <c r="N119" s="139">
        <f t="shared" si="6"/>
        <v>2</v>
      </c>
    </row>
    <row r="120" spans="1:14" ht="14.25" x14ac:dyDescent="0.2">
      <c r="A120" s="681" t="str">
        <f t="shared" si="7"/>
        <v>PrelimTamika WrightSassos Circus</v>
      </c>
      <c r="B120" s="234" t="s">
        <v>50</v>
      </c>
      <c r="C120" s="180" t="s">
        <v>1286</v>
      </c>
      <c r="D120" s="180" t="s">
        <v>1381</v>
      </c>
      <c r="E120" s="180"/>
      <c r="F120" s="180" t="s">
        <v>732</v>
      </c>
      <c r="G120" s="180"/>
      <c r="H120" s="180">
        <v>51.429000000000002</v>
      </c>
      <c r="I120" s="180"/>
      <c r="J120" s="180"/>
      <c r="K120" s="180"/>
      <c r="L120" s="180">
        <v>15</v>
      </c>
      <c r="M120" s="181">
        <f t="shared" si="5"/>
        <v>2</v>
      </c>
      <c r="N120" s="139">
        <f t="shared" si="6"/>
        <v>2</v>
      </c>
    </row>
    <row r="121" spans="1:14" ht="14.25" x14ac:dyDescent="0.2">
      <c r="A121" s="681" t="str">
        <f t="shared" si="7"/>
        <v>NovHarriet ForrestOakover Too Much Chatter</v>
      </c>
      <c r="B121" s="234" t="s">
        <v>377</v>
      </c>
      <c r="C121" s="180" t="s">
        <v>113</v>
      </c>
      <c r="D121" s="180" t="s">
        <v>22</v>
      </c>
      <c r="E121" s="180"/>
      <c r="F121" s="180" t="s">
        <v>1304</v>
      </c>
      <c r="G121" s="180"/>
      <c r="H121" s="180"/>
      <c r="I121" s="180">
        <v>73.528999999999996</v>
      </c>
      <c r="J121" s="180"/>
      <c r="K121" s="180"/>
      <c r="L121" s="180">
        <v>1</v>
      </c>
      <c r="M121" s="181">
        <f t="shared" si="5"/>
        <v>14</v>
      </c>
      <c r="N121" s="139">
        <f t="shared" si="6"/>
        <v>14</v>
      </c>
    </row>
    <row r="122" spans="1:14" ht="14.25" x14ac:dyDescent="0.2">
      <c r="A122" s="681" t="str">
        <f t="shared" si="7"/>
        <v>NovLeah GardinerRed Bluff Clearwind</v>
      </c>
      <c r="B122" s="234" t="s">
        <v>377</v>
      </c>
      <c r="C122" s="180" t="s">
        <v>31</v>
      </c>
      <c r="D122" s="180" t="s">
        <v>32</v>
      </c>
      <c r="E122" s="180"/>
      <c r="F122" s="180" t="s">
        <v>750</v>
      </c>
      <c r="G122" s="180"/>
      <c r="H122" s="180"/>
      <c r="I122" s="180">
        <v>70.882000000000005</v>
      </c>
      <c r="J122" s="180"/>
      <c r="K122" s="180"/>
      <c r="L122" s="180">
        <v>2</v>
      </c>
      <c r="M122" s="181">
        <f t="shared" si="5"/>
        <v>12</v>
      </c>
      <c r="N122" s="139">
        <f t="shared" si="6"/>
        <v>12</v>
      </c>
    </row>
    <row r="123" spans="1:14" ht="14.25" x14ac:dyDescent="0.2">
      <c r="A123" s="681" t="str">
        <f t="shared" si="7"/>
        <v>NovMia Harvey-RenetGordon Park Royal Review</v>
      </c>
      <c r="B123" s="234" t="s">
        <v>377</v>
      </c>
      <c r="C123" s="180" t="s">
        <v>1111</v>
      </c>
      <c r="D123" s="180" t="s">
        <v>1112</v>
      </c>
      <c r="E123" s="180"/>
      <c r="F123" s="180" t="s">
        <v>1317</v>
      </c>
      <c r="G123" s="180"/>
      <c r="H123" s="180"/>
      <c r="I123" s="180">
        <v>69.706000000000003</v>
      </c>
      <c r="J123" s="180"/>
      <c r="K123" s="180"/>
      <c r="L123" s="180">
        <v>3</v>
      </c>
      <c r="M123" s="181">
        <f t="shared" si="5"/>
        <v>10</v>
      </c>
      <c r="N123" s="139">
        <f t="shared" si="6"/>
        <v>10</v>
      </c>
    </row>
    <row r="124" spans="1:14" ht="14.25" x14ac:dyDescent="0.2">
      <c r="A124" s="681" t="str">
        <f t="shared" si="7"/>
        <v>NovKrystina BerceneMiss Polly Pocket</v>
      </c>
      <c r="B124" s="234" t="s">
        <v>377</v>
      </c>
      <c r="C124" s="180" t="s">
        <v>120</v>
      </c>
      <c r="D124" s="180" t="s">
        <v>948</v>
      </c>
      <c r="E124" s="180"/>
      <c r="F124" s="180" t="s">
        <v>1338</v>
      </c>
      <c r="G124" s="180"/>
      <c r="H124" s="180"/>
      <c r="I124" s="180">
        <v>67.941000000000003</v>
      </c>
      <c r="J124" s="180"/>
      <c r="K124" s="180"/>
      <c r="L124" s="180">
        <v>4</v>
      </c>
      <c r="M124" s="181">
        <f t="shared" si="5"/>
        <v>8</v>
      </c>
      <c r="N124" s="139">
        <f t="shared" si="6"/>
        <v>8</v>
      </c>
    </row>
    <row r="125" spans="1:14" ht="14.25" x14ac:dyDescent="0.2">
      <c r="A125" s="681" t="str">
        <f t="shared" si="7"/>
        <v>NovMia DicandiloGordon Park Waltz</v>
      </c>
      <c r="B125" s="234" t="s">
        <v>377</v>
      </c>
      <c r="C125" s="180" t="s">
        <v>156</v>
      </c>
      <c r="D125" s="180" t="s">
        <v>53</v>
      </c>
      <c r="E125" s="180"/>
      <c r="F125" s="180" t="s">
        <v>732</v>
      </c>
      <c r="G125" s="180"/>
      <c r="H125" s="180"/>
      <c r="I125" s="180">
        <v>67.5</v>
      </c>
      <c r="J125" s="180"/>
      <c r="K125" s="180"/>
      <c r="L125" s="180">
        <v>5</v>
      </c>
      <c r="M125" s="181">
        <f t="shared" si="5"/>
        <v>6</v>
      </c>
      <c r="N125" s="139">
        <f t="shared" si="6"/>
        <v>6</v>
      </c>
    </row>
    <row r="126" spans="1:14" ht="14.25" x14ac:dyDescent="0.2">
      <c r="A126" s="681" t="str">
        <f t="shared" si="7"/>
        <v>NovMeg FowlerKarma Park Festivity</v>
      </c>
      <c r="B126" s="234" t="s">
        <v>377</v>
      </c>
      <c r="C126" s="180" t="s">
        <v>121</v>
      </c>
      <c r="D126" s="180" t="s">
        <v>122</v>
      </c>
      <c r="E126" s="180"/>
      <c r="F126" s="180" t="s">
        <v>750</v>
      </c>
      <c r="G126" s="180"/>
      <c r="H126" s="180"/>
      <c r="I126" s="180">
        <v>67.206000000000003</v>
      </c>
      <c r="J126" s="180"/>
      <c r="K126" s="180"/>
      <c r="L126" s="180">
        <v>6</v>
      </c>
      <c r="M126" s="181">
        <f t="shared" si="5"/>
        <v>4</v>
      </c>
      <c r="N126" s="139">
        <f t="shared" si="6"/>
        <v>4</v>
      </c>
    </row>
    <row r="127" spans="1:14" ht="14.25" x14ac:dyDescent="0.2">
      <c r="A127" s="681" t="str">
        <f t="shared" si="7"/>
        <v>NovAnnalyce PageCoronation Flora</v>
      </c>
      <c r="B127" s="234" t="s">
        <v>377</v>
      </c>
      <c r="C127" s="180" t="s">
        <v>37</v>
      </c>
      <c r="D127" s="180" t="s">
        <v>38</v>
      </c>
      <c r="E127" s="180"/>
      <c r="F127" s="180" t="s">
        <v>1310</v>
      </c>
      <c r="G127" s="180"/>
      <c r="H127" s="180"/>
      <c r="I127" s="180">
        <v>65.293999999999997</v>
      </c>
      <c r="J127" s="180"/>
      <c r="K127" s="180"/>
      <c r="L127" s="180">
        <v>7</v>
      </c>
      <c r="M127" s="181">
        <f t="shared" si="5"/>
        <v>2</v>
      </c>
      <c r="N127" s="139">
        <f t="shared" si="6"/>
        <v>2</v>
      </c>
    </row>
    <row r="128" spans="1:14" ht="14.25" x14ac:dyDescent="0.2">
      <c r="A128" s="681" t="str">
        <f t="shared" si="7"/>
        <v>NovChenin HislopPenley Polly Pocket</v>
      </c>
      <c r="B128" s="234" t="s">
        <v>377</v>
      </c>
      <c r="C128" s="180" t="s">
        <v>124</v>
      </c>
      <c r="D128" s="180" t="s">
        <v>125</v>
      </c>
      <c r="E128" s="180"/>
      <c r="F128" s="180" t="s">
        <v>1301</v>
      </c>
      <c r="G128" s="180"/>
      <c r="H128" s="180"/>
      <c r="I128" s="180">
        <v>64.852999999999994</v>
      </c>
      <c r="J128" s="180"/>
      <c r="K128" s="180"/>
      <c r="L128" s="180">
        <v>8</v>
      </c>
      <c r="M128" s="181">
        <f t="shared" si="5"/>
        <v>2</v>
      </c>
      <c r="N128" s="139">
        <f t="shared" si="6"/>
        <v>2</v>
      </c>
    </row>
    <row r="129" spans="1:14" ht="14.25" x14ac:dyDescent="0.2">
      <c r="A129" s="681" t="str">
        <f t="shared" si="7"/>
        <v>NovEvie JamesJoshua Brook Stuart Little</v>
      </c>
      <c r="B129" s="234" t="s">
        <v>377</v>
      </c>
      <c r="C129" s="180" t="s">
        <v>293</v>
      </c>
      <c r="D129" s="180" t="s">
        <v>294</v>
      </c>
      <c r="E129" s="180"/>
      <c r="F129" s="180" t="s">
        <v>1344</v>
      </c>
      <c r="G129" s="180"/>
      <c r="H129" s="180"/>
      <c r="I129" s="180">
        <v>64.706000000000003</v>
      </c>
      <c r="J129" s="180"/>
      <c r="K129" s="180"/>
      <c r="L129" s="180">
        <v>9</v>
      </c>
      <c r="M129" s="181">
        <f t="shared" si="5"/>
        <v>2</v>
      </c>
      <c r="N129" s="139">
        <f t="shared" si="6"/>
        <v>2</v>
      </c>
    </row>
    <row r="130" spans="1:14" ht="14.25" x14ac:dyDescent="0.2">
      <c r="A130" s="681" t="str">
        <f t="shared" si="7"/>
        <v>NovMia FellowsMorningside Music Maker</v>
      </c>
      <c r="B130" s="234" t="s">
        <v>377</v>
      </c>
      <c r="C130" s="180" t="s">
        <v>33</v>
      </c>
      <c r="D130" s="180" t="s">
        <v>34</v>
      </c>
      <c r="E130" s="180"/>
      <c r="F130" s="180" t="s">
        <v>1322</v>
      </c>
      <c r="G130" s="180"/>
      <c r="H130" s="180"/>
      <c r="I130" s="180">
        <v>63.529000000000003</v>
      </c>
      <c r="J130" s="180"/>
      <c r="K130" s="180"/>
      <c r="L130" s="180">
        <v>10</v>
      </c>
      <c r="M130" s="181">
        <f t="shared" si="5"/>
        <v>2</v>
      </c>
      <c r="N130" s="139">
        <f t="shared" si="6"/>
        <v>2</v>
      </c>
    </row>
    <row r="131" spans="1:14" ht="14.25" x14ac:dyDescent="0.2">
      <c r="A131" s="681" t="str">
        <f t="shared" si="7"/>
        <v>NovJessica MasonNemuriko Thunderstruck</v>
      </c>
      <c r="B131" s="234" t="s">
        <v>377</v>
      </c>
      <c r="C131" s="180" t="s">
        <v>1339</v>
      </c>
      <c r="D131" s="180" t="s">
        <v>1340</v>
      </c>
      <c r="E131" s="180"/>
      <c r="F131" s="180" t="s">
        <v>1300</v>
      </c>
      <c r="G131" s="180"/>
      <c r="H131" s="180"/>
      <c r="I131" s="180">
        <v>63.381999999999998</v>
      </c>
      <c r="J131" s="180"/>
      <c r="K131" s="180"/>
      <c r="L131" s="180">
        <v>11</v>
      </c>
      <c r="M131" s="181">
        <f t="shared" si="5"/>
        <v>2</v>
      </c>
      <c r="N131" s="139">
        <f t="shared" si="6"/>
        <v>2</v>
      </c>
    </row>
    <row r="132" spans="1:14" ht="14.25" x14ac:dyDescent="0.2">
      <c r="A132" s="681" t="str">
        <f t="shared" si="7"/>
        <v>NovJasmine ElliottWindy Hill Ginger Rocks</v>
      </c>
      <c r="B132" s="234" t="s">
        <v>377</v>
      </c>
      <c r="C132" s="180" t="s">
        <v>741</v>
      </c>
      <c r="D132" s="180" t="s">
        <v>744</v>
      </c>
      <c r="E132" s="180"/>
      <c r="F132" s="180" t="s">
        <v>1304</v>
      </c>
      <c r="G132" s="180"/>
      <c r="H132" s="180"/>
      <c r="I132" s="180">
        <v>62.646999999999998</v>
      </c>
      <c r="J132" s="180"/>
      <c r="K132" s="180"/>
      <c r="L132" s="180">
        <v>12</v>
      </c>
      <c r="M132" s="181">
        <f t="shared" si="5"/>
        <v>2</v>
      </c>
      <c r="N132" s="139">
        <f t="shared" si="6"/>
        <v>2</v>
      </c>
    </row>
    <row r="133" spans="1:14" ht="14.25" x14ac:dyDescent="0.2">
      <c r="A133" s="681" t="str">
        <f t="shared" si="7"/>
        <v>NovTayah JoyLester</v>
      </c>
      <c r="B133" s="234" t="s">
        <v>377</v>
      </c>
      <c r="C133" s="180" t="s">
        <v>935</v>
      </c>
      <c r="D133" s="180" t="s">
        <v>941</v>
      </c>
      <c r="E133" s="180"/>
      <c r="F133" s="180" t="s">
        <v>1382</v>
      </c>
      <c r="G133" s="180"/>
      <c r="H133" s="180"/>
      <c r="I133" s="180">
        <v>61.911999999999999</v>
      </c>
      <c r="J133" s="180"/>
      <c r="K133" s="180"/>
      <c r="L133" s="180">
        <v>13</v>
      </c>
      <c r="M133" s="181">
        <f t="shared" si="5"/>
        <v>2</v>
      </c>
      <c r="N133" s="139">
        <f t="shared" si="6"/>
        <v>2</v>
      </c>
    </row>
    <row r="134" spans="1:14" ht="14.25" x14ac:dyDescent="0.2">
      <c r="A134" s="681" t="str">
        <f t="shared" ref="A134:A165" si="8">CONCATENATE(B134,C134,D134)</f>
        <v>NovCarly BallantyneClaire Downs Lil Bita Jazz</v>
      </c>
      <c r="B134" s="234" t="s">
        <v>377</v>
      </c>
      <c r="C134" s="180" t="s">
        <v>1383</v>
      </c>
      <c r="D134" s="180" t="s">
        <v>1384</v>
      </c>
      <c r="E134" s="180"/>
      <c r="F134" s="180" t="s">
        <v>1347</v>
      </c>
      <c r="G134" s="180"/>
      <c r="H134" s="180"/>
      <c r="I134" s="180">
        <v>58.529000000000003</v>
      </c>
      <c r="J134" s="180"/>
      <c r="K134" s="180"/>
      <c r="L134" s="180">
        <v>14</v>
      </c>
      <c r="M134" s="181">
        <f t="shared" si="5"/>
        <v>2</v>
      </c>
      <c r="N134" s="139">
        <f t="shared" si="6"/>
        <v>2</v>
      </c>
    </row>
    <row r="135" spans="1:14" ht="14.25" x14ac:dyDescent="0.2">
      <c r="A135" s="681" t="str">
        <f t="shared" si="8"/>
        <v>NovTiana WoolamsDalakee Over The Top</v>
      </c>
      <c r="B135" s="234" t="s">
        <v>377</v>
      </c>
      <c r="C135" s="180" t="s">
        <v>1385</v>
      </c>
      <c r="D135" s="180" t="s">
        <v>786</v>
      </c>
      <c r="E135" s="180"/>
      <c r="F135" s="180" t="s">
        <v>1337</v>
      </c>
      <c r="G135" s="180"/>
      <c r="H135" s="180"/>
      <c r="I135" s="180">
        <v>56.470999999999997</v>
      </c>
      <c r="J135" s="180"/>
      <c r="K135" s="180"/>
      <c r="L135" s="180">
        <v>15</v>
      </c>
      <c r="M135" s="181">
        <f t="shared" ref="M135:M170" si="9">IF(L135=1,7,IF(L135=2,6,IF(L135=3,5,IF(L135=4,4,IF(L135=5,3,IF(L135=6,2,IF(L135&gt;=6,1,0)))))))*2</f>
        <v>2</v>
      </c>
      <c r="N135" s="139">
        <f t="shared" ref="N135:N170" si="10">SUM(M135+$N$5)</f>
        <v>2</v>
      </c>
    </row>
    <row r="136" spans="1:14" ht="14.25" x14ac:dyDescent="0.2">
      <c r="A136" s="681" t="str">
        <f t="shared" si="8"/>
        <v>NovSommer CraigToscani</v>
      </c>
      <c r="B136" s="234" t="s">
        <v>377</v>
      </c>
      <c r="C136" s="180" t="s">
        <v>567</v>
      </c>
      <c r="D136" s="180" t="s">
        <v>568</v>
      </c>
      <c r="E136" s="180"/>
      <c r="F136" s="180" t="s">
        <v>1346</v>
      </c>
      <c r="G136" s="180"/>
      <c r="H136" s="180"/>
      <c r="I136" s="180">
        <v>55.441000000000003</v>
      </c>
      <c r="J136" s="180"/>
      <c r="K136" s="180"/>
      <c r="L136" s="180">
        <v>16</v>
      </c>
      <c r="M136" s="181">
        <f t="shared" si="9"/>
        <v>2</v>
      </c>
      <c r="N136" s="139">
        <f t="shared" si="10"/>
        <v>2</v>
      </c>
    </row>
    <row r="137" spans="1:14" ht="14.25" x14ac:dyDescent="0.2">
      <c r="A137" s="126" t="str">
        <f t="shared" si="8"/>
        <v/>
      </c>
      <c r="B137" s="234"/>
      <c r="C137" s="180"/>
      <c r="D137" s="180"/>
      <c r="E137" s="180"/>
      <c r="F137" s="180"/>
      <c r="G137" s="180"/>
      <c r="H137" s="180"/>
      <c r="I137" s="180"/>
      <c r="J137" s="180"/>
      <c r="K137" s="180"/>
      <c r="L137" s="180"/>
      <c r="M137" s="181">
        <f t="shared" si="9"/>
        <v>0</v>
      </c>
      <c r="N137" s="139">
        <f t="shared" si="10"/>
        <v>0</v>
      </c>
    </row>
    <row r="138" spans="1:14" ht="15" x14ac:dyDescent="0.25">
      <c r="A138" s="126" t="str">
        <f t="shared" si="8"/>
        <v>NovJessica RidleyHoffmans Molly</v>
      </c>
      <c r="B138" s="392" t="s">
        <v>377</v>
      </c>
      <c r="C138" s="683" t="s">
        <v>21</v>
      </c>
      <c r="D138" s="683" t="s">
        <v>255</v>
      </c>
      <c r="E138" s="687"/>
      <c r="F138" s="683" t="s">
        <v>1304</v>
      </c>
      <c r="G138" s="684"/>
      <c r="H138" s="253"/>
      <c r="I138" s="689">
        <v>69.412000000000006</v>
      </c>
      <c r="J138" s="689"/>
      <c r="K138" s="180"/>
      <c r="L138" s="690">
        <v>1</v>
      </c>
      <c r="M138" s="685">
        <f t="shared" si="9"/>
        <v>14</v>
      </c>
      <c r="N138" s="688">
        <f t="shared" si="10"/>
        <v>14</v>
      </c>
    </row>
    <row r="139" spans="1:14" ht="15" x14ac:dyDescent="0.25">
      <c r="A139" s="126" t="str">
        <f t="shared" si="8"/>
        <v>NovChloe GeeBarz Open</v>
      </c>
      <c r="B139" s="392" t="s">
        <v>377</v>
      </c>
      <c r="C139" s="683" t="s">
        <v>19</v>
      </c>
      <c r="D139" s="683" t="s">
        <v>103</v>
      </c>
      <c r="E139" s="687"/>
      <c r="F139" s="683" t="s">
        <v>732</v>
      </c>
      <c r="G139" s="684"/>
      <c r="H139" s="253"/>
      <c r="I139" s="689">
        <v>69.265000000000001</v>
      </c>
      <c r="J139" s="689"/>
      <c r="K139" s="180"/>
      <c r="L139" s="690">
        <v>2</v>
      </c>
      <c r="M139" s="685">
        <f t="shared" si="9"/>
        <v>12</v>
      </c>
      <c r="N139" s="688">
        <f t="shared" si="10"/>
        <v>12</v>
      </c>
    </row>
    <row r="140" spans="1:14" ht="15" x14ac:dyDescent="0.25">
      <c r="A140" s="126" t="str">
        <f t="shared" si="8"/>
        <v>NovEmily CarpenterTyalla Oriole</v>
      </c>
      <c r="B140" s="392" t="s">
        <v>377</v>
      </c>
      <c r="C140" s="683" t="s">
        <v>41</v>
      </c>
      <c r="D140" s="683" t="s">
        <v>42</v>
      </c>
      <c r="E140" s="687"/>
      <c r="F140" s="683" t="s">
        <v>766</v>
      </c>
      <c r="G140" s="684"/>
      <c r="H140" s="253"/>
      <c r="I140" s="689">
        <v>67.058999999999997</v>
      </c>
      <c r="J140" s="689"/>
      <c r="K140" s="180"/>
      <c r="L140" s="690">
        <v>3</v>
      </c>
      <c r="M140" s="685">
        <f t="shared" si="9"/>
        <v>10</v>
      </c>
      <c r="N140" s="688">
        <f t="shared" si="10"/>
        <v>10</v>
      </c>
    </row>
    <row r="141" spans="1:14" ht="15" x14ac:dyDescent="0.25">
      <c r="A141" s="126" t="str">
        <f t="shared" si="8"/>
        <v>NovMilly MathewsRowen Pixie</v>
      </c>
      <c r="B141" s="392" t="s">
        <v>377</v>
      </c>
      <c r="C141" s="683" t="s">
        <v>531</v>
      </c>
      <c r="D141" s="683" t="s">
        <v>532</v>
      </c>
      <c r="E141" s="687"/>
      <c r="F141" s="683" t="s">
        <v>1319</v>
      </c>
      <c r="G141" s="684"/>
      <c r="H141" s="253"/>
      <c r="I141" s="689">
        <v>65.882000000000005</v>
      </c>
      <c r="J141" s="689"/>
      <c r="K141" s="180"/>
      <c r="L141" s="690">
        <v>4</v>
      </c>
      <c r="M141" s="685">
        <f t="shared" si="9"/>
        <v>8</v>
      </c>
      <c r="N141" s="688">
        <f t="shared" si="10"/>
        <v>8</v>
      </c>
    </row>
    <row r="142" spans="1:14" ht="15" x14ac:dyDescent="0.25">
      <c r="A142" s="126" t="str">
        <f t="shared" si="8"/>
        <v>NovRebecca SuvaljkoSP Obsession</v>
      </c>
      <c r="B142" s="392" t="s">
        <v>377</v>
      </c>
      <c r="C142" s="683" t="s">
        <v>27</v>
      </c>
      <c r="D142" s="683" t="s">
        <v>1354</v>
      </c>
      <c r="E142" s="687"/>
      <c r="F142" s="683" t="s">
        <v>732</v>
      </c>
      <c r="G142" s="684"/>
      <c r="H142" s="253"/>
      <c r="I142" s="689">
        <v>64.706000000000003</v>
      </c>
      <c r="J142" s="689"/>
      <c r="K142" s="180"/>
      <c r="L142" s="690">
        <v>5</v>
      </c>
      <c r="M142" s="685">
        <f t="shared" si="9"/>
        <v>6</v>
      </c>
      <c r="N142" s="688">
        <f t="shared" si="10"/>
        <v>6</v>
      </c>
    </row>
    <row r="143" spans="1:14" ht="15" x14ac:dyDescent="0.25">
      <c r="A143" s="126" t="str">
        <f t="shared" si="8"/>
        <v>NovOlivia HawkinsBilden Park Coachella</v>
      </c>
      <c r="B143" s="392" t="s">
        <v>377</v>
      </c>
      <c r="C143" s="683" t="s">
        <v>20</v>
      </c>
      <c r="D143" s="683" t="s">
        <v>301</v>
      </c>
      <c r="E143" s="687"/>
      <c r="F143" s="683" t="s">
        <v>1319</v>
      </c>
      <c r="G143" s="684"/>
      <c r="H143" s="253"/>
      <c r="I143" s="689">
        <v>64.412000000000006</v>
      </c>
      <c r="J143" s="689"/>
      <c r="K143" s="180"/>
      <c r="L143" s="690">
        <v>6</v>
      </c>
      <c r="M143" s="685">
        <f t="shared" si="9"/>
        <v>4</v>
      </c>
      <c r="N143" s="688">
        <f t="shared" si="10"/>
        <v>4</v>
      </c>
    </row>
    <row r="144" spans="1:14" ht="15" x14ac:dyDescent="0.25">
      <c r="A144" s="126" t="str">
        <f t="shared" si="8"/>
        <v>NovChesney DawsonCaesere KEH</v>
      </c>
      <c r="B144" s="392" t="s">
        <v>377</v>
      </c>
      <c r="C144" s="683" t="s">
        <v>1351</v>
      </c>
      <c r="D144" s="683" t="s">
        <v>1352</v>
      </c>
      <c r="E144" s="687"/>
      <c r="F144" s="683" t="s">
        <v>1353</v>
      </c>
      <c r="G144" s="686"/>
      <c r="H144" s="253"/>
      <c r="I144" s="689">
        <v>63.823999999999998</v>
      </c>
      <c r="J144" s="689"/>
      <c r="K144" s="180"/>
      <c r="L144" s="690">
        <v>7</v>
      </c>
      <c r="M144" s="685">
        <f t="shared" si="9"/>
        <v>2</v>
      </c>
      <c r="N144" s="688">
        <f t="shared" si="10"/>
        <v>2</v>
      </c>
    </row>
    <row r="145" spans="1:14" ht="15" x14ac:dyDescent="0.25">
      <c r="A145" s="126" t="str">
        <f t="shared" si="8"/>
        <v>NovSummer ThornHes Smokin</v>
      </c>
      <c r="B145" s="392" t="s">
        <v>377</v>
      </c>
      <c r="C145" s="683" t="s">
        <v>575</v>
      </c>
      <c r="D145" s="683" t="s">
        <v>576</v>
      </c>
      <c r="E145" s="687"/>
      <c r="F145" s="683" t="s">
        <v>1305</v>
      </c>
      <c r="G145" s="684"/>
      <c r="H145" s="253"/>
      <c r="I145" s="689">
        <v>63.823999999999998</v>
      </c>
      <c r="J145" s="689"/>
      <c r="K145" s="180"/>
      <c r="L145" s="690">
        <v>7</v>
      </c>
      <c r="M145" s="685">
        <f t="shared" si="9"/>
        <v>2</v>
      </c>
      <c r="N145" s="688">
        <f t="shared" si="10"/>
        <v>2</v>
      </c>
    </row>
    <row r="146" spans="1:14" ht="15" x14ac:dyDescent="0.25">
      <c r="A146" s="126" t="str">
        <f t="shared" si="8"/>
        <v>NovAlina CamarriGo Faraglioni</v>
      </c>
      <c r="B146" s="392" t="s">
        <v>377</v>
      </c>
      <c r="C146" s="683" t="s">
        <v>1386</v>
      </c>
      <c r="D146" s="683" t="s">
        <v>1387</v>
      </c>
      <c r="E146" s="687"/>
      <c r="F146" s="683" t="s">
        <v>1300</v>
      </c>
      <c r="G146" s="684"/>
      <c r="H146" s="253"/>
      <c r="I146" s="689">
        <v>63.381999999999998</v>
      </c>
      <c r="J146" s="689"/>
      <c r="K146" s="180"/>
      <c r="L146" s="690">
        <v>9</v>
      </c>
      <c r="M146" s="685">
        <f t="shared" si="9"/>
        <v>2</v>
      </c>
      <c r="N146" s="688">
        <f t="shared" si="10"/>
        <v>2</v>
      </c>
    </row>
    <row r="147" spans="1:14" ht="15" x14ac:dyDescent="0.25">
      <c r="A147" s="126" t="str">
        <f t="shared" si="8"/>
        <v>NovRuby WeightmanCapote</v>
      </c>
      <c r="B147" s="392" t="s">
        <v>377</v>
      </c>
      <c r="C147" s="683" t="s">
        <v>979</v>
      </c>
      <c r="D147" s="683" t="s">
        <v>980</v>
      </c>
      <c r="E147" s="687"/>
      <c r="F147" s="683" t="s">
        <v>929</v>
      </c>
      <c r="G147" s="684"/>
      <c r="H147" s="253"/>
      <c r="I147" s="689">
        <v>61.911999999999999</v>
      </c>
      <c r="J147" s="689"/>
      <c r="K147" s="180"/>
      <c r="L147" s="690">
        <v>10</v>
      </c>
      <c r="M147" s="685">
        <f t="shared" si="9"/>
        <v>2</v>
      </c>
      <c r="N147" s="688">
        <f t="shared" si="10"/>
        <v>2</v>
      </c>
    </row>
    <row r="148" spans="1:14" ht="15" x14ac:dyDescent="0.25">
      <c r="A148" s="126" t="str">
        <f t="shared" si="8"/>
        <v>NovEmily GreyFawley Belletrix</v>
      </c>
      <c r="B148" s="392" t="s">
        <v>377</v>
      </c>
      <c r="C148" s="683" t="s">
        <v>1095</v>
      </c>
      <c r="D148" s="683" t="s">
        <v>1096</v>
      </c>
      <c r="E148" s="687"/>
      <c r="F148" s="683" t="s">
        <v>1299</v>
      </c>
      <c r="G148" s="686"/>
      <c r="H148" s="253"/>
      <c r="I148" s="689">
        <v>61.765000000000001</v>
      </c>
      <c r="J148" s="689"/>
      <c r="K148" s="180"/>
      <c r="L148" s="690">
        <v>11</v>
      </c>
      <c r="M148" s="685">
        <f t="shared" si="9"/>
        <v>2</v>
      </c>
      <c r="N148" s="688">
        <f t="shared" si="10"/>
        <v>2</v>
      </c>
    </row>
    <row r="149" spans="1:14" ht="15" x14ac:dyDescent="0.25">
      <c r="A149" s="126" t="str">
        <f t="shared" si="8"/>
        <v>NovSummer SherlockFanta</v>
      </c>
      <c r="B149" s="392" t="s">
        <v>377</v>
      </c>
      <c r="C149" s="683" t="s">
        <v>48</v>
      </c>
      <c r="D149" s="683" t="s">
        <v>143</v>
      </c>
      <c r="E149" s="687"/>
      <c r="F149" s="683" t="s">
        <v>1299</v>
      </c>
      <c r="G149" s="684"/>
      <c r="H149" s="253"/>
      <c r="I149" s="689">
        <v>60.293999999999997</v>
      </c>
      <c r="J149" s="689"/>
      <c r="K149" s="180"/>
      <c r="L149" s="690">
        <v>12</v>
      </c>
      <c r="M149" s="685">
        <f t="shared" si="9"/>
        <v>2</v>
      </c>
      <c r="N149" s="688">
        <f t="shared" si="10"/>
        <v>2</v>
      </c>
    </row>
    <row r="150" spans="1:14" ht="15" x14ac:dyDescent="0.25">
      <c r="A150" s="126" t="str">
        <f t="shared" si="8"/>
        <v>NovMia SeinorChelleason Gold Emblem</v>
      </c>
      <c r="B150" s="392" t="s">
        <v>377</v>
      </c>
      <c r="C150" s="683" t="s">
        <v>535</v>
      </c>
      <c r="D150" s="683" t="s">
        <v>561</v>
      </c>
      <c r="E150" s="687"/>
      <c r="F150" s="683" t="s">
        <v>732</v>
      </c>
      <c r="G150" s="684"/>
      <c r="H150" s="253"/>
      <c r="I150" s="689">
        <v>58.234999999999999</v>
      </c>
      <c r="J150" s="689"/>
      <c r="K150" s="180"/>
      <c r="L150" s="690">
        <v>13</v>
      </c>
      <c r="M150" s="685">
        <f t="shared" si="9"/>
        <v>2</v>
      </c>
      <c r="N150" s="688">
        <f t="shared" si="10"/>
        <v>2</v>
      </c>
    </row>
    <row r="151" spans="1:14" ht="15" x14ac:dyDescent="0.25">
      <c r="A151" s="126" t="str">
        <f t="shared" si="8"/>
        <v>NovAmeliah DolanSerenity Park Calais</v>
      </c>
      <c r="B151" s="392" t="s">
        <v>377</v>
      </c>
      <c r="C151" s="683" t="s">
        <v>1363</v>
      </c>
      <c r="D151" s="683" t="s">
        <v>1364</v>
      </c>
      <c r="E151" s="687"/>
      <c r="F151" s="683" t="s">
        <v>1280</v>
      </c>
      <c r="G151" s="684"/>
      <c r="H151" s="253"/>
      <c r="I151" s="689">
        <v>55.881999999999998</v>
      </c>
      <c r="J151" s="689"/>
      <c r="K151" s="180"/>
      <c r="L151" s="690">
        <v>14</v>
      </c>
      <c r="M151" s="685">
        <f t="shared" si="9"/>
        <v>2</v>
      </c>
      <c r="N151" s="688">
        <f t="shared" si="10"/>
        <v>2</v>
      </c>
    </row>
    <row r="152" spans="1:14" ht="15" x14ac:dyDescent="0.25">
      <c r="A152" s="126" t="str">
        <f t="shared" si="8"/>
        <v>NovEmily MaxwellDuty Calls</v>
      </c>
      <c r="B152" s="392" t="s">
        <v>377</v>
      </c>
      <c r="C152" s="683" t="s">
        <v>169</v>
      </c>
      <c r="D152" s="683" t="s">
        <v>1388</v>
      </c>
      <c r="E152" s="687"/>
      <c r="F152" s="683" t="s">
        <v>1347</v>
      </c>
      <c r="G152" s="686"/>
      <c r="H152" s="253"/>
      <c r="I152" s="689">
        <v>54.853000000000002</v>
      </c>
      <c r="J152" s="689"/>
      <c r="K152" s="180"/>
      <c r="L152" s="690">
        <v>15</v>
      </c>
      <c r="M152" s="685">
        <f t="shared" si="9"/>
        <v>2</v>
      </c>
      <c r="N152" s="688">
        <f t="shared" si="10"/>
        <v>2</v>
      </c>
    </row>
    <row r="153" spans="1:14" ht="15" x14ac:dyDescent="0.25">
      <c r="A153" s="126" t="str">
        <f t="shared" si="8"/>
        <v>NovHannah SimpsonRuby Damask Rosa</v>
      </c>
      <c r="B153" s="392" t="s">
        <v>377</v>
      </c>
      <c r="C153" s="684" t="s">
        <v>1131</v>
      </c>
      <c r="D153" s="684" t="s">
        <v>1132</v>
      </c>
      <c r="E153" s="685"/>
      <c r="F153" s="684" t="s">
        <v>1309</v>
      </c>
      <c r="G153" s="685"/>
      <c r="H153" s="253"/>
      <c r="I153" s="253">
        <v>71.028999999999996</v>
      </c>
      <c r="J153" s="253"/>
      <c r="K153" s="685"/>
      <c r="L153" s="685">
        <v>1</v>
      </c>
      <c r="M153" s="685">
        <f t="shared" si="9"/>
        <v>14</v>
      </c>
      <c r="N153" s="688">
        <f t="shared" si="10"/>
        <v>14</v>
      </c>
    </row>
    <row r="154" spans="1:14" ht="15" x14ac:dyDescent="0.25">
      <c r="A154" s="126" t="str">
        <f t="shared" si="8"/>
        <v>NovCharvelle MillerKendall Park Odin</v>
      </c>
      <c r="B154" s="392" t="s">
        <v>377</v>
      </c>
      <c r="C154" s="684" t="s">
        <v>347</v>
      </c>
      <c r="D154" s="684" t="s">
        <v>348</v>
      </c>
      <c r="E154" s="685"/>
      <c r="F154" s="684" t="s">
        <v>929</v>
      </c>
      <c r="G154" s="685"/>
      <c r="H154" s="253"/>
      <c r="I154" s="253">
        <v>70.441000000000003</v>
      </c>
      <c r="J154" s="253"/>
      <c r="K154" s="685"/>
      <c r="L154" s="685">
        <v>2</v>
      </c>
      <c r="M154" s="685">
        <f t="shared" si="9"/>
        <v>12</v>
      </c>
      <c r="N154" s="688">
        <f t="shared" si="10"/>
        <v>12</v>
      </c>
    </row>
    <row r="155" spans="1:14" ht="15" x14ac:dyDescent="0.25">
      <c r="A155" s="126" t="str">
        <f t="shared" si="8"/>
        <v>NovIsabella MullinsHouse of Sharr</v>
      </c>
      <c r="B155" s="392" t="s">
        <v>377</v>
      </c>
      <c r="C155" s="684" t="s">
        <v>1402</v>
      </c>
      <c r="D155" s="684" t="s">
        <v>1403</v>
      </c>
      <c r="E155" s="685"/>
      <c r="F155" s="684" t="s">
        <v>1371</v>
      </c>
      <c r="G155" s="686"/>
      <c r="H155" s="253"/>
      <c r="I155" s="253">
        <v>66.912000000000006</v>
      </c>
      <c r="J155" s="253"/>
      <c r="K155" s="686"/>
      <c r="L155" s="685">
        <v>3</v>
      </c>
      <c r="M155" s="685">
        <f t="shared" si="9"/>
        <v>10</v>
      </c>
      <c r="N155" s="688">
        <f t="shared" si="10"/>
        <v>10</v>
      </c>
    </row>
    <row r="156" spans="1:14" ht="15" x14ac:dyDescent="0.25">
      <c r="A156" s="126" t="str">
        <f t="shared" si="8"/>
        <v>NovNicole DragovichFoxdales Merlin</v>
      </c>
      <c r="B156" s="392" t="s">
        <v>377</v>
      </c>
      <c r="C156" s="684" t="s">
        <v>332</v>
      </c>
      <c r="D156" s="684" t="s">
        <v>333</v>
      </c>
      <c r="E156" s="685"/>
      <c r="F156" s="684" t="s">
        <v>929</v>
      </c>
      <c r="G156" s="685"/>
      <c r="H156" s="253"/>
      <c r="I156" s="253">
        <v>65.765000000000001</v>
      </c>
      <c r="J156" s="253"/>
      <c r="K156" s="685"/>
      <c r="L156" s="685">
        <v>4</v>
      </c>
      <c r="M156" s="685">
        <f t="shared" si="9"/>
        <v>8</v>
      </c>
      <c r="N156" s="688">
        <f t="shared" si="10"/>
        <v>8</v>
      </c>
    </row>
    <row r="157" spans="1:14" ht="15" x14ac:dyDescent="0.25">
      <c r="A157" s="126" t="str">
        <f t="shared" si="8"/>
        <v>NovCaitlin PritchardSpringbrook Baylaurel Cruz-R</v>
      </c>
      <c r="B157" s="392" t="s">
        <v>377</v>
      </c>
      <c r="C157" s="684" t="s">
        <v>589</v>
      </c>
      <c r="D157" s="684" t="s">
        <v>1404</v>
      </c>
      <c r="E157" s="685"/>
      <c r="F157" s="684" t="s">
        <v>736</v>
      </c>
      <c r="G157" s="686"/>
      <c r="H157" s="253"/>
      <c r="I157" s="253">
        <v>64.412000000000006</v>
      </c>
      <c r="J157" s="253"/>
      <c r="K157" s="686"/>
      <c r="L157" s="685">
        <v>5</v>
      </c>
      <c r="M157" s="685">
        <f t="shared" si="9"/>
        <v>6</v>
      </c>
      <c r="N157" s="688">
        <f t="shared" si="10"/>
        <v>6</v>
      </c>
    </row>
    <row r="158" spans="1:14" ht="15" x14ac:dyDescent="0.25">
      <c r="A158" s="126" t="str">
        <f t="shared" si="8"/>
        <v>NovRachelle BrownRed Dar Jon</v>
      </c>
      <c r="B158" s="392" t="s">
        <v>377</v>
      </c>
      <c r="C158" s="684" t="s">
        <v>675</v>
      </c>
      <c r="D158" s="684" t="s">
        <v>951</v>
      </c>
      <c r="E158" s="685"/>
      <c r="F158" s="684" t="s">
        <v>1300</v>
      </c>
      <c r="G158" s="686"/>
      <c r="H158" s="253"/>
      <c r="I158" s="253">
        <v>64.412000000000006</v>
      </c>
      <c r="J158" s="253"/>
      <c r="K158" s="686"/>
      <c r="L158" s="685">
        <v>5</v>
      </c>
      <c r="M158" s="685">
        <f t="shared" si="9"/>
        <v>6</v>
      </c>
      <c r="N158" s="688">
        <f t="shared" si="10"/>
        <v>6</v>
      </c>
    </row>
    <row r="159" spans="1:14" ht="15" x14ac:dyDescent="0.25">
      <c r="A159" s="126" t="str">
        <f t="shared" si="8"/>
        <v>NovKatelyn MehanikovVee</v>
      </c>
      <c r="B159" s="392" t="s">
        <v>377</v>
      </c>
      <c r="C159" s="684" t="s">
        <v>378</v>
      </c>
      <c r="D159" s="684" t="s">
        <v>434</v>
      </c>
      <c r="E159" s="685"/>
      <c r="F159" s="684" t="s">
        <v>1302</v>
      </c>
      <c r="G159" s="685"/>
      <c r="H159" s="253"/>
      <c r="I159" s="253">
        <v>64.117999999999995</v>
      </c>
      <c r="J159" s="253"/>
      <c r="K159" s="685"/>
      <c r="L159" s="685">
        <v>7</v>
      </c>
      <c r="M159" s="685">
        <f t="shared" si="9"/>
        <v>2</v>
      </c>
      <c r="N159" s="688">
        <f t="shared" si="10"/>
        <v>2</v>
      </c>
    </row>
    <row r="160" spans="1:14" ht="15" x14ac:dyDescent="0.25">
      <c r="A160" s="126" t="str">
        <f t="shared" si="8"/>
        <v>NovTiarlie WarehamTiaja Park Dream</v>
      </c>
      <c r="B160" s="392" t="s">
        <v>377</v>
      </c>
      <c r="C160" s="684" t="s">
        <v>24</v>
      </c>
      <c r="D160" s="684" t="s">
        <v>25</v>
      </c>
      <c r="E160" s="685"/>
      <c r="F160" s="684" t="s">
        <v>1280</v>
      </c>
      <c r="G160" s="685"/>
      <c r="H160" s="253"/>
      <c r="I160" s="253">
        <v>64.117999999999995</v>
      </c>
      <c r="J160" s="253"/>
      <c r="K160" s="685"/>
      <c r="L160" s="685">
        <v>7</v>
      </c>
      <c r="M160" s="685">
        <f t="shared" si="9"/>
        <v>2</v>
      </c>
      <c r="N160" s="688">
        <f t="shared" si="10"/>
        <v>2</v>
      </c>
    </row>
    <row r="161" spans="1:14" ht="15" x14ac:dyDescent="0.25">
      <c r="A161" s="126" t="str">
        <f t="shared" si="8"/>
        <v>NovKristie GibaudFatal Attraction</v>
      </c>
      <c r="B161" s="392" t="s">
        <v>377</v>
      </c>
      <c r="C161" s="684" t="s">
        <v>706</v>
      </c>
      <c r="D161" s="684" t="s">
        <v>989</v>
      </c>
      <c r="E161" s="685"/>
      <c r="F161" s="684" t="s">
        <v>929</v>
      </c>
      <c r="G161" s="686"/>
      <c r="H161" s="253"/>
      <c r="I161" s="253">
        <v>63.088000000000001</v>
      </c>
      <c r="J161" s="253"/>
      <c r="K161" s="686"/>
      <c r="L161" s="685">
        <v>9</v>
      </c>
      <c r="M161" s="685">
        <f t="shared" si="9"/>
        <v>2</v>
      </c>
      <c r="N161" s="688">
        <f t="shared" si="10"/>
        <v>2</v>
      </c>
    </row>
    <row r="162" spans="1:14" ht="15" x14ac:dyDescent="0.25">
      <c r="A162" s="126" t="str">
        <f t="shared" si="8"/>
        <v>NovKaeleigh BrownMystic Shadows Celtic Wizard</v>
      </c>
      <c r="B162" s="392" t="s">
        <v>377</v>
      </c>
      <c r="C162" s="684" t="s">
        <v>677</v>
      </c>
      <c r="D162" s="684" t="s">
        <v>1374</v>
      </c>
      <c r="E162" s="685"/>
      <c r="F162" s="684" t="s">
        <v>1300</v>
      </c>
      <c r="G162" s="686"/>
      <c r="H162" s="253"/>
      <c r="I162" s="253">
        <v>62.941000000000003</v>
      </c>
      <c r="J162" s="253"/>
      <c r="K162" s="686"/>
      <c r="L162" s="685">
        <v>10</v>
      </c>
      <c r="M162" s="685">
        <f t="shared" si="9"/>
        <v>2</v>
      </c>
      <c r="N162" s="688">
        <f t="shared" si="10"/>
        <v>2</v>
      </c>
    </row>
    <row r="163" spans="1:14" ht="15" x14ac:dyDescent="0.25">
      <c r="A163" s="126" t="str">
        <f t="shared" si="8"/>
        <v>NovHayley CookeCooperpedy</v>
      </c>
      <c r="B163" s="392" t="s">
        <v>377</v>
      </c>
      <c r="C163" s="684" t="s">
        <v>645</v>
      </c>
      <c r="D163" s="684" t="s">
        <v>646</v>
      </c>
      <c r="E163" s="685"/>
      <c r="F163" s="684" t="s">
        <v>1405</v>
      </c>
      <c r="G163" s="686"/>
      <c r="H163" s="253"/>
      <c r="I163" s="253">
        <v>61.911999999999999</v>
      </c>
      <c r="J163" s="253"/>
      <c r="K163" s="686"/>
      <c r="L163" s="685">
        <v>11</v>
      </c>
      <c r="M163" s="685">
        <f t="shared" si="9"/>
        <v>2</v>
      </c>
      <c r="N163" s="688">
        <f t="shared" si="10"/>
        <v>2</v>
      </c>
    </row>
    <row r="164" spans="1:14" ht="15" x14ac:dyDescent="0.25">
      <c r="A164" s="126" t="str">
        <f t="shared" si="8"/>
        <v>NovAshleigh PritchardBaylaurel Panache</v>
      </c>
      <c r="B164" s="392" t="s">
        <v>377</v>
      </c>
      <c r="C164" s="684" t="s">
        <v>577</v>
      </c>
      <c r="D164" s="684" t="s">
        <v>703</v>
      </c>
      <c r="E164" s="685"/>
      <c r="F164" s="684" t="s">
        <v>736</v>
      </c>
      <c r="G164" s="686"/>
      <c r="H164" s="253"/>
      <c r="I164" s="253">
        <v>61.176000000000002</v>
      </c>
      <c r="J164" s="253"/>
      <c r="K164" s="686"/>
      <c r="L164" s="685">
        <v>12</v>
      </c>
      <c r="M164" s="685">
        <f t="shared" si="9"/>
        <v>2</v>
      </c>
      <c r="N164" s="688">
        <f t="shared" si="10"/>
        <v>2</v>
      </c>
    </row>
    <row r="165" spans="1:14" ht="15" x14ac:dyDescent="0.25">
      <c r="A165" s="126" t="str">
        <f t="shared" si="8"/>
        <v>NovKaitlin GossSlim Shady</v>
      </c>
      <c r="B165" s="392" t="s">
        <v>377</v>
      </c>
      <c r="C165" s="684" t="s">
        <v>1106</v>
      </c>
      <c r="D165" s="684" t="s">
        <v>1107</v>
      </c>
      <c r="E165" s="685"/>
      <c r="F165" s="684" t="s">
        <v>1371</v>
      </c>
      <c r="G165" s="685"/>
      <c r="H165" s="253"/>
      <c r="I165" s="253">
        <v>60.734999999999999</v>
      </c>
      <c r="J165" s="253"/>
      <c r="K165" s="685"/>
      <c r="L165" s="685">
        <v>13</v>
      </c>
      <c r="M165" s="685">
        <f t="shared" si="9"/>
        <v>2</v>
      </c>
      <c r="N165" s="688">
        <f t="shared" si="10"/>
        <v>2</v>
      </c>
    </row>
    <row r="166" spans="1:14" ht="15" x14ac:dyDescent="0.25">
      <c r="A166" s="126" t="str">
        <f t="shared" ref="A166:A170" si="11">CONCATENATE(B166,C166,D166)</f>
        <v>NovEllysha HalePeacemaker Alice Ross King</v>
      </c>
      <c r="B166" s="392" t="s">
        <v>377</v>
      </c>
      <c r="C166" s="684" t="s">
        <v>579</v>
      </c>
      <c r="D166" s="684" t="s">
        <v>1186</v>
      </c>
      <c r="E166" s="685"/>
      <c r="F166" s="684" t="s">
        <v>1346</v>
      </c>
      <c r="G166" s="685"/>
      <c r="H166" s="253"/>
      <c r="I166" s="253">
        <v>60.588000000000001</v>
      </c>
      <c r="J166" s="253"/>
      <c r="K166" s="685"/>
      <c r="L166" s="685">
        <v>14</v>
      </c>
      <c r="M166" s="685">
        <f t="shared" si="9"/>
        <v>2</v>
      </c>
      <c r="N166" s="688">
        <f t="shared" si="10"/>
        <v>2</v>
      </c>
    </row>
    <row r="167" spans="1:14" ht="15" x14ac:dyDescent="0.25">
      <c r="A167" s="126" t="str">
        <f t="shared" si="11"/>
        <v>NovPortia AllanFollyfoot El Toro</v>
      </c>
      <c r="B167" s="392" t="s">
        <v>377</v>
      </c>
      <c r="C167" s="684" t="s">
        <v>1378</v>
      </c>
      <c r="D167" s="684" t="s">
        <v>1379</v>
      </c>
      <c r="E167" s="685"/>
      <c r="F167" s="684" t="s">
        <v>929</v>
      </c>
      <c r="G167" s="685"/>
      <c r="H167" s="253"/>
      <c r="I167" s="253">
        <v>60.293999999999997</v>
      </c>
      <c r="J167" s="253"/>
      <c r="K167" s="685"/>
      <c r="L167" s="685">
        <v>15</v>
      </c>
      <c r="M167" s="685">
        <f t="shared" si="9"/>
        <v>2</v>
      </c>
      <c r="N167" s="688">
        <f t="shared" si="10"/>
        <v>2</v>
      </c>
    </row>
    <row r="168" spans="1:14" ht="15" x14ac:dyDescent="0.25">
      <c r="A168" s="126" t="str">
        <f t="shared" si="11"/>
        <v>NovAmberlee BrownMaccacino</v>
      </c>
      <c r="B168" s="392" t="s">
        <v>377</v>
      </c>
      <c r="C168" s="684" t="s">
        <v>1375</v>
      </c>
      <c r="D168" s="684" t="s">
        <v>1376</v>
      </c>
      <c r="E168" s="685"/>
      <c r="F168" s="684" t="s">
        <v>1300</v>
      </c>
      <c r="G168" s="685"/>
      <c r="H168" s="253"/>
      <c r="I168" s="253">
        <v>60.146999999999998</v>
      </c>
      <c r="J168" s="253"/>
      <c r="K168" s="685"/>
      <c r="L168" s="685">
        <v>16</v>
      </c>
      <c r="M168" s="685">
        <f t="shared" si="9"/>
        <v>2</v>
      </c>
      <c r="N168" s="688">
        <f t="shared" si="10"/>
        <v>2</v>
      </c>
    </row>
    <row r="169" spans="1:14" ht="15" x14ac:dyDescent="0.25">
      <c r="A169" s="126" t="str">
        <f t="shared" si="11"/>
        <v>NovJazmin AndersonChupacabra</v>
      </c>
      <c r="B169" s="392" t="s">
        <v>377</v>
      </c>
      <c r="C169" s="684" t="s">
        <v>981</v>
      </c>
      <c r="D169" s="684" t="s">
        <v>982</v>
      </c>
      <c r="E169" s="685"/>
      <c r="F169" s="684" t="s">
        <v>1380</v>
      </c>
      <c r="G169" s="686"/>
      <c r="H169" s="253"/>
      <c r="I169" s="253">
        <v>56.765000000000001</v>
      </c>
      <c r="J169" s="253"/>
      <c r="K169" s="686"/>
      <c r="L169" s="685">
        <v>17</v>
      </c>
      <c r="M169" s="685">
        <f t="shared" si="9"/>
        <v>2</v>
      </c>
      <c r="N169" s="688">
        <f t="shared" si="10"/>
        <v>2</v>
      </c>
    </row>
    <row r="170" spans="1:14" ht="15" x14ac:dyDescent="0.25">
      <c r="A170" s="126" t="str">
        <f t="shared" si="11"/>
        <v>NovAnnabel CreekChaussettes</v>
      </c>
      <c r="B170" s="392" t="s">
        <v>377</v>
      </c>
      <c r="C170" s="684" t="s">
        <v>256</v>
      </c>
      <c r="D170" s="684" t="s">
        <v>115</v>
      </c>
      <c r="E170" s="685"/>
      <c r="F170" s="684" t="s">
        <v>1304</v>
      </c>
      <c r="G170" s="685"/>
      <c r="H170" s="253"/>
      <c r="I170" s="253">
        <v>55.588000000000001</v>
      </c>
      <c r="J170" s="253"/>
      <c r="K170" s="685"/>
      <c r="L170" s="685">
        <v>18</v>
      </c>
      <c r="M170" s="685">
        <f t="shared" si="9"/>
        <v>2</v>
      </c>
      <c r="N170" s="688">
        <f t="shared" si="10"/>
        <v>2</v>
      </c>
    </row>
    <row r="171" spans="1:14" x14ac:dyDescent="0.2">
      <c r="M171" s="181"/>
      <c r="N171" s="139"/>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75" type="noConversion"/>
  <conditionalFormatting sqref="D155">
    <cfRule type="duplicateValues" dxfId="12" priority="1"/>
  </conditionalFormatting>
  <conditionalFormatting sqref="C6:D32">
    <cfRule type="duplicateValues" dxfId="11" priority="513"/>
  </conditionalFormatting>
  <conditionalFormatting sqref="C1:D5">
    <cfRule type="duplicateValues" dxfId="10" priority="514"/>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7B002-5B27-407B-B866-BF6AEF80DF89}">
  <sheetPr codeName="Sheet41">
    <tabColor rgb="FFFF0000"/>
  </sheetPr>
  <dimension ref="A1:N32"/>
  <sheetViews>
    <sheetView workbookViewId="0">
      <selection activeCell="V31" sqref="V31"/>
    </sheetView>
  </sheetViews>
  <sheetFormatPr defaultRowHeight="12.75" x14ac:dyDescent="0.2"/>
  <sheetData>
    <row r="1" spans="1:14" s="119" customFormat="1" ht="22.5" customHeight="1" thickBot="1" x14ac:dyDescent="0.25">
      <c r="A1" s="115">
        <f>SUM(A2-1)</f>
        <v>0</v>
      </c>
      <c r="B1" s="981" t="s">
        <v>234</v>
      </c>
      <c r="C1" s="982"/>
      <c r="D1" s="116" t="s">
        <v>69</v>
      </c>
      <c r="E1" s="983"/>
      <c r="F1" s="984"/>
      <c r="G1" s="984"/>
      <c r="H1" s="984"/>
      <c r="I1" s="984"/>
      <c r="J1" s="984"/>
      <c r="K1" s="117" t="s">
        <v>70</v>
      </c>
      <c r="L1" s="985"/>
      <c r="M1" s="986"/>
      <c r="N1" s="118" t="s">
        <v>235</v>
      </c>
    </row>
    <row r="2" spans="1:14" s="119" customFormat="1" ht="22.5" customHeight="1" thickBot="1" x14ac:dyDescent="0.25">
      <c r="A2" s="120">
        <f>COUNTA(_xlfn.UNIQUE(D6:D200))</f>
        <v>1</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0</v>
      </c>
    </row>
    <row r="5" spans="1:14" s="119" customFormat="1" ht="15.75" thickBot="1" x14ac:dyDescent="0.25">
      <c r="A5" s="1000"/>
      <c r="B5" s="1001"/>
      <c r="C5" s="1002"/>
      <c r="D5" s="1003"/>
      <c r="E5" s="1004" t="s">
        <v>77</v>
      </c>
      <c r="F5" s="1005"/>
      <c r="G5" s="1015"/>
      <c r="H5" s="1016"/>
      <c r="I5" s="1016"/>
      <c r="J5" s="1016"/>
      <c r="K5" s="1014"/>
      <c r="L5" s="1008"/>
      <c r="M5" s="1009"/>
      <c r="N5" s="125">
        <f>IF(N4=1,0,IF(N4=2,1,IF(N4=3,2,0)))</f>
        <v>0</v>
      </c>
    </row>
    <row r="6" spans="1:14" s="119" customFormat="1" ht="14.25" x14ac:dyDescent="0.2">
      <c r="A6" s="126" t="str">
        <f t="shared" ref="A6:A32" si="0">CONCATENATE(B6,C6,D6)</f>
        <v/>
      </c>
      <c r="B6" s="127"/>
      <c r="C6" s="128"/>
      <c r="D6" s="129"/>
      <c r="E6" s="140"/>
      <c r="F6" s="131"/>
      <c r="G6" s="140"/>
      <c r="H6" s="127"/>
      <c r="I6" s="181"/>
      <c r="J6" s="210"/>
      <c r="K6" s="211"/>
      <c r="L6" s="137"/>
      <c r="M6" s="138">
        <f>IF(L6=1,7,IF(L6=2,6,IF(L6=3,5,IF(L6=4,4,IF(L6=5,3,IF(L6=6,2,IF(L6&gt;=6,1,0)))))))</f>
        <v>0</v>
      </c>
      <c r="N6" s="139">
        <f>SUM(M6+$N$5)</f>
        <v>0</v>
      </c>
    </row>
    <row r="7" spans="1:14" ht="14.25" x14ac:dyDescent="0.2">
      <c r="A7" s="126" t="str">
        <f t="shared" si="0"/>
        <v/>
      </c>
      <c r="B7" s="127"/>
      <c r="C7" s="128"/>
      <c r="D7" s="129"/>
      <c r="E7" s="140"/>
      <c r="F7" s="131"/>
      <c r="G7" s="140"/>
      <c r="H7" s="127"/>
      <c r="I7" s="181"/>
      <c r="J7" s="210"/>
      <c r="K7" s="211"/>
      <c r="L7" s="137"/>
      <c r="M7" s="138">
        <f t="shared" ref="M7:M32" si="1">IF(L7=1,7,IF(L7=2,6,IF(L7=3,5,IF(L7=4,4,IF(L7=5,3,IF(L7=6,2,IF(L7&gt;=6,1,0)))))))</f>
        <v>0</v>
      </c>
      <c r="N7" s="139">
        <f t="shared" ref="N7:N32" si="2">SUM(M7+$N$5)</f>
        <v>0</v>
      </c>
    </row>
    <row r="8" spans="1:14" ht="14.25" x14ac:dyDescent="0.2">
      <c r="A8" s="126" t="str">
        <f t="shared" si="0"/>
        <v/>
      </c>
      <c r="B8" s="127"/>
      <c r="C8" s="128"/>
      <c r="D8" s="129"/>
      <c r="E8" s="140"/>
      <c r="F8" s="131"/>
      <c r="G8" s="140"/>
      <c r="H8" s="127"/>
      <c r="I8" s="181"/>
      <c r="J8" s="210"/>
      <c r="K8" s="211"/>
      <c r="L8" s="137"/>
      <c r="M8" s="138">
        <f t="shared" si="1"/>
        <v>0</v>
      </c>
      <c r="N8" s="139">
        <f t="shared" si="2"/>
        <v>0</v>
      </c>
    </row>
    <row r="9" spans="1:14" ht="14.25" x14ac:dyDescent="0.2">
      <c r="A9" s="126" t="str">
        <f t="shared" si="0"/>
        <v/>
      </c>
      <c r="B9" s="127"/>
      <c r="C9" s="128"/>
      <c r="D9" s="129"/>
      <c r="E9" s="140"/>
      <c r="F9" s="131"/>
      <c r="G9" s="140"/>
      <c r="H9" s="127"/>
      <c r="I9" s="181"/>
      <c r="J9" s="210"/>
      <c r="K9" s="211"/>
      <c r="L9" s="137"/>
      <c r="M9" s="138">
        <f t="shared" si="1"/>
        <v>0</v>
      </c>
      <c r="N9" s="139">
        <f t="shared" si="2"/>
        <v>0</v>
      </c>
    </row>
    <row r="10" spans="1:14" ht="14.25" x14ac:dyDescent="0.2">
      <c r="A10" s="126" t="str">
        <f t="shared" si="0"/>
        <v/>
      </c>
      <c r="B10" s="127"/>
      <c r="C10" s="128"/>
      <c r="D10" s="129"/>
      <c r="E10" s="140"/>
      <c r="F10" s="131"/>
      <c r="G10" s="140"/>
      <c r="H10" s="127"/>
      <c r="I10" s="181"/>
      <c r="J10" s="210"/>
      <c r="K10" s="211"/>
      <c r="L10" s="137"/>
      <c r="M10" s="138">
        <f t="shared" si="1"/>
        <v>0</v>
      </c>
      <c r="N10" s="139">
        <f t="shared" si="2"/>
        <v>0</v>
      </c>
    </row>
    <row r="11" spans="1:14" ht="14.25" x14ac:dyDescent="0.2">
      <c r="A11" s="126" t="str">
        <f t="shared" si="0"/>
        <v/>
      </c>
      <c r="B11" s="127"/>
      <c r="C11" s="128"/>
      <c r="D11" s="129"/>
      <c r="E11" s="140"/>
      <c r="F11" s="131"/>
      <c r="G11" s="140"/>
      <c r="H11" s="127"/>
      <c r="I11" s="181"/>
      <c r="J11" s="210"/>
      <c r="K11" s="211"/>
      <c r="L11" s="137"/>
      <c r="M11" s="138">
        <f t="shared" si="1"/>
        <v>0</v>
      </c>
      <c r="N11" s="139">
        <f t="shared" si="2"/>
        <v>0</v>
      </c>
    </row>
    <row r="12" spans="1:14" ht="14.25" x14ac:dyDescent="0.2">
      <c r="A12" s="126" t="str">
        <f t="shared" si="0"/>
        <v/>
      </c>
      <c r="B12" s="127"/>
      <c r="C12" s="128"/>
      <c r="D12" s="129"/>
      <c r="E12" s="140"/>
      <c r="F12" s="131"/>
      <c r="G12" s="140"/>
      <c r="H12" s="127"/>
      <c r="I12" s="181"/>
      <c r="J12" s="210"/>
      <c r="K12" s="211"/>
      <c r="L12" s="137"/>
      <c r="M12" s="138">
        <f t="shared" si="1"/>
        <v>0</v>
      </c>
      <c r="N12" s="139">
        <f t="shared" si="2"/>
        <v>0</v>
      </c>
    </row>
    <row r="13" spans="1:14" ht="14.25" x14ac:dyDescent="0.2">
      <c r="A13" s="126" t="str">
        <f t="shared" si="0"/>
        <v/>
      </c>
      <c r="B13" s="127"/>
      <c r="C13" s="128"/>
      <c r="D13" s="129"/>
      <c r="E13" s="140"/>
      <c r="F13" s="131"/>
      <c r="G13" s="140"/>
      <c r="H13" s="127"/>
      <c r="I13" s="181"/>
      <c r="J13" s="210"/>
      <c r="K13" s="211"/>
      <c r="L13" s="137"/>
      <c r="M13" s="138">
        <f t="shared" si="1"/>
        <v>0</v>
      </c>
      <c r="N13" s="139">
        <f t="shared" si="2"/>
        <v>0</v>
      </c>
    </row>
    <row r="14" spans="1:14" ht="14.25" x14ac:dyDescent="0.2">
      <c r="A14" s="126" t="str">
        <f t="shared" si="0"/>
        <v/>
      </c>
      <c r="B14" s="127"/>
      <c r="C14" s="128"/>
      <c r="D14" s="129"/>
      <c r="E14" s="140"/>
      <c r="F14" s="131"/>
      <c r="G14" s="140"/>
      <c r="H14" s="127"/>
      <c r="I14" s="181"/>
      <c r="J14" s="210"/>
      <c r="K14" s="211"/>
      <c r="L14" s="137"/>
      <c r="M14" s="138">
        <f t="shared" si="1"/>
        <v>0</v>
      </c>
      <c r="N14" s="139">
        <f t="shared" si="2"/>
        <v>0</v>
      </c>
    </row>
    <row r="15" spans="1:14" ht="14.25" x14ac:dyDescent="0.2">
      <c r="A15" s="126" t="str">
        <f t="shared" si="0"/>
        <v/>
      </c>
      <c r="B15" s="127"/>
      <c r="C15" s="128"/>
      <c r="D15" s="129"/>
      <c r="E15" s="140"/>
      <c r="F15" s="131"/>
      <c r="G15" s="140"/>
      <c r="H15" s="127"/>
      <c r="I15" s="181"/>
      <c r="J15" s="210"/>
      <c r="K15" s="211"/>
      <c r="L15" s="137"/>
      <c r="M15" s="138">
        <f t="shared" si="1"/>
        <v>0</v>
      </c>
      <c r="N15" s="139">
        <f t="shared" si="2"/>
        <v>0</v>
      </c>
    </row>
    <row r="16" spans="1:14" ht="14.25" x14ac:dyDescent="0.2">
      <c r="A16" s="126" t="str">
        <f t="shared" si="0"/>
        <v/>
      </c>
      <c r="B16" s="127"/>
      <c r="C16" s="128"/>
      <c r="D16" s="129"/>
      <c r="E16" s="140"/>
      <c r="F16" s="131"/>
      <c r="G16" s="140"/>
      <c r="H16" s="127"/>
      <c r="I16" s="181"/>
      <c r="J16" s="210"/>
      <c r="K16" s="211"/>
      <c r="L16" s="137"/>
      <c r="M16" s="138">
        <f t="shared" si="1"/>
        <v>0</v>
      </c>
      <c r="N16" s="139">
        <f t="shared" si="2"/>
        <v>0</v>
      </c>
    </row>
    <row r="17" spans="1:14" ht="14.25" x14ac:dyDescent="0.2">
      <c r="A17" s="126" t="str">
        <f t="shared" si="0"/>
        <v/>
      </c>
      <c r="B17" s="127"/>
      <c r="C17" s="128"/>
      <c r="D17" s="129"/>
      <c r="E17" s="140"/>
      <c r="F17" s="131"/>
      <c r="G17" s="140"/>
      <c r="H17" s="127"/>
      <c r="I17" s="181"/>
      <c r="J17" s="210"/>
      <c r="K17" s="211"/>
      <c r="L17" s="137"/>
      <c r="M17" s="138">
        <f t="shared" si="1"/>
        <v>0</v>
      </c>
      <c r="N17" s="139">
        <f t="shared" si="2"/>
        <v>0</v>
      </c>
    </row>
    <row r="18" spans="1:14" ht="14.25" x14ac:dyDescent="0.2">
      <c r="A18" s="126" t="str">
        <f t="shared" si="0"/>
        <v/>
      </c>
      <c r="B18" s="127"/>
      <c r="C18" s="128"/>
      <c r="D18" s="129"/>
      <c r="E18" s="140"/>
      <c r="F18" s="131"/>
      <c r="G18" s="140"/>
      <c r="H18" s="127"/>
      <c r="I18" s="181"/>
      <c r="J18" s="210"/>
      <c r="K18" s="211"/>
      <c r="L18" s="137"/>
      <c r="M18" s="138">
        <f t="shared" si="1"/>
        <v>0</v>
      </c>
      <c r="N18" s="139">
        <f t="shared" si="2"/>
        <v>0</v>
      </c>
    </row>
    <row r="19" spans="1:14" ht="14.25" x14ac:dyDescent="0.2">
      <c r="A19" s="126" t="str">
        <f t="shared" si="0"/>
        <v/>
      </c>
      <c r="B19" s="127"/>
      <c r="C19" s="128"/>
      <c r="D19" s="129"/>
      <c r="E19" s="140"/>
      <c r="F19" s="131"/>
      <c r="G19" s="140"/>
      <c r="H19" s="127"/>
      <c r="I19" s="181"/>
      <c r="J19" s="210"/>
      <c r="K19" s="211"/>
      <c r="L19" s="137"/>
      <c r="M19" s="138">
        <f t="shared" si="1"/>
        <v>0</v>
      </c>
      <c r="N19" s="139">
        <f t="shared" si="2"/>
        <v>0</v>
      </c>
    </row>
    <row r="20" spans="1:14" ht="14.25" x14ac:dyDescent="0.2">
      <c r="A20" s="126" t="str">
        <f t="shared" si="0"/>
        <v/>
      </c>
      <c r="B20" s="127"/>
      <c r="C20" s="128"/>
      <c r="D20" s="129"/>
      <c r="E20" s="140"/>
      <c r="F20" s="131"/>
      <c r="G20" s="140"/>
      <c r="H20" s="127"/>
      <c r="I20" s="181"/>
      <c r="J20" s="210"/>
      <c r="K20" s="211"/>
      <c r="L20" s="137"/>
      <c r="M20" s="138">
        <f t="shared" si="1"/>
        <v>0</v>
      </c>
      <c r="N20" s="139">
        <f t="shared" si="2"/>
        <v>0</v>
      </c>
    </row>
    <row r="21" spans="1:14" ht="14.25" x14ac:dyDescent="0.2">
      <c r="A21" s="126" t="str">
        <f t="shared" si="0"/>
        <v/>
      </c>
      <c r="B21" s="127"/>
      <c r="C21" s="128"/>
      <c r="D21" s="129"/>
      <c r="E21" s="140"/>
      <c r="F21" s="131"/>
      <c r="G21" s="140"/>
      <c r="H21" s="127"/>
      <c r="I21" s="181"/>
      <c r="J21" s="210"/>
      <c r="K21" s="211"/>
      <c r="L21" s="137"/>
      <c r="M21" s="138">
        <f t="shared" si="1"/>
        <v>0</v>
      </c>
      <c r="N21" s="139">
        <f t="shared" si="2"/>
        <v>0</v>
      </c>
    </row>
    <row r="22" spans="1:14" ht="14.25" x14ac:dyDescent="0.2">
      <c r="A22" s="126" t="str">
        <f t="shared" si="0"/>
        <v/>
      </c>
      <c r="B22" s="127"/>
      <c r="C22" s="128"/>
      <c r="D22" s="129"/>
      <c r="E22" s="140"/>
      <c r="F22" s="131"/>
      <c r="G22" s="140"/>
      <c r="H22" s="127"/>
      <c r="I22" s="181"/>
      <c r="J22" s="210"/>
      <c r="K22" s="211"/>
      <c r="L22" s="137"/>
      <c r="M22" s="138">
        <f t="shared" si="1"/>
        <v>0</v>
      </c>
      <c r="N22" s="139">
        <f t="shared" si="2"/>
        <v>0</v>
      </c>
    </row>
    <row r="23" spans="1:14" ht="14.25" x14ac:dyDescent="0.2">
      <c r="A23" s="126" t="str">
        <f t="shared" si="0"/>
        <v/>
      </c>
      <c r="B23" s="127"/>
      <c r="C23" s="128"/>
      <c r="D23" s="129"/>
      <c r="E23" s="140"/>
      <c r="F23" s="131"/>
      <c r="G23" s="140"/>
      <c r="H23" s="127"/>
      <c r="I23" s="181"/>
      <c r="J23" s="210"/>
      <c r="K23" s="211"/>
      <c r="L23" s="137"/>
      <c r="M23" s="138">
        <f t="shared" si="1"/>
        <v>0</v>
      </c>
      <c r="N23" s="139">
        <f t="shared" si="2"/>
        <v>0</v>
      </c>
    </row>
    <row r="24" spans="1:14" ht="14.25" x14ac:dyDescent="0.2">
      <c r="A24" s="126" t="str">
        <f t="shared" si="0"/>
        <v/>
      </c>
      <c r="B24" s="127"/>
      <c r="C24" s="128"/>
      <c r="D24" s="129"/>
      <c r="E24" s="140"/>
      <c r="F24" s="131"/>
      <c r="G24" s="140"/>
      <c r="H24" s="127"/>
      <c r="I24" s="181"/>
      <c r="J24" s="210"/>
      <c r="K24" s="211"/>
      <c r="L24" s="137"/>
      <c r="M24" s="138">
        <f t="shared" si="1"/>
        <v>0</v>
      </c>
      <c r="N24" s="139">
        <f t="shared" si="2"/>
        <v>0</v>
      </c>
    </row>
    <row r="25" spans="1:14" ht="14.25" x14ac:dyDescent="0.2">
      <c r="A25" s="126" t="str">
        <f t="shared" si="0"/>
        <v/>
      </c>
      <c r="B25" s="127"/>
      <c r="C25" s="128"/>
      <c r="D25" s="129"/>
      <c r="E25" s="140"/>
      <c r="F25" s="131"/>
      <c r="G25" s="140"/>
      <c r="H25" s="127"/>
      <c r="I25" s="181"/>
      <c r="J25" s="210"/>
      <c r="K25" s="211"/>
      <c r="L25" s="137"/>
      <c r="M25" s="138">
        <f t="shared" si="1"/>
        <v>0</v>
      </c>
      <c r="N25" s="139">
        <f t="shared" si="2"/>
        <v>0</v>
      </c>
    </row>
    <row r="26" spans="1:14" ht="14.25" x14ac:dyDescent="0.2">
      <c r="A26" s="126" t="str">
        <f t="shared" si="0"/>
        <v/>
      </c>
      <c r="B26" s="127"/>
      <c r="C26" s="128"/>
      <c r="D26" s="129"/>
      <c r="E26" s="140"/>
      <c r="F26" s="131"/>
      <c r="G26" s="140"/>
      <c r="H26" s="127"/>
      <c r="I26" s="181"/>
      <c r="J26" s="210"/>
      <c r="K26" s="211"/>
      <c r="L26" s="137"/>
      <c r="M26" s="138">
        <f t="shared" si="1"/>
        <v>0</v>
      </c>
      <c r="N26" s="139">
        <f t="shared" si="2"/>
        <v>0</v>
      </c>
    </row>
    <row r="27" spans="1:14" ht="14.25" x14ac:dyDescent="0.2">
      <c r="A27" s="126" t="str">
        <f t="shared" si="0"/>
        <v/>
      </c>
      <c r="B27" s="127"/>
      <c r="C27" s="128"/>
      <c r="D27" s="129"/>
      <c r="E27" s="140"/>
      <c r="F27" s="131"/>
      <c r="G27" s="140"/>
      <c r="H27" s="127"/>
      <c r="I27" s="181"/>
      <c r="J27" s="210"/>
      <c r="K27" s="211"/>
      <c r="L27" s="137"/>
      <c r="M27" s="138">
        <f t="shared" si="1"/>
        <v>0</v>
      </c>
      <c r="N27" s="139">
        <f t="shared" si="2"/>
        <v>0</v>
      </c>
    </row>
    <row r="28" spans="1:14" ht="14.25" x14ac:dyDescent="0.2">
      <c r="A28" s="126" t="str">
        <f t="shared" si="0"/>
        <v/>
      </c>
      <c r="B28" s="127"/>
      <c r="C28" s="128"/>
      <c r="D28" s="129"/>
      <c r="E28" s="140"/>
      <c r="F28" s="131"/>
      <c r="G28" s="140"/>
      <c r="H28" s="127"/>
      <c r="I28" s="181"/>
      <c r="J28" s="210"/>
      <c r="K28" s="211"/>
      <c r="L28" s="137"/>
      <c r="M28" s="138">
        <f t="shared" si="1"/>
        <v>0</v>
      </c>
      <c r="N28" s="139">
        <f t="shared" si="2"/>
        <v>0</v>
      </c>
    </row>
    <row r="29" spans="1:14" ht="14.25" x14ac:dyDescent="0.2">
      <c r="A29" s="126" t="str">
        <f t="shared" si="0"/>
        <v/>
      </c>
      <c r="B29" s="127"/>
      <c r="C29" s="128"/>
      <c r="D29" s="129"/>
      <c r="E29" s="140"/>
      <c r="F29" s="131"/>
      <c r="G29" s="140"/>
      <c r="H29" s="127"/>
      <c r="I29" s="181"/>
      <c r="J29" s="210"/>
      <c r="K29" s="211"/>
      <c r="L29" s="137"/>
      <c r="M29" s="138">
        <f t="shared" si="1"/>
        <v>0</v>
      </c>
      <c r="N29" s="139">
        <f t="shared" si="2"/>
        <v>0</v>
      </c>
    </row>
    <row r="30" spans="1:14" ht="14.25" x14ac:dyDescent="0.2">
      <c r="A30" s="126" t="str">
        <f t="shared" si="0"/>
        <v/>
      </c>
      <c r="B30" s="127"/>
      <c r="C30" s="128"/>
      <c r="D30" s="129"/>
      <c r="E30" s="140"/>
      <c r="F30" s="131"/>
      <c r="G30" s="140"/>
      <c r="H30" s="127"/>
      <c r="I30" s="181"/>
      <c r="J30" s="210"/>
      <c r="K30" s="211"/>
      <c r="L30" s="137"/>
      <c r="M30" s="138">
        <f t="shared" si="1"/>
        <v>0</v>
      </c>
      <c r="N30" s="139">
        <f t="shared" si="2"/>
        <v>0</v>
      </c>
    </row>
    <row r="31" spans="1:14" ht="14.25" x14ac:dyDescent="0.2">
      <c r="A31" s="126" t="str">
        <f t="shared" si="0"/>
        <v/>
      </c>
      <c r="B31" s="127"/>
      <c r="C31" s="128"/>
      <c r="D31" s="129"/>
      <c r="E31" s="140"/>
      <c r="F31" s="131"/>
      <c r="G31" s="140"/>
      <c r="H31" s="127"/>
      <c r="I31" s="181"/>
      <c r="J31" s="210"/>
      <c r="K31" s="211"/>
      <c r="L31" s="137"/>
      <c r="M31" s="138">
        <f t="shared" si="1"/>
        <v>0</v>
      </c>
      <c r="N31" s="139">
        <f t="shared" si="2"/>
        <v>0</v>
      </c>
    </row>
    <row r="32" spans="1:14" ht="14.25" x14ac:dyDescent="0.2">
      <c r="A32" s="126" t="str">
        <f t="shared" si="0"/>
        <v/>
      </c>
      <c r="B32" s="127"/>
      <c r="C32" s="128"/>
      <c r="D32" s="129"/>
      <c r="E32" s="140"/>
      <c r="F32" s="131"/>
      <c r="G32" s="140"/>
      <c r="H32" s="127"/>
      <c r="I32" s="181"/>
      <c r="J32" s="210"/>
      <c r="K32" s="211"/>
      <c r="L32" s="137"/>
      <c r="M32" s="138">
        <f t="shared" si="1"/>
        <v>0</v>
      </c>
      <c r="N32" s="139">
        <f t="shared" si="2"/>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9" priority="2"/>
  </conditionalFormatting>
  <conditionalFormatting sqref="C1:D5">
    <cfRule type="duplicateValues" dxfId="8" priority="1"/>
  </conditionalFormatting>
  <conditionalFormatting sqref="C6:D32">
    <cfRule type="duplicateValues" dxfId="7" priority="3"/>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A537-711B-409C-91A1-16EF696153AB}">
  <sheetPr codeName="Sheet38">
    <tabColor rgb="FFFF0000"/>
  </sheetPr>
  <dimension ref="A1:N33"/>
  <sheetViews>
    <sheetView workbookViewId="0">
      <selection activeCell="J7" sqref="J7"/>
    </sheetView>
  </sheetViews>
  <sheetFormatPr defaultRowHeight="12.75" x14ac:dyDescent="0.2"/>
  <cols>
    <col min="1" max="1" width="15.42578125" bestFit="1" customWidth="1"/>
    <col min="3" max="3" width="16" bestFit="1" customWidth="1"/>
    <col min="4" max="4" width="14.7109375" bestFit="1" customWidth="1"/>
    <col min="11" max="11" width="12.85546875" bestFit="1" customWidth="1"/>
    <col min="14" max="14" width="29.42578125" bestFit="1" customWidth="1"/>
  </cols>
  <sheetData>
    <row r="1" spans="1:14" s="119" customFormat="1" ht="22.5" customHeight="1" thickBot="1" x14ac:dyDescent="0.25">
      <c r="A1" s="115">
        <f>SUM(A2-1)</f>
        <v>0</v>
      </c>
      <c r="B1" s="981" t="s">
        <v>234</v>
      </c>
      <c r="C1" s="982"/>
      <c r="D1" s="116" t="s">
        <v>69</v>
      </c>
      <c r="E1" s="983" t="s">
        <v>1279</v>
      </c>
      <c r="F1" s="984"/>
      <c r="G1" s="984"/>
      <c r="H1" s="984"/>
      <c r="I1" s="984"/>
      <c r="J1" s="984"/>
      <c r="K1" s="117" t="s">
        <v>70</v>
      </c>
      <c r="L1" s="985"/>
      <c r="M1" s="986"/>
      <c r="N1" s="118" t="s">
        <v>235</v>
      </c>
    </row>
    <row r="2" spans="1:14" s="119" customFormat="1" ht="22.5" customHeight="1" thickBot="1" x14ac:dyDescent="0.25">
      <c r="A2" s="120">
        <f>COUNTA(_xlfn.UNIQUE(D34:D200))</f>
        <v>1</v>
      </c>
      <c r="B2" s="987" t="s">
        <v>236</v>
      </c>
      <c r="C2" s="987"/>
      <c r="D2" s="987"/>
      <c r="E2" s="987"/>
      <c r="F2" s="987"/>
      <c r="G2" s="987"/>
      <c r="H2" s="987"/>
      <c r="I2" s="987"/>
      <c r="J2" s="987"/>
      <c r="K2" s="987"/>
      <c r="L2" s="987"/>
      <c r="M2" s="987"/>
      <c r="N2" s="121" t="s">
        <v>237</v>
      </c>
    </row>
    <row r="3" spans="1:14" s="119" customFormat="1" ht="15.75" thickBot="1" x14ac:dyDescent="0.25">
      <c r="A3" s="965" t="s">
        <v>238</v>
      </c>
      <c r="B3" s="967" t="s">
        <v>71</v>
      </c>
      <c r="C3" s="970" t="s">
        <v>72</v>
      </c>
      <c r="D3" s="973" t="s">
        <v>73</v>
      </c>
      <c r="E3" s="975" t="s">
        <v>239</v>
      </c>
      <c r="F3" s="973" t="s">
        <v>79</v>
      </c>
      <c r="G3" s="989" t="s">
        <v>240</v>
      </c>
      <c r="H3" s="990"/>
      <c r="I3" s="990"/>
      <c r="J3" s="990"/>
      <c r="K3" s="991"/>
      <c r="L3" s="992" t="s">
        <v>57</v>
      </c>
      <c r="M3" s="994" t="s">
        <v>76</v>
      </c>
      <c r="N3" s="122" t="s">
        <v>241</v>
      </c>
    </row>
    <row r="4" spans="1:14" s="119" customFormat="1" ht="15.75" thickBot="1" x14ac:dyDescent="0.25">
      <c r="A4" s="966"/>
      <c r="B4" s="968"/>
      <c r="C4" s="971"/>
      <c r="D4" s="974"/>
      <c r="E4" s="976"/>
      <c r="F4" s="988"/>
      <c r="G4" s="996" t="s">
        <v>66</v>
      </c>
      <c r="H4" s="998" t="s">
        <v>50</v>
      </c>
      <c r="I4" s="998" t="s">
        <v>84</v>
      </c>
      <c r="J4" s="998" t="s">
        <v>74</v>
      </c>
      <c r="K4" s="979" t="s">
        <v>75</v>
      </c>
      <c r="L4" s="993"/>
      <c r="M4" s="995"/>
      <c r="N4" s="124">
        <v>2</v>
      </c>
    </row>
    <row r="5" spans="1:14" s="119" customFormat="1" ht="15.75" thickBot="1" x14ac:dyDescent="0.25">
      <c r="A5" s="1000"/>
      <c r="B5" s="1001"/>
      <c r="C5" s="1002"/>
      <c r="D5" s="1003"/>
      <c r="E5" s="1004" t="s">
        <v>77</v>
      </c>
      <c r="F5" s="1005"/>
      <c r="G5" s="1015"/>
      <c r="H5" s="1016"/>
      <c r="I5" s="1016"/>
      <c r="J5" s="1016"/>
      <c r="K5" s="1014"/>
      <c r="L5" s="1008"/>
      <c r="M5" s="1009"/>
      <c r="N5" s="125"/>
    </row>
    <row r="6" spans="1:14" s="119" customFormat="1" ht="14.25" x14ac:dyDescent="0.2">
      <c r="A6" s="126" t="str">
        <f t="shared" ref="A6:A33" si="0">CONCATENATE(B6,C6,D6)</f>
        <v/>
      </c>
      <c r="B6"/>
      <c r="C6"/>
      <c r="D6"/>
      <c r="E6"/>
      <c r="F6"/>
      <c r="G6"/>
      <c r="H6"/>
      <c r="I6"/>
      <c r="J6"/>
      <c r="K6"/>
      <c r="L6"/>
      <c r="M6"/>
      <c r="N6" s="139"/>
    </row>
    <row r="7" spans="1:14" ht="14.25" x14ac:dyDescent="0.2">
      <c r="A7" s="126" t="str">
        <f t="shared" si="0"/>
        <v/>
      </c>
      <c r="N7" s="139"/>
    </row>
    <row r="8" spans="1:14" ht="14.25" x14ac:dyDescent="0.2">
      <c r="A8" s="126" t="str">
        <f t="shared" si="0"/>
        <v/>
      </c>
      <c r="N8" s="139"/>
    </row>
    <row r="9" spans="1:14" ht="14.25" x14ac:dyDescent="0.2">
      <c r="A9" s="126" t="str">
        <f t="shared" si="0"/>
        <v/>
      </c>
      <c r="N9" s="139"/>
    </row>
    <row r="10" spans="1:14" ht="14.25" x14ac:dyDescent="0.2">
      <c r="A10" s="126" t="str">
        <f t="shared" si="0"/>
        <v/>
      </c>
      <c r="N10" s="139"/>
    </row>
    <row r="11" spans="1:14" ht="14.25" x14ac:dyDescent="0.2">
      <c r="A11" s="126" t="str">
        <f t="shared" si="0"/>
        <v/>
      </c>
      <c r="N11" s="139"/>
    </row>
    <row r="12" spans="1:14" ht="14.25" x14ac:dyDescent="0.2">
      <c r="A12" s="126" t="str">
        <f t="shared" si="0"/>
        <v/>
      </c>
      <c r="N12" s="139"/>
    </row>
    <row r="13" spans="1:14" ht="14.25" x14ac:dyDescent="0.2">
      <c r="A13" s="126" t="str">
        <f t="shared" si="0"/>
        <v/>
      </c>
      <c r="N13" s="139"/>
    </row>
    <row r="14" spans="1:14" ht="14.25" x14ac:dyDescent="0.2">
      <c r="A14" s="126" t="str">
        <f t="shared" si="0"/>
        <v/>
      </c>
      <c r="N14" s="139"/>
    </row>
    <row r="15" spans="1:14" ht="14.25" x14ac:dyDescent="0.2">
      <c r="A15" s="126" t="str">
        <f t="shared" si="0"/>
        <v/>
      </c>
      <c r="N15" s="139"/>
    </row>
    <row r="16" spans="1:14" ht="14.25" x14ac:dyDescent="0.2">
      <c r="A16" s="126" t="str">
        <f t="shared" si="0"/>
        <v/>
      </c>
      <c r="N16" s="139"/>
    </row>
    <row r="17" spans="1:14" ht="14.25" x14ac:dyDescent="0.2">
      <c r="A17" s="126" t="str">
        <f t="shared" si="0"/>
        <v/>
      </c>
      <c r="N17" s="139"/>
    </row>
    <row r="18" spans="1:14" ht="14.25" x14ac:dyDescent="0.2">
      <c r="A18" s="126" t="str">
        <f t="shared" si="0"/>
        <v/>
      </c>
      <c r="N18" s="139"/>
    </row>
    <row r="19" spans="1:14" ht="14.25" x14ac:dyDescent="0.2">
      <c r="A19" s="126" t="str">
        <f t="shared" si="0"/>
        <v/>
      </c>
      <c r="N19" s="139"/>
    </row>
    <row r="20" spans="1:14" ht="14.25" x14ac:dyDescent="0.2">
      <c r="A20" s="126" t="str">
        <f t="shared" si="0"/>
        <v/>
      </c>
      <c r="N20" s="139"/>
    </row>
    <row r="21" spans="1:14" ht="14.25" x14ac:dyDescent="0.2">
      <c r="A21" s="126" t="str">
        <f t="shared" si="0"/>
        <v/>
      </c>
      <c r="N21" s="139"/>
    </row>
    <row r="22" spans="1:14" ht="14.25" x14ac:dyDescent="0.2">
      <c r="A22" s="126" t="str">
        <f t="shared" si="0"/>
        <v/>
      </c>
      <c r="N22" s="139"/>
    </row>
    <row r="23" spans="1:14" ht="14.25" x14ac:dyDescent="0.2">
      <c r="A23" s="126" t="str">
        <f t="shared" si="0"/>
        <v/>
      </c>
      <c r="N23" s="139"/>
    </row>
    <row r="24" spans="1:14" ht="14.25" x14ac:dyDescent="0.2">
      <c r="A24" s="126" t="str">
        <f t="shared" si="0"/>
        <v/>
      </c>
      <c r="N24" s="139"/>
    </row>
    <row r="25" spans="1:14" ht="14.25" x14ac:dyDescent="0.2">
      <c r="A25" s="126" t="str">
        <f t="shared" si="0"/>
        <v/>
      </c>
      <c r="N25" s="139"/>
    </row>
    <row r="26" spans="1:14" ht="14.25" x14ac:dyDescent="0.2">
      <c r="A26" s="126" t="str">
        <f t="shared" si="0"/>
        <v/>
      </c>
      <c r="N26" s="139"/>
    </row>
    <row r="27" spans="1:14" ht="14.25" x14ac:dyDescent="0.2">
      <c r="A27" s="126" t="str">
        <f t="shared" si="0"/>
        <v/>
      </c>
      <c r="N27" s="139"/>
    </row>
    <row r="28" spans="1:14" ht="14.25" x14ac:dyDescent="0.2">
      <c r="A28" s="126" t="str">
        <f t="shared" si="0"/>
        <v/>
      </c>
      <c r="N28" s="139"/>
    </row>
    <row r="29" spans="1:14" ht="14.25" x14ac:dyDescent="0.2">
      <c r="A29" s="126" t="str">
        <f t="shared" si="0"/>
        <v/>
      </c>
      <c r="N29" s="139"/>
    </row>
    <row r="30" spans="1:14" ht="14.25" x14ac:dyDescent="0.2">
      <c r="A30" s="126" t="str">
        <f t="shared" si="0"/>
        <v/>
      </c>
      <c r="N30" s="139"/>
    </row>
    <row r="31" spans="1:14" ht="14.25" x14ac:dyDescent="0.2">
      <c r="A31" s="126" t="str">
        <f t="shared" si="0"/>
        <v/>
      </c>
      <c r="N31" s="139"/>
    </row>
    <row r="32" spans="1:14" ht="14.25" x14ac:dyDescent="0.2">
      <c r="A32" s="126" t="str">
        <f t="shared" si="0"/>
        <v/>
      </c>
      <c r="N32" s="139"/>
    </row>
    <row r="33" spans="1:14" ht="14.25" x14ac:dyDescent="0.2">
      <c r="A33" s="126" t="str">
        <f t="shared" si="0"/>
        <v/>
      </c>
      <c r="B33" s="649"/>
      <c r="C33" s="650"/>
      <c r="D33" s="650"/>
      <c r="E33" s="650"/>
      <c r="F33" s="650"/>
      <c r="G33" s="650"/>
      <c r="H33" s="650"/>
      <c r="I33" s="650"/>
      <c r="J33" s="650"/>
      <c r="K33" s="650"/>
      <c r="L33" s="650"/>
      <c r="M33" s="651"/>
      <c r="N33" s="139"/>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6" priority="2"/>
  </conditionalFormatting>
  <conditionalFormatting sqref="C1:D5">
    <cfRule type="duplicateValues" dxfId="5" priority="1"/>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92D32-AF4B-4EF0-BDE8-9211058E1585}">
  <sheetPr>
    <tabColor rgb="FFFF3399"/>
  </sheetPr>
  <dimension ref="A1:O33"/>
  <sheetViews>
    <sheetView topLeftCell="A4" workbookViewId="0">
      <selection activeCell="D17" sqref="D17"/>
    </sheetView>
  </sheetViews>
  <sheetFormatPr defaultRowHeight="12.75" x14ac:dyDescent="0.2"/>
  <cols>
    <col min="1" max="1" width="46.7109375" customWidth="1"/>
    <col min="2" max="2" width="17.85546875" bestFit="1" customWidth="1"/>
    <col min="3" max="3" width="22.140625" bestFit="1" customWidth="1"/>
    <col min="4" max="4" width="25.28515625" bestFit="1" customWidth="1"/>
    <col min="14" max="14" width="29.42578125" bestFit="1" customWidth="1"/>
  </cols>
  <sheetData>
    <row r="1" spans="1:15" ht="15.75" thickBot="1" x14ac:dyDescent="0.25">
      <c r="A1" s="115">
        <f>SUM(A2-1)</f>
        <v>20</v>
      </c>
      <c r="B1" s="981" t="s">
        <v>234</v>
      </c>
      <c r="C1" s="982"/>
      <c r="D1" s="116" t="s">
        <v>69</v>
      </c>
      <c r="E1" s="983" t="s">
        <v>1254</v>
      </c>
      <c r="F1" s="984"/>
      <c r="G1" s="984"/>
      <c r="H1" s="984"/>
      <c r="I1" s="984"/>
      <c r="J1" s="984"/>
      <c r="K1" s="117" t="s">
        <v>70</v>
      </c>
      <c r="L1" s="985" t="s">
        <v>1253</v>
      </c>
      <c r="M1" s="986"/>
      <c r="N1" s="118" t="s">
        <v>235</v>
      </c>
      <c r="O1" s="119"/>
    </row>
    <row r="2" spans="1:15" ht="13.5" thickBot="1" x14ac:dyDescent="0.25">
      <c r="A2" s="120">
        <f>COUNTA(_xlfn.UNIQUE(D6:D200))</f>
        <v>21</v>
      </c>
      <c r="B2" s="987" t="s">
        <v>236</v>
      </c>
      <c r="C2" s="987"/>
      <c r="D2" s="987"/>
      <c r="E2" s="987"/>
      <c r="F2" s="987"/>
      <c r="G2" s="987"/>
      <c r="H2" s="987"/>
      <c r="I2" s="987"/>
      <c r="J2" s="987"/>
      <c r="K2" s="987"/>
      <c r="L2" s="987"/>
      <c r="M2" s="987"/>
      <c r="N2" s="121" t="s">
        <v>237</v>
      </c>
      <c r="O2" s="119"/>
    </row>
    <row r="3" spans="1:15" ht="15.75" thickBot="1" x14ac:dyDescent="0.25">
      <c r="A3" s="965" t="s">
        <v>238</v>
      </c>
      <c r="B3" s="967" t="s">
        <v>71</v>
      </c>
      <c r="C3" s="970" t="s">
        <v>72</v>
      </c>
      <c r="D3" s="973" t="s">
        <v>73</v>
      </c>
      <c r="E3" s="975" t="s">
        <v>239</v>
      </c>
      <c r="F3" s="973" t="s">
        <v>79</v>
      </c>
      <c r="G3" s="989" t="s">
        <v>240</v>
      </c>
      <c r="H3" s="990"/>
      <c r="I3" s="990"/>
      <c r="J3" s="990"/>
      <c r="K3" s="991"/>
      <c r="L3" s="992" t="s">
        <v>57</v>
      </c>
      <c r="M3" s="994" t="s">
        <v>76</v>
      </c>
      <c r="N3" s="612" t="s">
        <v>241</v>
      </c>
      <c r="O3" s="119"/>
    </row>
    <row r="4" spans="1:15" ht="15.75" thickBot="1" x14ac:dyDescent="0.25">
      <c r="A4" s="966"/>
      <c r="B4" s="968"/>
      <c r="C4" s="971"/>
      <c r="D4" s="974"/>
      <c r="E4" s="976"/>
      <c r="F4" s="988"/>
      <c r="G4" s="996" t="s">
        <v>66</v>
      </c>
      <c r="H4" s="998" t="s">
        <v>50</v>
      </c>
      <c r="I4" s="998" t="s">
        <v>84</v>
      </c>
      <c r="J4" s="998" t="s">
        <v>74</v>
      </c>
      <c r="K4" s="979" t="s">
        <v>75</v>
      </c>
      <c r="L4" s="993"/>
      <c r="M4" s="995"/>
      <c r="N4" s="124">
        <v>3</v>
      </c>
      <c r="O4" s="119"/>
    </row>
    <row r="5" spans="1:15" ht="15.75" thickBot="1" x14ac:dyDescent="0.25">
      <c r="A5" s="1000"/>
      <c r="B5" s="1001"/>
      <c r="C5" s="1002"/>
      <c r="D5" s="1003"/>
      <c r="E5" s="1004" t="s">
        <v>77</v>
      </c>
      <c r="F5" s="1005"/>
      <c r="G5" s="1015"/>
      <c r="H5" s="1016"/>
      <c r="I5" s="1016"/>
      <c r="J5" s="1016"/>
      <c r="K5" s="1014"/>
      <c r="L5" s="1008"/>
      <c r="M5" s="1009"/>
      <c r="N5" s="613">
        <f>IF(N4=1,0,IF(N4=2,1,IF(N4=3,2,0)))</f>
        <v>2</v>
      </c>
      <c r="O5" s="119"/>
    </row>
    <row r="6" spans="1:15" ht="14.25" x14ac:dyDescent="0.2">
      <c r="A6" s="126" t="str">
        <f t="shared" ref="A6:A32" si="0">CONCATENATE(B6,C6,D6)</f>
        <v>PrepHoney Towers-HammondCarona Park Fairy Footsteps</v>
      </c>
      <c r="B6" s="127" t="s">
        <v>66</v>
      </c>
      <c r="C6" s="128" t="s">
        <v>797</v>
      </c>
      <c r="D6" s="129" t="s">
        <v>1255</v>
      </c>
      <c r="E6" s="140"/>
      <c r="F6" s="131" t="s">
        <v>123</v>
      </c>
      <c r="G6" s="132">
        <v>68.5</v>
      </c>
      <c r="H6" s="127"/>
      <c r="I6" s="181"/>
      <c r="J6" s="210"/>
      <c r="K6" s="211"/>
      <c r="L6" s="137">
        <v>1</v>
      </c>
      <c r="M6" s="138">
        <f t="shared" ref="M6:M33" si="1">IF(L6=1,7,IF(L6=2,6,IF(L6=3,5,IF(L6=4,4,IF(L6=5,3,IF(L6=6,2,IF(L6&gt;=6,1,0)))))))</f>
        <v>7</v>
      </c>
      <c r="N6" s="139">
        <f>SUM(M6+$N$5)</f>
        <v>9</v>
      </c>
      <c r="O6" s="119"/>
    </row>
    <row r="7" spans="1:15" ht="14.25" x14ac:dyDescent="0.2">
      <c r="A7" s="126" t="str">
        <f t="shared" si="0"/>
        <v>PrepAnna LindbergBindi</v>
      </c>
      <c r="B7" s="127" t="s">
        <v>66</v>
      </c>
      <c r="C7" s="128" t="s">
        <v>1256</v>
      </c>
      <c r="D7" s="129" t="s">
        <v>1257</v>
      </c>
      <c r="E7" s="140"/>
      <c r="F7" s="131" t="s">
        <v>43</v>
      </c>
      <c r="G7" s="132">
        <v>65</v>
      </c>
      <c r="H7" s="127"/>
      <c r="I7" s="181"/>
      <c r="J7" s="210"/>
      <c r="K7" s="211"/>
      <c r="L7" s="137">
        <v>2</v>
      </c>
      <c r="M7" s="138">
        <f t="shared" si="1"/>
        <v>6</v>
      </c>
      <c r="N7" s="139">
        <f t="shared" ref="N7:N33" si="2">SUM(M7+$N$5)</f>
        <v>8</v>
      </c>
    </row>
    <row r="8" spans="1:15" ht="14.25" x14ac:dyDescent="0.2">
      <c r="A8" s="126" t="str">
        <f t="shared" si="0"/>
        <v>PrelimKenzie MansonGlomax Royal Roulette</v>
      </c>
      <c r="B8" s="156" t="s">
        <v>50</v>
      </c>
      <c r="C8" s="128" t="s">
        <v>795</v>
      </c>
      <c r="D8" s="129" t="s">
        <v>796</v>
      </c>
      <c r="E8" s="140"/>
      <c r="F8" s="131" t="s">
        <v>43</v>
      </c>
      <c r="G8" s="140"/>
      <c r="H8" s="127">
        <v>70.356999999999999</v>
      </c>
      <c r="I8" s="181"/>
      <c r="J8" s="210"/>
      <c r="K8" s="211"/>
      <c r="L8" s="137">
        <v>1</v>
      </c>
      <c r="M8" s="138">
        <f t="shared" si="1"/>
        <v>7</v>
      </c>
      <c r="N8" s="139">
        <f t="shared" si="2"/>
        <v>9</v>
      </c>
    </row>
    <row r="9" spans="1:15" ht="14.25" x14ac:dyDescent="0.2">
      <c r="A9" s="126" t="str">
        <f t="shared" si="0"/>
        <v>PrelimHolly GreeningJudaroo Toledo</v>
      </c>
      <c r="B9" s="156" t="s">
        <v>50</v>
      </c>
      <c r="C9" s="128" t="s">
        <v>110</v>
      </c>
      <c r="D9" s="129" t="s">
        <v>111</v>
      </c>
      <c r="E9" s="140"/>
      <c r="F9" s="131" t="s">
        <v>123</v>
      </c>
      <c r="G9" s="140"/>
      <c r="H9" s="127">
        <v>66.786000000000001</v>
      </c>
      <c r="I9" s="181"/>
      <c r="J9" s="210"/>
      <c r="K9" s="211"/>
      <c r="L9" s="137">
        <v>2</v>
      </c>
      <c r="M9" s="138">
        <f t="shared" si="1"/>
        <v>6</v>
      </c>
      <c r="N9" s="139">
        <f t="shared" si="2"/>
        <v>8</v>
      </c>
    </row>
    <row r="10" spans="1:15" ht="14.25" x14ac:dyDescent="0.2">
      <c r="A10" s="126" t="str">
        <f t="shared" si="0"/>
        <v>PrelimHoney Towers-HammondCarona Park Fairy Footsteps</v>
      </c>
      <c r="B10" s="156" t="s">
        <v>50</v>
      </c>
      <c r="C10" s="128" t="s">
        <v>797</v>
      </c>
      <c r="D10" s="129" t="s">
        <v>1255</v>
      </c>
      <c r="E10" s="140"/>
      <c r="F10" s="131" t="s">
        <v>123</v>
      </c>
      <c r="G10" s="140"/>
      <c r="H10" s="127">
        <v>62.320999999999998</v>
      </c>
      <c r="I10" s="181"/>
      <c r="J10" s="210"/>
      <c r="K10" s="211"/>
      <c r="L10" s="137">
        <v>3</v>
      </c>
      <c r="M10" s="138">
        <f t="shared" si="1"/>
        <v>5</v>
      </c>
      <c r="N10" s="139">
        <f t="shared" si="2"/>
        <v>7</v>
      </c>
    </row>
    <row r="11" spans="1:15" ht="14.25" x14ac:dyDescent="0.2">
      <c r="A11" s="126" t="str">
        <f t="shared" si="0"/>
        <v>PrelimTea GrootBevanlee Havana</v>
      </c>
      <c r="B11" s="156" t="s">
        <v>50</v>
      </c>
      <c r="C11" s="128" t="s">
        <v>248</v>
      </c>
      <c r="D11" s="129" t="s">
        <v>249</v>
      </c>
      <c r="E11" s="130"/>
      <c r="F11" s="131" t="s">
        <v>250</v>
      </c>
      <c r="G11" s="140"/>
      <c r="H11" s="127">
        <v>66.429000000000002</v>
      </c>
      <c r="I11" s="181"/>
      <c r="J11" s="210"/>
      <c r="K11" s="211"/>
      <c r="L11" s="137">
        <v>1</v>
      </c>
      <c r="M11" s="138">
        <f t="shared" si="1"/>
        <v>7</v>
      </c>
      <c r="N11" s="139">
        <f t="shared" si="2"/>
        <v>9</v>
      </c>
    </row>
    <row r="12" spans="1:15" ht="14.25" x14ac:dyDescent="0.2">
      <c r="A12" s="126" t="str">
        <f t="shared" si="0"/>
        <v>PrelimJorja WarehamTiaja Park Fearless</v>
      </c>
      <c r="B12" s="156" t="s">
        <v>50</v>
      </c>
      <c r="C12" s="128" t="s">
        <v>30</v>
      </c>
      <c r="D12" s="129" t="s">
        <v>155</v>
      </c>
      <c r="E12" s="140"/>
      <c r="F12" s="131" t="s">
        <v>101</v>
      </c>
      <c r="G12" s="140"/>
      <c r="H12" s="127">
        <v>66.070999999999998</v>
      </c>
      <c r="I12" s="181"/>
      <c r="J12" s="210"/>
      <c r="K12" s="211"/>
      <c r="L12" s="137">
        <v>2</v>
      </c>
      <c r="M12" s="138">
        <f t="shared" si="1"/>
        <v>6</v>
      </c>
      <c r="N12" s="139">
        <f t="shared" si="2"/>
        <v>8</v>
      </c>
    </row>
    <row r="13" spans="1:15" ht="14.25" x14ac:dyDescent="0.2">
      <c r="A13" s="126" t="str">
        <f t="shared" si="0"/>
        <v>PrelimReagan HughanElb Music Man</v>
      </c>
      <c r="B13" s="156" t="s">
        <v>50</v>
      </c>
      <c r="C13" s="128" t="s">
        <v>140</v>
      </c>
      <c r="D13" s="129" t="s">
        <v>1263</v>
      </c>
      <c r="E13" s="140"/>
      <c r="F13" s="131" t="s">
        <v>123</v>
      </c>
      <c r="G13" s="140"/>
      <c r="H13" s="127">
        <v>64.820999999999998</v>
      </c>
      <c r="I13" s="181"/>
      <c r="J13" s="210"/>
      <c r="K13" s="211"/>
      <c r="L13" s="137">
        <v>3</v>
      </c>
      <c r="M13" s="138">
        <f t="shared" si="1"/>
        <v>5</v>
      </c>
      <c r="N13" s="139">
        <f t="shared" si="2"/>
        <v>7</v>
      </c>
    </row>
    <row r="14" spans="1:15" ht="14.25" x14ac:dyDescent="0.2">
      <c r="A14" s="126" t="str">
        <f t="shared" si="0"/>
        <v>PrelimHarriet ForrestBramley Royalty</v>
      </c>
      <c r="B14" s="156" t="s">
        <v>50</v>
      </c>
      <c r="C14" s="128" t="s">
        <v>113</v>
      </c>
      <c r="D14" s="129" t="s">
        <v>114</v>
      </c>
      <c r="E14" s="130"/>
      <c r="F14" s="131" t="s">
        <v>123</v>
      </c>
      <c r="G14" s="140"/>
      <c r="H14" s="127">
        <v>64.643000000000001</v>
      </c>
      <c r="I14" s="181"/>
      <c r="J14" s="210"/>
      <c r="K14" s="211"/>
      <c r="L14" s="137">
        <v>4</v>
      </c>
      <c r="M14" s="138">
        <f t="shared" si="1"/>
        <v>4</v>
      </c>
      <c r="N14" s="139">
        <f t="shared" si="2"/>
        <v>6</v>
      </c>
    </row>
    <row r="15" spans="1:15" ht="14.25" x14ac:dyDescent="0.2">
      <c r="A15" s="126" t="str">
        <f t="shared" si="0"/>
        <v>PrelimImogen FreemanDaisy</v>
      </c>
      <c r="B15" s="156" t="s">
        <v>50</v>
      </c>
      <c r="C15" s="128" t="s">
        <v>807</v>
      </c>
      <c r="D15" s="129" t="s">
        <v>1258</v>
      </c>
      <c r="E15" s="140"/>
      <c r="F15" s="131" t="s">
        <v>43</v>
      </c>
      <c r="G15" s="140"/>
      <c r="H15" s="127">
        <v>62.856999999999999</v>
      </c>
      <c r="I15" s="181"/>
      <c r="J15" s="210"/>
      <c r="K15" s="211"/>
      <c r="L15" s="137">
        <v>5</v>
      </c>
      <c r="M15" s="138">
        <f t="shared" si="1"/>
        <v>3</v>
      </c>
      <c r="N15" s="139">
        <f t="shared" si="2"/>
        <v>5</v>
      </c>
    </row>
    <row r="16" spans="1:15" ht="14.25" x14ac:dyDescent="0.2">
      <c r="A16" s="126" t="str">
        <f t="shared" si="0"/>
        <v>PrelimZali RyanKatelle Casino</v>
      </c>
      <c r="B16" s="156" t="s">
        <v>50</v>
      </c>
      <c r="C16" s="128" t="s">
        <v>360</v>
      </c>
      <c r="D16" s="129" t="s">
        <v>799</v>
      </c>
      <c r="E16" s="140"/>
      <c r="F16" s="131" t="s">
        <v>123</v>
      </c>
      <c r="G16" s="140"/>
      <c r="H16" s="127">
        <v>59.463999999999999</v>
      </c>
      <c r="I16" s="181"/>
      <c r="J16" s="210"/>
      <c r="K16" s="211"/>
      <c r="L16" s="137">
        <v>6</v>
      </c>
      <c r="M16" s="138">
        <f t="shared" si="1"/>
        <v>2</v>
      </c>
      <c r="N16" s="139">
        <f t="shared" si="2"/>
        <v>4</v>
      </c>
    </row>
    <row r="17" spans="1:14" ht="14.25" x14ac:dyDescent="0.2">
      <c r="A17" s="126" t="str">
        <f t="shared" si="0"/>
        <v>PrelimSophie MorrisonCharisma Fanfare</v>
      </c>
      <c r="B17" s="156" t="s">
        <v>50</v>
      </c>
      <c r="C17" s="128" t="s">
        <v>1244</v>
      </c>
      <c r="D17" s="129" t="s">
        <v>1259</v>
      </c>
      <c r="E17" s="140"/>
      <c r="F17" s="131" t="s">
        <v>43</v>
      </c>
      <c r="G17" s="140"/>
      <c r="H17" s="127">
        <v>60.893000000000001</v>
      </c>
      <c r="I17" s="181"/>
      <c r="J17" s="210"/>
      <c r="K17" s="211"/>
      <c r="L17" s="137">
        <v>1</v>
      </c>
      <c r="M17" s="138">
        <f t="shared" si="1"/>
        <v>7</v>
      </c>
      <c r="N17" s="139">
        <f t="shared" si="2"/>
        <v>9</v>
      </c>
    </row>
    <row r="18" spans="1:14" ht="14.25" x14ac:dyDescent="0.2">
      <c r="A18" s="126" t="str">
        <f t="shared" si="0"/>
        <v>PrelimAbby CoulsonCambria Gem</v>
      </c>
      <c r="B18" s="156" t="s">
        <v>50</v>
      </c>
      <c r="C18" s="128" t="s">
        <v>141</v>
      </c>
      <c r="D18" s="129" t="s">
        <v>152</v>
      </c>
      <c r="E18" s="130"/>
      <c r="F18" s="131" t="s">
        <v>101</v>
      </c>
      <c r="G18" s="140"/>
      <c r="H18" s="127">
        <v>59.106999999999999</v>
      </c>
      <c r="I18" s="181"/>
      <c r="J18" s="210"/>
      <c r="K18" s="211"/>
      <c r="L18" s="137">
        <v>2</v>
      </c>
      <c r="M18" s="138">
        <f t="shared" si="1"/>
        <v>6</v>
      </c>
      <c r="N18" s="139">
        <f t="shared" si="2"/>
        <v>8</v>
      </c>
    </row>
    <row r="19" spans="1:14" ht="14.25" x14ac:dyDescent="0.2">
      <c r="A19" s="126" t="str">
        <f t="shared" si="0"/>
        <v>PrelimTully SlaterMonuement Park Jackpot</v>
      </c>
      <c r="B19" s="156" t="s">
        <v>50</v>
      </c>
      <c r="C19" s="128" t="s">
        <v>1260</v>
      </c>
      <c r="D19" s="158" t="s">
        <v>1261</v>
      </c>
      <c r="E19" s="140"/>
      <c r="F19" s="131" t="s">
        <v>43</v>
      </c>
      <c r="G19" s="140"/>
      <c r="H19" s="127">
        <v>58.75</v>
      </c>
      <c r="I19" s="181"/>
      <c r="J19" s="210"/>
      <c r="K19" s="211"/>
      <c r="L19" s="137">
        <v>3</v>
      </c>
      <c r="M19" s="138">
        <f t="shared" si="1"/>
        <v>5</v>
      </c>
      <c r="N19" s="139">
        <f t="shared" si="2"/>
        <v>7</v>
      </c>
    </row>
    <row r="20" spans="1:14" ht="14.25" x14ac:dyDescent="0.2">
      <c r="A20" s="126" t="str">
        <f t="shared" si="0"/>
        <v>PrelimSophie MorrisonPowderbark Orlaith</v>
      </c>
      <c r="B20" s="156" t="s">
        <v>50</v>
      </c>
      <c r="C20" s="128" t="s">
        <v>1244</v>
      </c>
      <c r="D20" s="129" t="s">
        <v>1245</v>
      </c>
      <c r="E20" s="140"/>
      <c r="F20" s="131" t="s">
        <v>43</v>
      </c>
      <c r="G20" s="140"/>
      <c r="H20" s="127">
        <v>57.320999999999998</v>
      </c>
      <c r="I20" s="181"/>
      <c r="J20" s="210"/>
      <c r="K20" s="211"/>
      <c r="L20" s="137">
        <v>4</v>
      </c>
      <c r="M20" s="138">
        <f t="shared" si="1"/>
        <v>4</v>
      </c>
      <c r="N20" s="139">
        <f t="shared" si="2"/>
        <v>6</v>
      </c>
    </row>
    <row r="21" spans="1:14" ht="14.25" x14ac:dyDescent="0.2">
      <c r="A21" s="126" t="str">
        <f t="shared" si="0"/>
        <v>PrelimTiarlie WarehamTiaja Park Dream</v>
      </c>
      <c r="B21" s="156" t="s">
        <v>50</v>
      </c>
      <c r="C21" s="128" t="s">
        <v>24</v>
      </c>
      <c r="D21" s="129" t="s">
        <v>25</v>
      </c>
      <c r="E21" s="140"/>
      <c r="F21" s="131" t="s">
        <v>101</v>
      </c>
      <c r="G21" s="140"/>
      <c r="H21" s="127">
        <v>64.643000000000001</v>
      </c>
      <c r="I21" s="181"/>
      <c r="J21" s="210"/>
      <c r="K21" s="211"/>
      <c r="L21" s="137">
        <v>1</v>
      </c>
      <c r="M21" s="138">
        <f t="shared" si="1"/>
        <v>7</v>
      </c>
      <c r="N21" s="139">
        <f t="shared" si="2"/>
        <v>9</v>
      </c>
    </row>
    <row r="22" spans="1:14" ht="14.25" x14ac:dyDescent="0.2">
      <c r="A22" s="126" t="str">
        <f t="shared" si="0"/>
        <v>PrelimAshlyn O'BrienDizzy</v>
      </c>
      <c r="B22" s="156" t="s">
        <v>50</v>
      </c>
      <c r="C22" s="128" t="s">
        <v>805</v>
      </c>
      <c r="D22" s="129" t="s">
        <v>806</v>
      </c>
      <c r="E22" s="140"/>
      <c r="F22" s="131" t="s">
        <v>43</v>
      </c>
      <c r="G22" s="140"/>
      <c r="H22" s="127">
        <v>62.856999999999999</v>
      </c>
      <c r="I22" s="181"/>
      <c r="J22" s="210"/>
      <c r="K22" s="211"/>
      <c r="L22" s="137">
        <v>2</v>
      </c>
      <c r="M22" s="138">
        <f t="shared" si="1"/>
        <v>6</v>
      </c>
      <c r="N22" s="139">
        <f t="shared" si="2"/>
        <v>8</v>
      </c>
    </row>
    <row r="23" spans="1:14" ht="14.25" x14ac:dyDescent="0.2">
      <c r="A23" s="126" t="str">
        <f t="shared" si="0"/>
        <v>NovJorja WarehamNadalla Park I'M So Special</v>
      </c>
      <c r="B23" s="156" t="s">
        <v>377</v>
      </c>
      <c r="C23" s="128" t="s">
        <v>30</v>
      </c>
      <c r="D23" s="129" t="s">
        <v>1251</v>
      </c>
      <c r="E23" s="140"/>
      <c r="F23" s="131" t="s">
        <v>101</v>
      </c>
      <c r="G23" s="140"/>
      <c r="H23" s="127"/>
      <c r="I23" s="181">
        <v>66.912000000000006</v>
      </c>
      <c r="J23" s="210"/>
      <c r="K23" s="211"/>
      <c r="L23" s="137">
        <v>1</v>
      </c>
      <c r="M23" s="138">
        <f t="shared" si="1"/>
        <v>7</v>
      </c>
      <c r="N23" s="139">
        <f t="shared" si="2"/>
        <v>9</v>
      </c>
    </row>
    <row r="24" spans="1:14" ht="14.25" x14ac:dyDescent="0.2">
      <c r="A24" s="126" t="str">
        <f t="shared" si="0"/>
        <v>NovJorja WarehamTiaja Park Fearless</v>
      </c>
      <c r="B24" s="156" t="s">
        <v>377</v>
      </c>
      <c r="C24" s="128" t="s">
        <v>30</v>
      </c>
      <c r="D24" s="129" t="s">
        <v>155</v>
      </c>
      <c r="E24" s="140"/>
      <c r="F24" s="131" t="s">
        <v>101</v>
      </c>
      <c r="G24" s="140"/>
      <c r="H24" s="127"/>
      <c r="I24" s="181">
        <v>64.265000000000001</v>
      </c>
      <c r="J24" s="210"/>
      <c r="K24" s="211"/>
      <c r="L24" s="137">
        <v>2</v>
      </c>
      <c r="M24" s="138">
        <f t="shared" si="1"/>
        <v>6</v>
      </c>
      <c r="N24" s="139">
        <f t="shared" si="2"/>
        <v>8</v>
      </c>
    </row>
    <row r="25" spans="1:14" ht="14.25" x14ac:dyDescent="0.2">
      <c r="A25" s="126" t="str">
        <f t="shared" si="0"/>
        <v>NovHolly GreeningJudaroo Toledo</v>
      </c>
      <c r="B25" s="156" t="s">
        <v>377</v>
      </c>
      <c r="C25" s="128" t="s">
        <v>110</v>
      </c>
      <c r="D25" s="129" t="s">
        <v>111</v>
      </c>
      <c r="E25" s="140"/>
      <c r="F25" s="131" t="s">
        <v>123</v>
      </c>
      <c r="G25" s="140"/>
      <c r="H25" s="127"/>
      <c r="I25" s="181">
        <v>63.529000000000003</v>
      </c>
      <c r="J25" s="210"/>
      <c r="K25" s="211"/>
      <c r="L25" s="137">
        <v>3</v>
      </c>
      <c r="M25" s="138">
        <f t="shared" si="1"/>
        <v>5</v>
      </c>
      <c r="N25" s="139">
        <f t="shared" si="2"/>
        <v>7</v>
      </c>
    </row>
    <row r="26" spans="1:14" ht="14.25" x14ac:dyDescent="0.2">
      <c r="A26" s="126" t="str">
        <f t="shared" si="0"/>
        <v>NovPippa ReillyJudaroo Tassel</v>
      </c>
      <c r="B26" s="156" t="s">
        <v>377</v>
      </c>
      <c r="C26" s="128" t="s">
        <v>809</v>
      </c>
      <c r="D26" s="129" t="s">
        <v>810</v>
      </c>
      <c r="E26" s="140"/>
      <c r="F26" s="131" t="s">
        <v>43</v>
      </c>
      <c r="G26" s="140"/>
      <c r="H26" s="127"/>
      <c r="I26" s="181">
        <v>62.941000000000003</v>
      </c>
      <c r="J26" s="210"/>
      <c r="K26" s="211"/>
      <c r="L26" s="137">
        <v>4</v>
      </c>
      <c r="M26" s="138">
        <f t="shared" si="1"/>
        <v>4</v>
      </c>
      <c r="N26" s="139">
        <f t="shared" si="2"/>
        <v>6</v>
      </c>
    </row>
    <row r="27" spans="1:14" ht="14.25" x14ac:dyDescent="0.2">
      <c r="A27" s="126" t="str">
        <f t="shared" si="0"/>
        <v>NovHarriet ForrestBramley Royalty</v>
      </c>
      <c r="B27" s="156" t="s">
        <v>377</v>
      </c>
      <c r="C27" s="128" t="s">
        <v>113</v>
      </c>
      <c r="D27" s="129" t="s">
        <v>114</v>
      </c>
      <c r="E27" s="140"/>
      <c r="F27" s="131" t="s">
        <v>123</v>
      </c>
      <c r="G27" s="140"/>
      <c r="H27" s="127"/>
      <c r="I27" s="181">
        <v>57.058999999999997</v>
      </c>
      <c r="J27" s="210"/>
      <c r="K27" s="211"/>
      <c r="L27" s="137">
        <v>5</v>
      </c>
      <c r="M27" s="138">
        <f t="shared" si="1"/>
        <v>3</v>
      </c>
      <c r="N27" s="139">
        <f t="shared" si="2"/>
        <v>5</v>
      </c>
    </row>
    <row r="28" spans="1:14" ht="14.25" x14ac:dyDescent="0.2">
      <c r="A28" s="126" t="str">
        <f t="shared" si="0"/>
        <v>NovJessica RidleyHoffmans Molly</v>
      </c>
      <c r="B28" s="156" t="s">
        <v>377</v>
      </c>
      <c r="C28" s="128" t="s">
        <v>21</v>
      </c>
      <c r="D28" s="129" t="s">
        <v>255</v>
      </c>
      <c r="E28" s="140"/>
      <c r="F28" s="131" t="s">
        <v>123</v>
      </c>
      <c r="G28" s="140"/>
      <c r="H28" s="127"/>
      <c r="I28" s="181">
        <v>65.734999999999999</v>
      </c>
      <c r="J28" s="210"/>
      <c r="K28" s="211"/>
      <c r="L28" s="137">
        <v>1</v>
      </c>
      <c r="M28" s="138">
        <f t="shared" si="1"/>
        <v>7</v>
      </c>
      <c r="N28" s="139">
        <f t="shared" si="2"/>
        <v>9</v>
      </c>
    </row>
    <row r="29" spans="1:14" ht="14.25" x14ac:dyDescent="0.2">
      <c r="A29" s="126" t="str">
        <f t="shared" si="0"/>
        <v>NovGrace MartinRunnadorah Talisman</v>
      </c>
      <c r="B29" s="156" t="s">
        <v>377</v>
      </c>
      <c r="C29" s="128" t="s">
        <v>104</v>
      </c>
      <c r="D29" s="129" t="s">
        <v>1262</v>
      </c>
      <c r="E29" s="140"/>
      <c r="F29" s="131" t="s">
        <v>43</v>
      </c>
      <c r="G29" s="140"/>
      <c r="H29" s="127"/>
      <c r="I29" s="181">
        <v>65.662000000000006</v>
      </c>
      <c r="J29" s="210"/>
      <c r="K29" s="211"/>
      <c r="L29" s="137">
        <v>2</v>
      </c>
      <c r="M29" s="138">
        <f t="shared" si="1"/>
        <v>6</v>
      </c>
      <c r="N29" s="139">
        <f t="shared" si="2"/>
        <v>8</v>
      </c>
    </row>
    <row r="30" spans="1:14" ht="14.25" x14ac:dyDescent="0.2">
      <c r="A30" s="126" t="str">
        <f t="shared" si="0"/>
        <v>NovAbby CoulsonCambria Gem</v>
      </c>
      <c r="B30" s="156" t="s">
        <v>377</v>
      </c>
      <c r="C30" s="128" t="s">
        <v>141</v>
      </c>
      <c r="D30" s="129" t="s">
        <v>152</v>
      </c>
      <c r="E30" s="140"/>
      <c r="F30" s="131" t="s">
        <v>101</v>
      </c>
      <c r="G30" s="140"/>
      <c r="H30" s="127"/>
      <c r="I30" s="181">
        <v>58.293999999999997</v>
      </c>
      <c r="J30" s="210"/>
      <c r="K30" s="211"/>
      <c r="L30" s="137">
        <v>3</v>
      </c>
      <c r="M30" s="138">
        <f t="shared" si="1"/>
        <v>5</v>
      </c>
      <c r="N30" s="139">
        <f t="shared" si="2"/>
        <v>7</v>
      </c>
    </row>
    <row r="31" spans="1:14" ht="14.25" x14ac:dyDescent="0.2">
      <c r="A31" s="126" t="str">
        <f t="shared" si="0"/>
        <v>NovTiarlie WarehamTiaja Park Dream</v>
      </c>
      <c r="B31" s="156" t="s">
        <v>377</v>
      </c>
      <c r="C31" s="128" t="s">
        <v>24</v>
      </c>
      <c r="D31" s="158" t="s">
        <v>25</v>
      </c>
      <c r="E31" s="140"/>
      <c r="F31" s="131" t="s">
        <v>101</v>
      </c>
      <c r="G31" s="140"/>
      <c r="H31" s="127"/>
      <c r="I31" s="181">
        <v>63.529000000000003</v>
      </c>
      <c r="J31" s="210"/>
      <c r="K31" s="211"/>
      <c r="L31" s="137">
        <v>1</v>
      </c>
      <c r="M31" s="138">
        <f t="shared" si="1"/>
        <v>7</v>
      </c>
      <c r="N31" s="139">
        <f t="shared" si="2"/>
        <v>9</v>
      </c>
    </row>
    <row r="32" spans="1:14" ht="14.25" x14ac:dyDescent="0.2">
      <c r="A32" s="126" t="str">
        <f t="shared" si="0"/>
        <v>ElemJorja WarehamNadalla Park I'm So Special</v>
      </c>
      <c r="B32" s="156" t="s">
        <v>17</v>
      </c>
      <c r="C32" s="128" t="s">
        <v>30</v>
      </c>
      <c r="D32" s="158" t="s">
        <v>367</v>
      </c>
      <c r="E32" s="140"/>
      <c r="F32" s="131" t="s">
        <v>101</v>
      </c>
      <c r="G32" s="140"/>
      <c r="H32" s="127"/>
      <c r="I32" s="181"/>
      <c r="J32" s="210">
        <v>60.25</v>
      </c>
      <c r="K32" s="211"/>
      <c r="L32" s="137">
        <v>1</v>
      </c>
      <c r="M32" s="138">
        <f t="shared" si="1"/>
        <v>7</v>
      </c>
      <c r="N32" s="139">
        <f t="shared" si="2"/>
        <v>9</v>
      </c>
    </row>
    <row r="33" spans="1:14" ht="14.25" x14ac:dyDescent="0.2">
      <c r="A33" s="126" t="str">
        <f>CONCATENATE(B33,C33,D33)</f>
        <v>ElemJessica RidleyHoffmans Molly</v>
      </c>
      <c r="B33" s="156" t="s">
        <v>17</v>
      </c>
      <c r="C33" s="128" t="s">
        <v>21</v>
      </c>
      <c r="D33" s="129" t="s">
        <v>255</v>
      </c>
      <c r="E33" s="140"/>
      <c r="F33" s="444" t="s">
        <v>123</v>
      </c>
      <c r="G33" s="140"/>
      <c r="H33" s="127"/>
      <c r="I33" s="181"/>
      <c r="J33" s="210">
        <v>60</v>
      </c>
      <c r="K33" s="211"/>
      <c r="L33" s="137">
        <v>2</v>
      </c>
      <c r="M33" s="138">
        <f t="shared" si="1"/>
        <v>6</v>
      </c>
      <c r="N33" s="139">
        <f t="shared" si="2"/>
        <v>8</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phoneticPr fontId="22" type="noConversion"/>
  <conditionalFormatting sqref="C6:D32">
    <cfRule type="duplicateValues" dxfId="4" priority="5"/>
  </conditionalFormatting>
  <conditionalFormatting sqref="C1:D5">
    <cfRule type="duplicateValues" dxfId="3" priority="479"/>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078E-AB71-4DA2-9391-946700E4B4E0}">
  <sheetPr codeName="Sheet5">
    <tabColor rgb="FFFFF2CC"/>
    <pageSetUpPr fitToPage="1"/>
  </sheetPr>
  <dimension ref="A1:CJ82"/>
  <sheetViews>
    <sheetView zoomScale="90" zoomScaleNormal="90" zoomScaleSheetLayoutView="90" workbookViewId="0">
      <pane xSplit="8" ySplit="5" topLeftCell="I6" activePane="bottomRight" state="frozen"/>
      <selection pane="topRight" activeCell="I1" sqref="I1"/>
      <selection pane="bottomLeft" activeCell="A6" sqref="A6"/>
      <selection pane="bottomRight" activeCell="G18" sqref="G18"/>
    </sheetView>
  </sheetViews>
  <sheetFormatPr defaultColWidth="26.85546875" defaultRowHeight="12.75" x14ac:dyDescent="0.2"/>
  <cols>
    <col min="1" max="1" width="4.42578125" style="12" bestFit="1" customWidth="1"/>
    <col min="2" max="2" width="21.28515625" style="6" bestFit="1" customWidth="1"/>
    <col min="3" max="3" width="25.42578125" style="6" bestFit="1" customWidth="1"/>
    <col min="4" max="4" width="20.140625" style="6" bestFit="1" customWidth="1"/>
    <col min="5" max="5" width="14.140625" style="12" bestFit="1" customWidth="1"/>
    <col min="6" max="6" width="6.28515625" style="7" bestFit="1" customWidth="1"/>
    <col min="7" max="7" width="14.42578125" style="7" bestFit="1" customWidth="1"/>
    <col min="8" max="8" width="9" style="5" bestFit="1" customWidth="1"/>
    <col min="9" max="9" width="11.140625" style="2" bestFit="1" customWidth="1"/>
    <col min="10" max="10" width="8" style="52" bestFit="1" customWidth="1"/>
    <col min="11" max="11" width="8.28515625" style="52" bestFit="1" customWidth="1"/>
    <col min="12" max="12" width="9.7109375" style="52" bestFit="1" customWidth="1"/>
    <col min="13" max="14" width="9.140625" style="52" bestFit="1" customWidth="1"/>
    <col min="15" max="15" width="9.7109375" style="52" bestFit="1" customWidth="1"/>
    <col min="16" max="16" width="9.42578125" style="52" bestFit="1" customWidth="1"/>
    <col min="17" max="17" width="8.28515625" style="52" bestFit="1" customWidth="1"/>
    <col min="18" max="18" width="8.42578125" style="52" bestFit="1" customWidth="1"/>
    <col min="19" max="20" width="9.85546875" style="52" bestFit="1" customWidth="1"/>
    <col min="21" max="21" width="8.28515625" style="52" bestFit="1" customWidth="1"/>
    <col min="22" max="22" width="9.140625" style="52" bestFit="1" customWidth="1"/>
    <col min="23" max="23" width="9.7109375" style="52" bestFit="1" customWidth="1"/>
    <col min="24" max="27" width="8.7109375" style="52" bestFit="1" customWidth="1"/>
    <col min="28" max="29" width="10.140625" style="52" bestFit="1" customWidth="1"/>
    <col min="30" max="30" width="10.42578125" style="52" bestFit="1" customWidth="1"/>
    <col min="31" max="31" width="10.5703125" style="52" bestFit="1" customWidth="1"/>
    <col min="32" max="32" width="8.7109375" style="52" bestFit="1" customWidth="1"/>
    <col min="33" max="34" width="9.140625" style="52" bestFit="1" customWidth="1"/>
    <col min="35" max="36" width="8.42578125" style="52" bestFit="1" customWidth="1"/>
    <col min="37" max="37" width="7.7109375" style="56" bestFit="1" customWidth="1"/>
    <col min="38" max="38" width="8.28515625" style="56" bestFit="1" customWidth="1"/>
    <col min="39" max="39" width="8.28515625" style="52" bestFit="1" customWidth="1"/>
    <col min="40" max="40" width="8" style="56" bestFit="1" customWidth="1"/>
    <col min="41" max="41" width="10.42578125" style="56" bestFit="1" customWidth="1"/>
    <col min="42" max="42" width="9.7109375" style="56" bestFit="1" customWidth="1"/>
    <col min="43" max="44" width="9.140625" style="56" bestFit="1" customWidth="1"/>
    <col min="45" max="45" width="13.28515625" style="54" bestFit="1" customWidth="1"/>
    <col min="46" max="46" width="25.42578125" style="12" bestFit="1" customWidth="1"/>
    <col min="47" max="47" width="13.7109375" style="12" bestFit="1" customWidth="1"/>
    <col min="48" max="48" width="13.42578125" style="12" bestFit="1" customWidth="1"/>
    <col min="49" max="49" width="18" style="12" bestFit="1" customWidth="1"/>
    <col min="50" max="16384" width="26.85546875" style="12"/>
  </cols>
  <sheetData>
    <row r="1" spans="1:88" s="9" customFormat="1" x14ac:dyDescent="0.2">
      <c r="A1" s="895" t="s">
        <v>183</v>
      </c>
      <c r="B1" s="896" t="s">
        <v>0</v>
      </c>
      <c r="C1" s="896" t="s">
        <v>18</v>
      </c>
      <c r="D1" s="896" t="s">
        <v>2</v>
      </c>
      <c r="E1" s="896" t="s">
        <v>3</v>
      </c>
      <c r="F1" s="903" t="s">
        <v>4</v>
      </c>
      <c r="G1" s="896" t="s">
        <v>5</v>
      </c>
      <c r="H1" s="896" t="s">
        <v>6</v>
      </c>
      <c r="I1" s="896" t="s">
        <v>182</v>
      </c>
      <c r="J1" s="896" t="s">
        <v>440</v>
      </c>
      <c r="K1" s="896" t="s">
        <v>272</v>
      </c>
      <c r="L1" s="896" t="s">
        <v>453</v>
      </c>
      <c r="M1" s="896" t="s">
        <v>272</v>
      </c>
      <c r="N1" s="896" t="s">
        <v>449</v>
      </c>
      <c r="O1" s="896" t="s">
        <v>443</v>
      </c>
      <c r="P1" s="896" t="s">
        <v>272</v>
      </c>
      <c r="Q1" s="896" t="s">
        <v>451</v>
      </c>
      <c r="R1" s="896" t="s">
        <v>793</v>
      </c>
      <c r="S1" s="896" t="s">
        <v>435</v>
      </c>
      <c r="T1" s="896" t="s">
        <v>791</v>
      </c>
      <c r="U1" s="896" t="s">
        <v>272</v>
      </c>
      <c r="V1" s="896" t="s">
        <v>443</v>
      </c>
      <c r="W1" s="896" t="s">
        <v>440</v>
      </c>
      <c r="X1" s="896" t="s">
        <v>435</v>
      </c>
      <c r="Y1" s="896" t="s">
        <v>450</v>
      </c>
      <c r="Z1" s="896" t="s">
        <v>793</v>
      </c>
      <c r="AA1" s="896" t="s">
        <v>451</v>
      </c>
      <c r="AB1" s="896" t="s">
        <v>438</v>
      </c>
      <c r="AC1" s="896" t="s">
        <v>445</v>
      </c>
      <c r="AD1" s="896" t="s">
        <v>960</v>
      </c>
      <c r="AE1" s="896" t="s">
        <v>1135</v>
      </c>
      <c r="AF1" s="896" t="s">
        <v>440</v>
      </c>
      <c r="AG1" s="896" t="s">
        <v>435</v>
      </c>
      <c r="AH1" s="896" t="s">
        <v>233</v>
      </c>
      <c r="AI1" s="896" t="s">
        <v>1142</v>
      </c>
      <c r="AJ1" s="896" t="s">
        <v>970</v>
      </c>
      <c r="AK1" s="896" t="s">
        <v>1226</v>
      </c>
      <c r="AL1" s="896" t="s">
        <v>451</v>
      </c>
      <c r="AM1" s="896" t="s">
        <v>443</v>
      </c>
      <c r="AN1" s="896" t="s">
        <v>1229</v>
      </c>
      <c r="AO1" s="896" t="s">
        <v>447</v>
      </c>
      <c r="AP1" s="896" t="s">
        <v>442</v>
      </c>
      <c r="AQ1" s="896" t="s">
        <v>445</v>
      </c>
      <c r="AR1" s="896" t="s">
        <v>1143</v>
      </c>
      <c r="AS1" s="89"/>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s="9" customFormat="1" x14ac:dyDescent="0.2">
      <c r="A2" s="895"/>
      <c r="B2" s="897"/>
      <c r="C2" s="897"/>
      <c r="D2" s="897"/>
      <c r="E2" s="897"/>
      <c r="F2" s="904"/>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1:88" s="9" customFormat="1" x14ac:dyDescent="0.2">
      <c r="A3" s="895"/>
      <c r="B3" s="897" t="s">
        <v>7</v>
      </c>
      <c r="C3" s="897" t="s">
        <v>8</v>
      </c>
      <c r="D3" s="897" t="s">
        <v>13</v>
      </c>
      <c r="E3" s="897" t="s">
        <v>9</v>
      </c>
      <c r="F3" s="904"/>
      <c r="G3" s="897" t="s">
        <v>10</v>
      </c>
      <c r="H3" s="897" t="s">
        <v>11</v>
      </c>
      <c r="I3" s="897" t="s">
        <v>181</v>
      </c>
      <c r="J3" s="897" t="s">
        <v>210</v>
      </c>
      <c r="K3" s="897" t="s">
        <v>211</v>
      </c>
      <c r="L3" s="897" t="s">
        <v>212</v>
      </c>
      <c r="M3" s="897" t="s">
        <v>213</v>
      </c>
      <c r="N3" s="897" t="s">
        <v>213</v>
      </c>
      <c r="O3" s="897" t="s">
        <v>214</v>
      </c>
      <c r="P3" s="897" t="s">
        <v>216</v>
      </c>
      <c r="Q3" s="897" t="s">
        <v>215</v>
      </c>
      <c r="R3" s="902">
        <v>44262</v>
      </c>
      <c r="S3" s="897" t="s">
        <v>217</v>
      </c>
      <c r="T3" s="897" t="s">
        <v>217</v>
      </c>
      <c r="U3" s="897" t="s">
        <v>218</v>
      </c>
      <c r="V3" s="897" t="s">
        <v>219</v>
      </c>
      <c r="W3" s="897" t="s">
        <v>220</v>
      </c>
      <c r="X3" s="897" t="s">
        <v>221</v>
      </c>
      <c r="Y3" s="897" t="s">
        <v>221</v>
      </c>
      <c r="Z3" s="897" t="s">
        <v>221</v>
      </c>
      <c r="AA3" s="897" t="s">
        <v>222</v>
      </c>
      <c r="AB3" s="897" t="s">
        <v>223</v>
      </c>
      <c r="AC3" s="897" t="s">
        <v>224</v>
      </c>
      <c r="AD3" s="902">
        <v>44346</v>
      </c>
      <c r="AE3" s="902">
        <v>44353</v>
      </c>
      <c r="AF3" s="897" t="s">
        <v>225</v>
      </c>
      <c r="AG3" s="897" t="s">
        <v>226</v>
      </c>
      <c r="AH3" s="897" t="s">
        <v>226</v>
      </c>
      <c r="AI3" s="897" t="s">
        <v>1141</v>
      </c>
      <c r="AJ3" s="897" t="s">
        <v>224</v>
      </c>
      <c r="AK3" s="897" t="s">
        <v>227</v>
      </c>
      <c r="AL3" s="897" t="s">
        <v>228</v>
      </c>
      <c r="AM3" s="897" t="s">
        <v>228</v>
      </c>
      <c r="AN3" s="897" t="s">
        <v>229</v>
      </c>
      <c r="AO3" s="897" t="s">
        <v>230</v>
      </c>
      <c r="AP3" s="897" t="s">
        <v>231</v>
      </c>
      <c r="AQ3" s="897" t="s">
        <v>232</v>
      </c>
      <c r="AR3" s="902">
        <v>44479</v>
      </c>
      <c r="AS3" s="89"/>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s="10" customFormat="1" x14ac:dyDescent="0.2">
      <c r="A4" s="895"/>
      <c r="B4" s="897" t="s">
        <v>7</v>
      </c>
      <c r="C4" s="897" t="s">
        <v>8</v>
      </c>
      <c r="D4" s="897" t="s">
        <v>13</v>
      </c>
      <c r="E4" s="897" t="s">
        <v>9</v>
      </c>
      <c r="F4" s="904"/>
      <c r="G4" s="897" t="s">
        <v>10</v>
      </c>
      <c r="H4" s="897" t="s">
        <v>11</v>
      </c>
      <c r="I4" s="897"/>
      <c r="J4" s="897"/>
      <c r="K4" s="897"/>
      <c r="L4" s="897"/>
      <c r="M4" s="897"/>
      <c r="N4" s="897"/>
      <c r="O4" s="897"/>
      <c r="P4" s="897"/>
      <c r="Q4" s="897"/>
      <c r="R4" s="897"/>
      <c r="S4" s="897"/>
      <c r="T4" s="897"/>
      <c r="U4" s="897"/>
      <c r="V4" s="897"/>
      <c r="W4" s="897"/>
      <c r="X4" s="897"/>
      <c r="Y4" s="897"/>
      <c r="Z4" s="897"/>
      <c r="AA4" s="897"/>
      <c r="AB4" s="897"/>
      <c r="AC4" s="897"/>
      <c r="AD4" s="902"/>
      <c r="AE4" s="897"/>
      <c r="AF4" s="897"/>
      <c r="AG4" s="897"/>
      <c r="AH4" s="897"/>
      <c r="AI4" s="897"/>
      <c r="AJ4" s="897"/>
      <c r="AK4" s="897"/>
      <c r="AL4" s="897"/>
      <c r="AM4" s="897"/>
      <c r="AN4" s="897"/>
      <c r="AO4" s="897"/>
      <c r="AP4" s="897"/>
      <c r="AQ4" s="897"/>
      <c r="AR4" s="897"/>
      <c r="AS4" s="100"/>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s="10" customFormat="1" ht="13.5" thickBot="1" x14ac:dyDescent="0.25">
      <c r="A5" s="895"/>
      <c r="B5" s="47"/>
      <c r="C5" s="47"/>
      <c r="D5" s="47"/>
      <c r="E5" s="47"/>
      <c r="F5" s="48"/>
      <c r="G5" s="25" t="s">
        <v>10</v>
      </c>
      <c r="H5" s="25" t="s">
        <v>11</v>
      </c>
      <c r="I5" s="25" t="s">
        <v>12</v>
      </c>
      <c r="J5" s="25" t="s">
        <v>17</v>
      </c>
      <c r="K5" s="25" t="s">
        <v>17</v>
      </c>
      <c r="L5" s="25" t="s">
        <v>17</v>
      </c>
      <c r="M5" s="25" t="s">
        <v>17</v>
      </c>
      <c r="N5" s="25" t="s">
        <v>17</v>
      </c>
      <c r="O5" s="25" t="s">
        <v>17</v>
      </c>
      <c r="P5" s="25" t="s">
        <v>17</v>
      </c>
      <c r="Q5" s="25" t="s">
        <v>17</v>
      </c>
      <c r="R5" s="25" t="s">
        <v>17</v>
      </c>
      <c r="S5" s="25" t="s">
        <v>17</v>
      </c>
      <c r="T5" s="25" t="s">
        <v>17</v>
      </c>
      <c r="U5" s="25" t="s">
        <v>17</v>
      </c>
      <c r="V5" s="25" t="s">
        <v>17</v>
      </c>
      <c r="W5" s="25" t="s">
        <v>17</v>
      </c>
      <c r="X5" s="25" t="s">
        <v>17</v>
      </c>
      <c r="Y5" s="25" t="s">
        <v>17</v>
      </c>
      <c r="Z5" s="25" t="s">
        <v>17</v>
      </c>
      <c r="AA5" s="25" t="s">
        <v>17</v>
      </c>
      <c r="AB5" s="25" t="s">
        <v>17</v>
      </c>
      <c r="AC5" s="25" t="s">
        <v>17</v>
      </c>
      <c r="AD5" s="25" t="s">
        <v>17</v>
      </c>
      <c r="AE5" s="25" t="s">
        <v>17</v>
      </c>
      <c r="AF5" s="25" t="s">
        <v>17</v>
      </c>
      <c r="AG5" s="25" t="s">
        <v>17</v>
      </c>
      <c r="AH5" s="25" t="s">
        <v>17</v>
      </c>
      <c r="AI5" s="25" t="s">
        <v>17</v>
      </c>
      <c r="AJ5" s="25" t="s">
        <v>17</v>
      </c>
      <c r="AK5" s="25" t="s">
        <v>17</v>
      </c>
      <c r="AL5" s="25" t="s">
        <v>17</v>
      </c>
      <c r="AM5" s="25" t="s">
        <v>17</v>
      </c>
      <c r="AN5" s="25" t="s">
        <v>17</v>
      </c>
      <c r="AO5" s="25" t="s">
        <v>17</v>
      </c>
      <c r="AP5" s="25" t="s">
        <v>17</v>
      </c>
      <c r="AQ5" s="25" t="s">
        <v>17</v>
      </c>
      <c r="AR5" s="25" t="s">
        <v>17</v>
      </c>
      <c r="AS5" s="100"/>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s="1" customFormat="1" x14ac:dyDescent="0.2">
      <c r="A6" s="895"/>
      <c r="B6" s="740" t="s">
        <v>113</v>
      </c>
      <c r="C6" s="741" t="s">
        <v>22</v>
      </c>
      <c r="D6" s="741" t="s">
        <v>123</v>
      </c>
      <c r="E6" s="742">
        <v>44223</v>
      </c>
      <c r="F6" s="743">
        <v>12</v>
      </c>
      <c r="G6" s="775">
        <f t="shared" ref="G6:G11" si="0">COUNTIF(J6:AS6,"&gt;0")</f>
        <v>10</v>
      </c>
      <c r="H6" s="776">
        <f t="shared" ref="H6:H11" si="1">SUM(J6:AS6)</f>
        <v>78</v>
      </c>
      <c r="I6" s="746">
        <f>RANK(H6,$H$6:$H$75)</f>
        <v>1</v>
      </c>
      <c r="J6" s="296">
        <f>_xlfn.IFNA(VLOOKUP(CONCATENATE($J$5,$B6,$C6),'20BUN'!$A$6:$N$94,14,FALSE),0)</f>
        <v>0</v>
      </c>
      <c r="K6" s="297">
        <f>_xlfn.IFNA(VLOOKUP(CONCATENATE($K$5,$B6,$C6),'20BUS'!$A$6:$N$107,14,FALSE),0)</f>
        <v>8</v>
      </c>
      <c r="L6" s="297">
        <f>_xlfn.IFNA(VLOOKUP(CONCATENATE($L$5,$B6,$C6),'MUR1'!$A$6:$N$135,14,FALSE),0)</f>
        <v>0</v>
      </c>
      <c r="M6" s="297">
        <f>_xlfn.IFNA(VLOOKUP(CONCATENATE($M$5,$B6,$C6),'BUS1'!$A$6:$N$95,14,FALSE),0)</f>
        <v>6</v>
      </c>
      <c r="N6" s="297">
        <f>_xlfn.IFNA(VLOOKUP(CONCATENATE($N$5,$B6,$C6),'WP1'!$A$6:$N$131,14,FALSE),0)</f>
        <v>0</v>
      </c>
      <c r="O6" s="297">
        <f>_xlfn.IFNA(VLOOKUP(CONCATENATE($O$5,$B6,$C6),'BAL1'!$A$6:$N$95,14,FALSE),0)</f>
        <v>0</v>
      </c>
      <c r="P6" s="297">
        <f>_xlfn.IFNA(VLOOKUP(CONCATENATE($P$5,$B6,$C6),'BUS2'!$A$6:$N$133,14,FALSE),0)</f>
        <v>8</v>
      </c>
      <c r="Q6" s="297">
        <f>_xlfn.IFNA(VLOOKUP(CONCATENATE($Q$5,$B6,$C6),'WAL1'!$A$6:$N$135,14,FALSE),0)</f>
        <v>0</v>
      </c>
      <c r="R6" s="626">
        <f>_xlfn.IFNA(VLOOKUP(CONCATENATE($Z$5,$B6,$C6),'MR1'!$A$6:$N$124,14,FALSE),0)</f>
        <v>9</v>
      </c>
      <c r="S6" s="297">
        <f>_xlfn.IFNA(VLOOKUP(CONCATENATE($S$5,$B6,$C6),'OG1'!$A$6:$N$132,14,FALSE),0)</f>
        <v>0</v>
      </c>
      <c r="T6" s="297">
        <f>_xlfn.IFNA(VLOOKUP(CONCATENATE($T$5,$B6,$C6),DARL!$A$6:$N$56,14,FALSE),0)</f>
        <v>0</v>
      </c>
      <c r="U6" s="297">
        <f>_xlfn.IFNA(VLOOKUP(CONCATENATE($U$5,$B6,$C6),'BUS3'!$A$6:$N$135,14,FALSE),0)</f>
        <v>9</v>
      </c>
      <c r="V6" s="297">
        <f>_xlfn.IFNA(VLOOKUP(CONCATENATE($V$5,$B6,$C6),'BAL2'!$A$6:$N$135,14,FALSE),0)</f>
        <v>0</v>
      </c>
      <c r="W6" s="297">
        <f>_xlfn.IFNA(VLOOKUP(CONCATENATE($W$5,$B6,$C6),'BUN1'!$A$6:$N$135,14,FALSE),0)</f>
        <v>0</v>
      </c>
      <c r="X6" s="297">
        <f>_xlfn.IFNA(VLOOKUP(CONCATENATE($X$5,$B6,$C6),'OG2'!$A$6:$N$133,14,FALSE),0)</f>
        <v>0</v>
      </c>
      <c r="Y6" s="297">
        <f>_xlfn.IFNA(VLOOKUP(CONCATENATE($Y$5,$B6,$C6),'SM1'!$A$6:$N$133,14,FALSE),0)</f>
        <v>0</v>
      </c>
      <c r="Z6" s="297">
        <f>_xlfn.IFNA(VLOOKUP(CONCATENATE($Z$5,$B6,$C6),'MR2'!$A$6:$N$124,14,FALSE),0)</f>
        <v>8</v>
      </c>
      <c r="AA6" s="297">
        <f>_xlfn.IFNA(VLOOKUP(CONCATENATE($AA$5,$B6,$C6),'WAL2'!$A$6:$N$135,14,FALSE),0)</f>
        <v>0</v>
      </c>
      <c r="AB6" s="297">
        <f>_xlfn.IFNA(VLOOKUP(CONCATENATE($AB$5,$B6,$C6),DARD1!$A$6:$N$134,14,FALSE),0)</f>
        <v>7</v>
      </c>
      <c r="AC6" s="297">
        <f>_xlfn.IFNA(VLOOKUP(CONCATENATE($AC$5,$B6,$C6),'LF1'!$A$6:$N$135,14,FALSE),0)</f>
        <v>0</v>
      </c>
      <c r="AD6" s="297"/>
      <c r="AE6" s="626">
        <f>_xlfn.IFNA(VLOOKUP(CONCATENATE($AE$5,$B6,$C6),FEST!$A$6:$N$135,14,FALSE),0)</f>
        <v>0</v>
      </c>
      <c r="AF6" s="297">
        <f>_xlfn.IFNA(VLOOKUP(CONCATENATE($AF$5,$B6,$C6),'BUN2'!$A$6:$N$131,14,FALSE),0)</f>
        <v>0</v>
      </c>
      <c r="AG6" s="297">
        <f>_xlfn.IFNA(VLOOKUP(CONCATENATE($AG$5,$B6,$C6),'OG3'!$A$6:$N$135,14,FALSE),0)</f>
        <v>0</v>
      </c>
      <c r="AH6" s="298">
        <f>_xlfn.IFNA(VLOOKUP(CONCATENATE($AH$5,$B6,$C6),SER!$A$6:$N$135,14,FALSE),0)</f>
        <v>0</v>
      </c>
      <c r="AI6" s="298">
        <f>_xlfn.IFNA(VLOOKUP(CONCATENATE($AH$5,$B6,$C6),KR!$A$6:$N$135,14,FALSE),0)</f>
        <v>0</v>
      </c>
      <c r="AJ6" s="298">
        <f>_xlfn.IFNA(VLOOKUP(CONCATENATE($AD$5,$B6,$C6),DARL2!$A$6:$N$135,14,FALSE),0)</f>
        <v>0</v>
      </c>
      <c r="AK6" s="298">
        <f>_xlfn.IFNA(VLOOKUP(CONCATENATE($AK$5,$B6,$C6),DARD2!$A$6:$N$135,14,FALSE),0)</f>
        <v>7</v>
      </c>
      <c r="AL6" s="298">
        <f>_xlfn.IFNA(VLOOKUP(CONCATENATE($AL$5,$B6,$C6),'WAL3'!$A$6:$N$77,14,FALSE),0)</f>
        <v>0</v>
      </c>
      <c r="AM6" s="298">
        <f>_xlfn.IFNA(VLOOKUP(CONCATENATE($AM$5,$B6,$C6),'BAL3'!$A$6:$N$135,14,FALSE),0)</f>
        <v>0</v>
      </c>
      <c r="AN6" s="298">
        <f>_xlfn.IFNA(VLOOKUP(CONCATENATE($AN$5,$B6,$C6),'BUN3'!$A$6:$N$135,14,FALSE),0)</f>
        <v>8</v>
      </c>
      <c r="AO6" s="298">
        <f>_xlfn.IFNA(VLOOKUP(CONCATENATE($AO$5,$B6,$C6),SC!$A$6:$N$135,14,FALSE),0)</f>
        <v>8</v>
      </c>
      <c r="AP6" s="298">
        <f>_xlfn.IFNA(VLOOKUP(CONCATENATE($AP$5,$B6,$C6),'KAL1'!$A$6:$N$135,14,FALSE),0)</f>
        <v>0</v>
      </c>
      <c r="AQ6" s="520"/>
      <c r="AR6" s="627">
        <f>_xlfn.IFNA(VLOOKUP(CONCATENATE($AQ$5,$B6,$C6),'MR3'!$A$6:$N$135,14,FALSE),0)</f>
        <v>0</v>
      </c>
      <c r="AS6" s="89"/>
    </row>
    <row r="7" spans="1:88" s="1" customFormat="1" x14ac:dyDescent="0.2">
      <c r="A7" s="895"/>
      <c r="B7" s="747" t="s">
        <v>30</v>
      </c>
      <c r="C7" s="777" t="s">
        <v>367</v>
      </c>
      <c r="D7" s="777" t="s">
        <v>101</v>
      </c>
      <c r="E7" s="778">
        <v>44316</v>
      </c>
      <c r="F7" s="779">
        <v>13</v>
      </c>
      <c r="G7" s="744">
        <f t="shared" si="0"/>
        <v>8</v>
      </c>
      <c r="H7" s="751">
        <f t="shared" si="1"/>
        <v>58</v>
      </c>
      <c r="I7" s="752">
        <f>RANK(H7,$H$6:$H$75)</f>
        <v>2</v>
      </c>
      <c r="J7" s="96">
        <f>_xlfn.IFNA(VLOOKUP(CONCATENATE($J$5,$B7,$C7),'20BUN'!$A$6:$N$94,14,FALSE),0)</f>
        <v>8</v>
      </c>
      <c r="K7" s="97">
        <f>_xlfn.IFNA(VLOOKUP(CONCATENATE($K$5,$B7,$C7),'20BUS'!$A$6:$N$107,14,FALSE),0)</f>
        <v>6</v>
      </c>
      <c r="L7" s="97">
        <f>_xlfn.IFNA(VLOOKUP(CONCATENATE($L$5,$B7,$C7),'MUR1'!$A$6:$N$135,14,FALSE),0)</f>
        <v>0</v>
      </c>
      <c r="M7" s="97">
        <f>_xlfn.IFNA(VLOOKUP(CONCATENATE($M$5,$B7,$C7),'BUS1'!$A$6:$N$95,14,FALSE),0)</f>
        <v>0</v>
      </c>
      <c r="N7" s="97">
        <f>_xlfn.IFNA(VLOOKUP(CONCATENATE($N$5,$B7,$C7),'WP1'!$A$6:$N$131,14,FALSE),0)</f>
        <v>0</v>
      </c>
      <c r="O7" s="97">
        <f>_xlfn.IFNA(VLOOKUP(CONCATENATE($O$5,$B7,$C7),'BAL1'!$A$6:$N$95,14,FALSE),0)</f>
        <v>0</v>
      </c>
      <c r="P7" s="97">
        <f>_xlfn.IFNA(VLOOKUP(CONCATENATE($P$5,$B7,$C7),'BUS2'!$A$6:$N$133,14,FALSE),0)</f>
        <v>0</v>
      </c>
      <c r="Q7" s="97">
        <f>_xlfn.IFNA(VLOOKUP(CONCATENATE($Q$5,$B7,$C7),'WAL1'!$A$6:$N$135,14,FALSE),0)</f>
        <v>0</v>
      </c>
      <c r="R7" s="97">
        <f>_xlfn.IFNA(VLOOKUP(CONCATENATE($Z$5,$B7,$C7),'MR1'!$A$6:$N$124,14,FALSE),0)</f>
        <v>7</v>
      </c>
      <c r="S7" s="97">
        <f>_xlfn.IFNA(VLOOKUP(CONCATENATE($S$5,$B7,$C7),'OG1'!$A$6:$N$132,14,FALSE),0)</f>
        <v>0</v>
      </c>
      <c r="T7" s="97">
        <f>_xlfn.IFNA(VLOOKUP(CONCATENATE($T$5,$B7,$C7),DARL!$A$6:$N$56,14,FALSE),0)</f>
        <v>0</v>
      </c>
      <c r="U7" s="97">
        <f>_xlfn.IFNA(VLOOKUP(CONCATENATE($U$5,$B7,$C7),'BUS3'!$A$6:$N$135,14,FALSE),0)</f>
        <v>0</v>
      </c>
      <c r="V7" s="97">
        <f>_xlfn.IFNA(VLOOKUP(CONCATENATE($V$5,$B7,$C7),'BAL2'!$A$6:$N$135,14,FALSE),0)</f>
        <v>0</v>
      </c>
      <c r="W7" s="97">
        <f>_xlfn.IFNA(VLOOKUP(CONCATENATE($W$5,$B7,$C7),'BUN1'!$A$6:$N$135,14,FALSE),0)</f>
        <v>0</v>
      </c>
      <c r="X7" s="97">
        <f>_xlfn.IFNA(VLOOKUP(CONCATENATE($X$5,$B7,$C7),'OG2'!$A$6:$N$133,14,FALSE),0)</f>
        <v>0</v>
      </c>
      <c r="Y7" s="97">
        <f>_xlfn.IFNA(VLOOKUP(CONCATENATE($Y$5,$B7,$C7),'SM1'!$A$6:$N$133,14,FALSE),0)</f>
        <v>0</v>
      </c>
      <c r="Z7" s="97">
        <f>_xlfn.IFNA(VLOOKUP(CONCATENATE($Z$5,$B7,$C7),'MR2'!$A$6:$N$124,14,FALSE),0)</f>
        <v>0</v>
      </c>
      <c r="AA7" s="97">
        <f>_xlfn.IFNA(VLOOKUP(CONCATENATE($AA$5,$B7,$C7),'WAL2'!$A$6:$N$135,14,FALSE),0)</f>
        <v>0</v>
      </c>
      <c r="AB7" s="97">
        <f>_xlfn.IFNA(VLOOKUP(CONCATENATE($AB$5,$B7,$C7),DARD1!$A$6:$N$134,14,FALSE),0)</f>
        <v>6</v>
      </c>
      <c r="AC7" s="97">
        <f>_xlfn.IFNA(VLOOKUP(CONCATENATE($AC$5,$B7,$C7),'LF1'!$A$6:$N$135,14,FALSE),0)</f>
        <v>8</v>
      </c>
      <c r="AD7" s="97"/>
      <c r="AE7" s="97">
        <f>_xlfn.IFNA(VLOOKUP(CONCATENATE($AE$5,$B7,$C7),FEST!$A$6:$N$135,14,FALSE),0)</f>
        <v>0</v>
      </c>
      <c r="AF7" s="97">
        <f>_xlfn.IFNA(VLOOKUP(CONCATENATE($AF$5,$B7,$C7),'BUN2'!$A$6:$N$131,14,FALSE),0)</f>
        <v>8</v>
      </c>
      <c r="AG7" s="97">
        <f>_xlfn.IFNA(VLOOKUP(CONCATENATE($AG$5,$B7,$C7),'OG3'!$A$6:$N$135,14,FALSE),0)</f>
        <v>0</v>
      </c>
      <c r="AH7" s="98">
        <f>_xlfn.IFNA(VLOOKUP(CONCATENATE($AH$5,$B7,$C7),SER!$A$6:$N$135,14,FALSE),0)</f>
        <v>0</v>
      </c>
      <c r="AI7" s="98">
        <f>_xlfn.IFNA(VLOOKUP(CONCATENATE($AH$5,$B7,$C7),KR!$A$6:$N$135,14,FALSE),0)</f>
        <v>0</v>
      </c>
      <c r="AJ7" s="98">
        <f>_xlfn.IFNA(VLOOKUP(CONCATENATE($AD$5,$B7,$C7),DARL2!$A$6:$N$135,14,FALSE),0)</f>
        <v>0</v>
      </c>
      <c r="AK7" s="98">
        <f>_xlfn.IFNA(VLOOKUP(CONCATENATE($AK$5,$B7,$C7),DARD2!$A$6:$N$135,14,FALSE),0)</f>
        <v>0</v>
      </c>
      <c r="AL7" s="98">
        <f>_xlfn.IFNA(VLOOKUP(CONCATENATE($AL$5,$B7,$C7),'WAL3'!$A$6:$N$77,14,FALSE),0)</f>
        <v>0</v>
      </c>
      <c r="AM7" s="98">
        <f>_xlfn.IFNA(VLOOKUP(CONCATENATE($AM$5,$B7,$C7),'BAL3'!$A$6:$N$135,14,FALSE),0)</f>
        <v>0</v>
      </c>
      <c r="AN7" s="98">
        <f>_xlfn.IFNA(VLOOKUP(CONCATENATE($AN$5,$B7,$C7),'BUN3'!$A$6:$N$135,14,FALSE),0)</f>
        <v>0</v>
      </c>
      <c r="AO7" s="98">
        <f>_xlfn.IFNA(VLOOKUP(CONCATENATE($AO$5,$B7,$C7),SC!$A$6:$N$135,14,FALSE),0)</f>
        <v>6</v>
      </c>
      <c r="AP7" s="98">
        <f>_xlfn.IFNA(VLOOKUP(CONCATENATE($AP$5,$B7,$C7),'KAL1'!$A$6:$N$135,14,FALSE),0)</f>
        <v>0</v>
      </c>
      <c r="AQ7" s="521"/>
      <c r="AR7" s="99">
        <f>_xlfn.IFNA(VLOOKUP(CONCATENATE($AQ$5,$B7,$C7),'MR3'!$A$6:$N$135,14,FALSE),0)</f>
        <v>9</v>
      </c>
      <c r="AS7" s="100"/>
    </row>
    <row r="8" spans="1:88" x14ac:dyDescent="0.2">
      <c r="A8" s="895"/>
      <c r="B8" s="747" t="s">
        <v>483</v>
      </c>
      <c r="C8" s="748" t="s">
        <v>586</v>
      </c>
      <c r="D8" s="748" t="s">
        <v>161</v>
      </c>
      <c r="E8" s="749">
        <v>44232</v>
      </c>
      <c r="F8" s="750">
        <v>13</v>
      </c>
      <c r="G8" s="744">
        <f t="shared" si="0"/>
        <v>5</v>
      </c>
      <c r="H8" s="751">
        <f t="shared" si="1"/>
        <v>34</v>
      </c>
      <c r="I8" s="752">
        <f>RANK(H8,$H$6:$H$75)</f>
        <v>3</v>
      </c>
      <c r="J8" s="96">
        <f>_xlfn.IFNA(VLOOKUP(CONCATENATE($J$5,$B8,$C8),'20BUN'!$A$6:$N$94,14,FALSE),0)</f>
        <v>0</v>
      </c>
      <c r="K8" s="97">
        <f>_xlfn.IFNA(VLOOKUP(CONCATENATE($K$5,$B8,$C8),'20BUS'!$A$6:$N$107,14,FALSE),0)</f>
        <v>0</v>
      </c>
      <c r="L8" s="97">
        <f>_xlfn.IFNA(VLOOKUP(CONCATENATE($L$5,$B8,$C8),'MUR1'!$A$6:$N$135,14,FALSE),0)</f>
        <v>0</v>
      </c>
      <c r="M8" s="97">
        <f>_xlfn.IFNA(VLOOKUP(CONCATENATE($M$5,$B8,$C8),'BUS1'!$A$6:$N$95,14,FALSE),0)</f>
        <v>0</v>
      </c>
      <c r="N8" s="97">
        <f>_xlfn.IFNA(VLOOKUP(CONCATENATE($N$5,$B8,$C8),'WP1'!$A$6:$N$131,14,FALSE),0)</f>
        <v>10</v>
      </c>
      <c r="O8" s="97">
        <f>_xlfn.IFNA(VLOOKUP(CONCATENATE($O$5,$B8,$C8),'BAL1'!$A$6:$N$95,14,FALSE),0)</f>
        <v>0</v>
      </c>
      <c r="P8" s="97">
        <f>_xlfn.IFNA(VLOOKUP(CONCATENATE($P$5,$B8,$C8),'BUS2'!$A$6:$N$133,14,FALSE),0)</f>
        <v>0</v>
      </c>
      <c r="Q8" s="97">
        <f>_xlfn.IFNA(VLOOKUP(CONCATENATE($Q$5,$B8,$C8),'WAL1'!$A$6:$N$135,14,FALSE),0)</f>
        <v>7</v>
      </c>
      <c r="R8" s="97">
        <f>_xlfn.IFNA(VLOOKUP(CONCATENATE($Z$5,$B8,$C8),'MR1'!$A$6:$N$124,14,FALSE),0)</f>
        <v>0</v>
      </c>
      <c r="S8" s="97">
        <f>_xlfn.IFNA(VLOOKUP(CONCATENATE($S$5,$B8,$C8),'OG1'!$A$6:$N$132,14,FALSE),0)</f>
        <v>0</v>
      </c>
      <c r="T8" s="97">
        <f>_xlfn.IFNA(VLOOKUP(CONCATENATE($T$5,$B8,$C8),DARL!$A$6:$N$56,14,FALSE),0)</f>
        <v>0</v>
      </c>
      <c r="U8" s="97">
        <f>_xlfn.IFNA(VLOOKUP(CONCATENATE($U$5,$B8,$C8),'BUS3'!$A$6:$N$135,14,FALSE),0)</f>
        <v>0</v>
      </c>
      <c r="V8" s="97">
        <f>_xlfn.IFNA(VLOOKUP(CONCATENATE($V$5,$B8,$C8),'BAL2'!$A$6:$N$135,14,FALSE),0)</f>
        <v>0</v>
      </c>
      <c r="W8" s="97">
        <f>_xlfn.IFNA(VLOOKUP(CONCATENATE($W$5,$B8,$C8),'BUN1'!$A$6:$N$135,14,FALSE),0)</f>
        <v>0</v>
      </c>
      <c r="X8" s="97">
        <f>_xlfn.IFNA(VLOOKUP(CONCATENATE($X$5,$B8,$C8),'OG2'!$A$6:$N$133,14,FALSE),0)</f>
        <v>0</v>
      </c>
      <c r="Y8" s="97">
        <f>_xlfn.IFNA(VLOOKUP(CONCATENATE($Y$5,$B8,$C8),'SM1'!$A$6:$N$133,14,FALSE),0)</f>
        <v>0</v>
      </c>
      <c r="Z8" s="97">
        <f>_xlfn.IFNA(VLOOKUP(CONCATENATE($Z$5,$B8,$C8),'MR2'!$A$6:$N$124,14,FALSE),0)</f>
        <v>0</v>
      </c>
      <c r="AA8" s="97">
        <f>_xlfn.IFNA(VLOOKUP(CONCATENATE($AA$5,$B8,$C8),'WAL2'!$A$6:$N$135,14,FALSE),0)</f>
        <v>0</v>
      </c>
      <c r="AB8" s="97">
        <f>_xlfn.IFNA(VLOOKUP(CONCATENATE($AB$5,$B8,$C8),DARD1!$A$6:$N$134,14,FALSE),0)</f>
        <v>0</v>
      </c>
      <c r="AC8" s="97">
        <f>_xlfn.IFNA(VLOOKUP(CONCATENATE($AC$5,$B8,$C8),'LF1'!$A$6:$N$135,14,FALSE),0)</f>
        <v>0</v>
      </c>
      <c r="AD8" s="97"/>
      <c r="AE8" s="97">
        <f>_xlfn.IFNA(VLOOKUP(CONCATENATE($AE$5,$B8,$C8),FEST!$A$6:$N$135,14,FALSE),0)</f>
        <v>0</v>
      </c>
      <c r="AF8" s="97">
        <f>_xlfn.IFNA(VLOOKUP(CONCATENATE($AF$5,$B8,$C8),'BUN2'!$A$6:$N$131,14,FALSE),0)</f>
        <v>0</v>
      </c>
      <c r="AG8" s="97">
        <f>_xlfn.IFNA(VLOOKUP(CONCATENATE($AG$5,$B8,$C8),'OG3'!$A$6:$N$135,14,FALSE),0)</f>
        <v>0</v>
      </c>
      <c r="AH8" s="98">
        <f>_xlfn.IFNA(VLOOKUP(CONCATENATE($AH$5,$B8,$C8),SER!$A$6:$N$135,14,FALSE),0)</f>
        <v>0</v>
      </c>
      <c r="AI8" s="98">
        <f>_xlfn.IFNA(VLOOKUP(CONCATENATE($AH$5,$B8,$C8),KR!$A$6:$N$135,14,FALSE),0)</f>
        <v>8</v>
      </c>
      <c r="AJ8" s="98">
        <f>_xlfn.IFNA(VLOOKUP(CONCATENATE($AD$5,$B8,$C8),DARL2!$A$6:$N$135,14,FALSE),0)</f>
        <v>0</v>
      </c>
      <c r="AK8" s="98">
        <f>_xlfn.IFNA(VLOOKUP(CONCATENATE($AK$5,$B8,$C8),DARD2!$A$6:$N$135,14,FALSE),0)</f>
        <v>0</v>
      </c>
      <c r="AL8" s="98">
        <f>_xlfn.IFNA(VLOOKUP(CONCATENATE($AL$5,$B8,$C8),'WAL3'!$A$6:$N$77,14,FALSE),0)</f>
        <v>7</v>
      </c>
      <c r="AM8" s="98">
        <f>_xlfn.IFNA(VLOOKUP(CONCATENATE($AM$5,$B8,$C8),'BAL3'!$A$6:$N$135,14,FALSE),0)</f>
        <v>0</v>
      </c>
      <c r="AN8" s="98">
        <f>_xlfn.IFNA(VLOOKUP(CONCATENATE($AN$5,$B8,$C8),'BUN3'!$A$6:$N$135,14,FALSE),0)</f>
        <v>0</v>
      </c>
      <c r="AO8" s="98">
        <f>_xlfn.IFNA(VLOOKUP(CONCATENATE($AO$5,$B8,$C8),SC!$A$6:$N$135,14,FALSE),0)</f>
        <v>2</v>
      </c>
      <c r="AP8" s="98">
        <f>_xlfn.IFNA(VLOOKUP(CONCATENATE($AP$5,$B8,$C8),'KAL1'!$A$6:$N$135,14,FALSE),0)</f>
        <v>0</v>
      </c>
      <c r="AQ8" s="521"/>
      <c r="AR8" s="99">
        <f>_xlfn.IFNA(VLOOKUP(CONCATENATE($AQ$5,$B8,$C8),'MR3'!$A$6:$N$135,14,FALSE),0)</f>
        <v>0</v>
      </c>
      <c r="AS8" s="89"/>
    </row>
    <row r="9" spans="1:88" s="1" customFormat="1" x14ac:dyDescent="0.2">
      <c r="A9" s="895"/>
      <c r="B9" s="747" t="s">
        <v>116</v>
      </c>
      <c r="C9" s="777" t="s">
        <v>1429</v>
      </c>
      <c r="D9" s="777" t="s">
        <v>146</v>
      </c>
      <c r="E9" s="778">
        <v>44234</v>
      </c>
      <c r="F9" s="779">
        <v>15</v>
      </c>
      <c r="G9" s="744">
        <f t="shared" si="0"/>
        <v>4</v>
      </c>
      <c r="H9" s="751">
        <f t="shared" si="1"/>
        <v>34</v>
      </c>
      <c r="I9" s="752">
        <v>4</v>
      </c>
      <c r="J9" s="96">
        <f>_xlfn.IFNA(VLOOKUP(CONCATENATE($J$5,$B9,$C9),'20BUN'!$A$6:$N$94,14,FALSE),0)</f>
        <v>0</v>
      </c>
      <c r="K9" s="97">
        <f>_xlfn.IFNA(VLOOKUP(CONCATENATE($K$5,$B9,$C9),'20BUS'!$A$6:$N$107,14,FALSE),0)</f>
        <v>0</v>
      </c>
      <c r="L9" s="97">
        <f>_xlfn.IFNA(VLOOKUP(CONCATENATE($L$5,$B9,$C9),'MUR1'!$A$6:$N$135,14,FALSE),0)</f>
        <v>0</v>
      </c>
      <c r="M9" s="97">
        <f>_xlfn.IFNA(VLOOKUP(CONCATENATE($M$5,$B9,$C9),'BUS1'!$A$6:$N$95,14,FALSE),0)</f>
        <v>8</v>
      </c>
      <c r="N9" s="97">
        <f>_xlfn.IFNA(VLOOKUP(CONCATENATE($N$5,$B9,$C9),'WP1'!$A$6:$N$131,14,FALSE),0)</f>
        <v>0</v>
      </c>
      <c r="O9" s="97">
        <f>_xlfn.IFNA(VLOOKUP(CONCATENATE($O$5,$B9,$C9),'BAL1'!$A$6:$N$95,14,FALSE),0)</f>
        <v>0</v>
      </c>
      <c r="P9" s="97">
        <f>_xlfn.IFNA(VLOOKUP(CONCATENATE($P$5,$B9,$C9),'BUS2'!$A$6:$N$133,14,FALSE),0)</f>
        <v>9</v>
      </c>
      <c r="Q9" s="97">
        <f>_xlfn.IFNA(VLOOKUP(CONCATENATE($Q$5,$B9,$C9),'WAL1'!$A$6:$N$135,14,FALSE),0)</f>
        <v>0</v>
      </c>
      <c r="R9" s="97">
        <f>_xlfn.IFNA(VLOOKUP(CONCATENATE($Z$5,$B9,$C9),'MR1'!$A$6:$N$124,14,FALSE),0)</f>
        <v>0</v>
      </c>
      <c r="S9" s="97">
        <f>_xlfn.IFNA(VLOOKUP(CONCATENATE($S$5,$B9,$C9),'OG1'!$A$6:$N$132,14,FALSE),0)</f>
        <v>0</v>
      </c>
      <c r="T9" s="97">
        <f>_xlfn.IFNA(VLOOKUP(CONCATENATE($T$5,$B9,$C9),DARL!$A$6:$N$56,14,FALSE),0)</f>
        <v>0</v>
      </c>
      <c r="U9" s="97">
        <f>_xlfn.IFNA(VLOOKUP(CONCATENATE($U$5,$B9,$C9),'BUS3'!$A$6:$N$135,14,FALSE),0)</f>
        <v>0</v>
      </c>
      <c r="V9" s="97">
        <f>_xlfn.IFNA(VLOOKUP(CONCATENATE($V$5,$B9,$C9),'BAL2'!$A$6:$N$135,14,FALSE),0)</f>
        <v>0</v>
      </c>
      <c r="W9" s="97">
        <f>_xlfn.IFNA(VLOOKUP(CONCATENATE($W$5,$B9,$C9),'BUN1'!$A$6:$N$135,14,FALSE),0)</f>
        <v>0</v>
      </c>
      <c r="X9" s="97">
        <f>_xlfn.IFNA(VLOOKUP(CONCATENATE($X$5,$B9,$C9),'OG2'!$A$6:$N$133,14,FALSE),0)</f>
        <v>0</v>
      </c>
      <c r="Y9" s="97">
        <f>_xlfn.IFNA(VLOOKUP(CONCATENATE($Y$5,$B9,$C9),'SM1'!$A$6:$N$133,14,FALSE),0)</f>
        <v>0</v>
      </c>
      <c r="Z9" s="97">
        <f>_xlfn.IFNA(VLOOKUP(CONCATENATE($Z$5,$B9,$C9),'MR2'!$A$6:$N$124,14,FALSE),0)</f>
        <v>9</v>
      </c>
      <c r="AA9" s="97">
        <f>_xlfn.IFNA(VLOOKUP(CONCATENATE($AA$5,$B9,$C9),'WAL2'!$A$6:$N$135,14,FALSE),0)</f>
        <v>0</v>
      </c>
      <c r="AB9" s="97">
        <f>_xlfn.IFNA(VLOOKUP(CONCATENATE($AB$5,$B9,$C9),DARD1!$A$6:$N$134,14,FALSE),0)</f>
        <v>0</v>
      </c>
      <c r="AC9" s="97">
        <f>_xlfn.IFNA(VLOOKUP(CONCATENATE($AC$5,$B9,$C9),'LF1'!$A$6:$N$135,14,FALSE),0)</f>
        <v>0</v>
      </c>
      <c r="AD9" s="97"/>
      <c r="AE9" s="97">
        <f>_xlfn.IFNA(VLOOKUP(CONCATENATE($AE$5,$B9,$C9),FEST!$A$6:$N$135,14,FALSE),0)</f>
        <v>0</v>
      </c>
      <c r="AF9" s="97">
        <f>_xlfn.IFNA(VLOOKUP(CONCATENATE($AF$5,$B9,$C9),'BUN2'!$A$6:$N$131,14,FALSE),0)</f>
        <v>0</v>
      </c>
      <c r="AG9" s="97">
        <f>_xlfn.IFNA(VLOOKUP(CONCATENATE($AG$5,$B9,$C9),'OG3'!$A$6:$N$135,14,FALSE),0)</f>
        <v>0</v>
      </c>
      <c r="AH9" s="98">
        <f>_xlfn.IFNA(VLOOKUP(CONCATENATE($AH$5,$B9,$C9),SER!$A$6:$N$135,14,FALSE),0)</f>
        <v>0</v>
      </c>
      <c r="AI9" s="98">
        <f>_xlfn.IFNA(VLOOKUP(CONCATENATE($AH$5,$B9,$C9),KR!$A$6:$N$135,14,FALSE),0)</f>
        <v>0</v>
      </c>
      <c r="AJ9" s="98">
        <f>_xlfn.IFNA(VLOOKUP(CONCATENATE($AD$5,$B9,$C9),DARL2!$A$6:$N$135,14,FALSE),0)</f>
        <v>0</v>
      </c>
      <c r="AK9" s="98">
        <f>_xlfn.IFNA(VLOOKUP(CONCATENATE($AK$5,$B9,$C9),DARD2!$A$6:$N$135,14,FALSE),0)</f>
        <v>8</v>
      </c>
      <c r="AL9" s="98">
        <f>_xlfn.IFNA(VLOOKUP(CONCATENATE($AL$5,$B9,$C9),'WAL3'!$A$6:$N$77,14,FALSE),0)</f>
        <v>0</v>
      </c>
      <c r="AM9" s="98">
        <f>_xlfn.IFNA(VLOOKUP(CONCATENATE($AM$5,$B9,$C9),'BAL3'!$A$6:$N$135,14,FALSE),0)</f>
        <v>0</v>
      </c>
      <c r="AN9" s="98">
        <f>_xlfn.IFNA(VLOOKUP(CONCATENATE($AN$5,$B9,$C9),'BUN3'!$A$6:$N$135,14,FALSE),0)</f>
        <v>0</v>
      </c>
      <c r="AO9" s="98">
        <f>_xlfn.IFNA(VLOOKUP(CONCATENATE($AO$5,$B9,$C9),SC!$A$6:$N$135,14,FALSE),0)</f>
        <v>0</v>
      </c>
      <c r="AP9" s="98">
        <f>_xlfn.IFNA(VLOOKUP(CONCATENATE($AP$5,$B9,$C9),'KAL1'!$A$6:$N$135,14,FALSE),0)</f>
        <v>0</v>
      </c>
      <c r="AQ9" s="521"/>
      <c r="AR9" s="99">
        <f>_xlfn.IFNA(VLOOKUP(CONCATENATE($AQ$5,$B9,$C9),'MR3'!$A$6:$N$135,14,FALSE),0)</f>
        <v>0</v>
      </c>
      <c r="AS9" s="100"/>
    </row>
    <row r="10" spans="1:88" s="42" customFormat="1" x14ac:dyDescent="0.2">
      <c r="A10" s="895"/>
      <c r="B10" s="747" t="s">
        <v>486</v>
      </c>
      <c r="C10" s="748" t="s">
        <v>487</v>
      </c>
      <c r="D10" s="748" t="s">
        <v>40</v>
      </c>
      <c r="E10" s="749">
        <v>44262</v>
      </c>
      <c r="F10" s="750">
        <v>13</v>
      </c>
      <c r="G10" s="744">
        <f t="shared" si="0"/>
        <v>4</v>
      </c>
      <c r="H10" s="751">
        <f t="shared" si="1"/>
        <v>31</v>
      </c>
      <c r="I10" s="752">
        <f>RANK(H10,$H$6:$H$75)</f>
        <v>5</v>
      </c>
      <c r="J10" s="96">
        <f>_xlfn.IFNA(VLOOKUP(CONCATENATE($J$5,$B10,$C10),'20BUN'!$A$6:$N$94,14,FALSE),0)</f>
        <v>0</v>
      </c>
      <c r="K10" s="97">
        <f>_xlfn.IFNA(VLOOKUP(CONCATENATE($K$5,$B10,$C10),'20BUS'!$A$6:$N$107,14,FALSE),0)</f>
        <v>0</v>
      </c>
      <c r="L10" s="97">
        <f>_xlfn.IFNA(VLOOKUP(CONCATENATE($L$5,$B10,$C10),'MUR1'!$A$6:$N$135,14,FALSE),0)</f>
        <v>0</v>
      </c>
      <c r="M10" s="97">
        <f>_xlfn.IFNA(VLOOKUP(CONCATENATE($M$5,$B10,$C10),'BUS1'!$A$6:$N$95,14,FALSE),0)</f>
        <v>0</v>
      </c>
      <c r="N10" s="97">
        <f>_xlfn.IFNA(VLOOKUP(CONCATENATE($N$5,$B10,$C10),'WP1'!$A$6:$N$131,14,FALSE),0)</f>
        <v>0</v>
      </c>
      <c r="O10" s="97">
        <f>_xlfn.IFNA(VLOOKUP(CONCATENATE($O$5,$B10,$C10),'BAL1'!$A$6:$N$95,14,FALSE),0)</f>
        <v>0</v>
      </c>
      <c r="P10" s="97">
        <f>_xlfn.IFNA(VLOOKUP(CONCATENATE($P$5,$B10,$C10),'BUS2'!$A$6:$N$133,14,FALSE),0)</f>
        <v>0</v>
      </c>
      <c r="Q10" s="97">
        <f>_xlfn.IFNA(VLOOKUP(CONCATENATE($Q$5,$B10,$C10),'WAL1'!$A$6:$N$135,14,FALSE),0)</f>
        <v>0</v>
      </c>
      <c r="R10" s="97">
        <f>_xlfn.IFNA(VLOOKUP(CONCATENATE($Z$5,$B10,$C10),'MR1'!$A$6:$N$124,14,FALSE),0)</f>
        <v>0</v>
      </c>
      <c r="S10" s="97">
        <f>_xlfn.IFNA(VLOOKUP(CONCATENATE($S$5,$B10,$C10),'OG1'!$A$6:$N$132,14,FALSE),0)</f>
        <v>7</v>
      </c>
      <c r="T10" s="97">
        <f>_xlfn.IFNA(VLOOKUP(CONCATENATE($T$5,$B10,$C10),DARL!$A$6:$N$56,14,FALSE),0)</f>
        <v>0</v>
      </c>
      <c r="U10" s="97">
        <f>_xlfn.IFNA(VLOOKUP(CONCATENATE($U$5,$B10,$C10),'BUS3'!$A$6:$N$135,14,FALSE),0)</f>
        <v>0</v>
      </c>
      <c r="V10" s="97">
        <f>_xlfn.IFNA(VLOOKUP(CONCATENATE($V$5,$B10,$C10),'BAL2'!$A$6:$N$135,14,FALSE),0)</f>
        <v>0</v>
      </c>
      <c r="W10" s="97">
        <f>_xlfn.IFNA(VLOOKUP(CONCATENATE($W$5,$B10,$C10),'BUN1'!$A$6:$N$135,14,FALSE),0)</f>
        <v>0</v>
      </c>
      <c r="X10" s="97">
        <f>_xlfn.IFNA(VLOOKUP(CONCATENATE($X$5,$B10,$C10),'OG2'!$A$6:$N$133,14,FALSE),0)</f>
        <v>7</v>
      </c>
      <c r="Y10" s="97">
        <f>_xlfn.IFNA(VLOOKUP(CONCATENATE($Y$5,$B10,$C10),'SM1'!$A$6:$N$133,14,FALSE),0)</f>
        <v>0</v>
      </c>
      <c r="Z10" s="97">
        <f>_xlfn.IFNA(VLOOKUP(CONCATENATE($Z$5,$B10,$C10),'MR2'!$A$6:$N$124,14,FALSE),0)</f>
        <v>0</v>
      </c>
      <c r="AA10" s="97">
        <f>_xlfn.IFNA(VLOOKUP(CONCATENATE($AA$5,$B10,$C10),'WAL2'!$A$6:$N$135,14,FALSE),0)</f>
        <v>0</v>
      </c>
      <c r="AB10" s="97">
        <f>_xlfn.IFNA(VLOOKUP(CONCATENATE($AB$5,$B10,$C10),DARD1!$A$6:$N$134,14,FALSE),0)</f>
        <v>0</v>
      </c>
      <c r="AC10" s="97">
        <f>_xlfn.IFNA(VLOOKUP(CONCATENATE($AC$5,$B10,$C10),'LF1'!$A$6:$N$135,14,FALSE),0)</f>
        <v>0</v>
      </c>
      <c r="AD10" s="97"/>
      <c r="AE10" s="97">
        <f>_xlfn.IFNA(VLOOKUP(CONCATENATE($AE$5,$B10,$C10),FEST!$A$6:$N$135,14,FALSE),0)</f>
        <v>0</v>
      </c>
      <c r="AF10" s="97">
        <f>_xlfn.IFNA(VLOOKUP(CONCATENATE($AF$5,$B10,$C10),'BUN2'!$A$6:$N$131,14,FALSE),0)</f>
        <v>0</v>
      </c>
      <c r="AG10" s="97">
        <f>_xlfn.IFNA(VLOOKUP(CONCATENATE($AG$5,$B10,$C10),'OG3'!$A$6:$N$135,14,FALSE),0)</f>
        <v>7</v>
      </c>
      <c r="AH10" s="98">
        <f>_xlfn.IFNA(VLOOKUP(CONCATENATE($AH$5,$B10,$C10),SER!$A$6:$N$135,14,FALSE),0)</f>
        <v>0</v>
      </c>
      <c r="AI10" s="98">
        <f>_xlfn.IFNA(VLOOKUP(CONCATENATE($AH$5,$B10,$C10),KR!$A$6:$N$135,14,FALSE),0)</f>
        <v>0</v>
      </c>
      <c r="AJ10" s="98">
        <f>_xlfn.IFNA(VLOOKUP(CONCATENATE($AD$5,$B10,$C10),DARL2!$A$6:$N$135,14,FALSE),0)</f>
        <v>0</v>
      </c>
      <c r="AK10" s="98">
        <f>_xlfn.IFNA(VLOOKUP(CONCATENATE($AK$5,$B10,$C10),DARD2!$A$6:$N$135,14,FALSE),0)</f>
        <v>0</v>
      </c>
      <c r="AL10" s="98">
        <f>_xlfn.IFNA(VLOOKUP(CONCATENATE($AL$5,$B10,$C10),'WAL3'!$A$6:$N$77,14,FALSE),0)</f>
        <v>0</v>
      </c>
      <c r="AM10" s="98">
        <f>_xlfn.IFNA(VLOOKUP(CONCATENATE($AM$5,$B10,$C10),'BAL3'!$A$6:$N$135,14,FALSE),0)</f>
        <v>0</v>
      </c>
      <c r="AN10" s="98">
        <f>_xlfn.IFNA(VLOOKUP(CONCATENATE($AN$5,$B10,$C10),'BUN3'!$A$6:$N$135,14,FALSE),0)</f>
        <v>0</v>
      </c>
      <c r="AO10" s="98">
        <f>_xlfn.IFNA(VLOOKUP(CONCATENATE($AO$5,$B10,$C10),SC!$A$6:$N$135,14,FALSE),0)</f>
        <v>10</v>
      </c>
      <c r="AP10" s="98">
        <f>_xlfn.IFNA(VLOOKUP(CONCATENATE($AP$5,$B10,$C10),'KAL1'!$A$6:$N$135,14,FALSE),0)</f>
        <v>0</v>
      </c>
      <c r="AQ10" s="521"/>
      <c r="AR10" s="99">
        <f>_xlfn.IFNA(VLOOKUP(CONCATENATE($AQ$5,$B10,$C10),'MR3'!$A$6:$N$135,14,FALSE),0)</f>
        <v>0</v>
      </c>
      <c r="AS10" s="89"/>
    </row>
    <row r="11" spans="1:88" x14ac:dyDescent="0.2">
      <c r="A11" s="895"/>
      <c r="B11" s="747" t="s">
        <v>21</v>
      </c>
      <c r="C11" s="748" t="s">
        <v>255</v>
      </c>
      <c r="D11" s="748" t="s">
        <v>123</v>
      </c>
      <c r="E11" s="749">
        <v>44219</v>
      </c>
      <c r="F11" s="750">
        <v>16</v>
      </c>
      <c r="G11" s="744">
        <f t="shared" si="0"/>
        <v>3</v>
      </c>
      <c r="H11" s="751">
        <f t="shared" si="1"/>
        <v>23</v>
      </c>
      <c r="I11" s="752">
        <f>RANK(H11,$H$6:$H$75)</f>
        <v>6</v>
      </c>
      <c r="J11" s="96">
        <f>_xlfn.IFNA(VLOOKUP(CONCATENATE($J$5,$B11,$C11),'20BUN'!$A$6:$N$94,14,FALSE),0)</f>
        <v>0</v>
      </c>
      <c r="K11" s="97">
        <f>_xlfn.IFNA(VLOOKUP(CONCATENATE($K$5,$B11,$C11),'20BUS'!$A$6:$N$107,14,FALSE),0)</f>
        <v>0</v>
      </c>
      <c r="L11" s="97">
        <f>_xlfn.IFNA(VLOOKUP(CONCATENATE($L$5,$B11,$C11),'MUR1'!$A$6:$N$135,14,FALSE),0)</f>
        <v>0</v>
      </c>
      <c r="M11" s="97">
        <f>_xlfn.IFNA(VLOOKUP(CONCATENATE($M$5,$B11,$C11),'BUS1'!$A$6:$N$95,14,FALSE),0)</f>
        <v>7</v>
      </c>
      <c r="N11" s="97">
        <f>_xlfn.IFNA(VLOOKUP(CONCATENATE($N$5,$B11,$C11),'WP1'!$A$6:$N$131,14,FALSE),0)</f>
        <v>0</v>
      </c>
      <c r="O11" s="97">
        <f>_xlfn.IFNA(VLOOKUP(CONCATENATE($O$5,$B11,$C11),'BAL1'!$A$6:$N$95,14,FALSE),0)</f>
        <v>0</v>
      </c>
      <c r="P11" s="97">
        <f>_xlfn.IFNA(VLOOKUP(CONCATENATE($P$5,$B11,$C11),'BUS2'!$A$6:$N$133,14,FALSE),0)</f>
        <v>0</v>
      </c>
      <c r="Q11" s="97">
        <f>_xlfn.IFNA(VLOOKUP(CONCATENATE($Q$5,$B11,$C11),'WAL1'!$A$6:$N$135,14,FALSE),0)</f>
        <v>0</v>
      </c>
      <c r="R11" s="97">
        <f>_xlfn.IFNA(VLOOKUP(CONCATENATE($Z$5,$B11,$C11),'MR1'!$A$6:$N$124,14,FALSE),0)</f>
        <v>8</v>
      </c>
      <c r="S11" s="97">
        <f>_xlfn.IFNA(VLOOKUP(CONCATENATE($S$5,$B11,$C11),'OG1'!$A$6:$N$132,14,FALSE),0)</f>
        <v>0</v>
      </c>
      <c r="T11" s="97">
        <f>_xlfn.IFNA(VLOOKUP(CONCATENATE($T$5,$B11,$C11),DARL!$A$6:$N$56,14,FALSE),0)</f>
        <v>0</v>
      </c>
      <c r="U11" s="97">
        <f>_xlfn.IFNA(VLOOKUP(CONCATENATE($U$5,$B11,$C11),'BUS3'!$A$6:$N$135,14,FALSE),0)</f>
        <v>0</v>
      </c>
      <c r="V11" s="97">
        <f>_xlfn.IFNA(VLOOKUP(CONCATENATE($V$5,$B11,$C11),'BAL2'!$A$6:$N$135,14,FALSE),0)</f>
        <v>0</v>
      </c>
      <c r="W11" s="97">
        <f>_xlfn.IFNA(VLOOKUP(CONCATENATE($W$5,$B11,$C11),'BUN1'!$A$6:$N$135,14,FALSE),0)</f>
        <v>0</v>
      </c>
      <c r="X11" s="97">
        <f>_xlfn.IFNA(VLOOKUP(CONCATENATE($X$5,$B11,$C11),'OG2'!$A$6:$N$133,14,FALSE),0)</f>
        <v>0</v>
      </c>
      <c r="Y11" s="97">
        <f>_xlfn.IFNA(VLOOKUP(CONCATENATE($Y$5,$B11,$C11),'SM1'!$A$6:$N$133,14,FALSE),0)</f>
        <v>0</v>
      </c>
      <c r="Z11" s="97">
        <f>_xlfn.IFNA(VLOOKUP(CONCATENATE($Z$5,$B11,$C11),'MR2'!$A$6:$N$124,14,FALSE),0)</f>
        <v>0</v>
      </c>
      <c r="AA11" s="97">
        <f>_xlfn.IFNA(VLOOKUP(CONCATENATE($AA$5,$B11,$C11),'WAL2'!$A$6:$N$135,14,FALSE),0)</f>
        <v>0</v>
      </c>
      <c r="AB11" s="97">
        <f>_xlfn.IFNA(VLOOKUP(CONCATENATE($AB$5,$B11,$C11),DARD1!$A$6:$N$134,14,FALSE),0)</f>
        <v>0</v>
      </c>
      <c r="AC11" s="97">
        <f>_xlfn.IFNA(VLOOKUP(CONCATENATE($AC$5,$B11,$C11),'LF1'!$A$6:$N$135,14,FALSE),0)</f>
        <v>0</v>
      </c>
      <c r="AD11" s="97"/>
      <c r="AE11" s="97">
        <f>_xlfn.IFNA(VLOOKUP(CONCATENATE($AE$5,$B11,$C11),FEST!$A$6:$N$135,14,FALSE),0)</f>
        <v>0</v>
      </c>
      <c r="AF11" s="97">
        <f>_xlfn.IFNA(VLOOKUP(CONCATENATE($AF$5,$B11,$C11),'BUN2'!$A$6:$N$131,14,FALSE),0)</f>
        <v>0</v>
      </c>
      <c r="AG11" s="97">
        <f>_xlfn.IFNA(VLOOKUP(CONCATENATE($AG$5,$B11,$C11),'OG3'!$A$6:$N$135,14,FALSE),0)</f>
        <v>0</v>
      </c>
      <c r="AH11" s="98">
        <f>_xlfn.IFNA(VLOOKUP(CONCATENATE($AH$5,$B11,$C11),SER!$A$6:$N$135,14,FALSE),0)</f>
        <v>0</v>
      </c>
      <c r="AI11" s="98">
        <f>_xlfn.IFNA(VLOOKUP(CONCATENATE($AH$5,$B11,$C11),KR!$A$6:$N$135,14,FALSE),0)</f>
        <v>0</v>
      </c>
      <c r="AJ11" s="98">
        <f>_xlfn.IFNA(VLOOKUP(CONCATENATE($AD$5,$B11,$C11),DARL2!$A$6:$N$135,14,FALSE),0)</f>
        <v>0</v>
      </c>
      <c r="AK11" s="98">
        <f>_xlfn.IFNA(VLOOKUP(CONCATENATE($AK$5,$B11,$C11),DARD2!$A$6:$N$135,14,FALSE),0)</f>
        <v>0</v>
      </c>
      <c r="AL11" s="98">
        <f>_xlfn.IFNA(VLOOKUP(CONCATENATE($AL$5,$B11,$C11),'WAL3'!$A$6:$N$77,14,FALSE),0)</f>
        <v>0</v>
      </c>
      <c r="AM11" s="98">
        <f>_xlfn.IFNA(VLOOKUP(CONCATENATE($AM$5,$B11,$C11),'BAL3'!$A$6:$N$135,14,FALSE),0)</f>
        <v>0</v>
      </c>
      <c r="AN11" s="98">
        <f>_xlfn.IFNA(VLOOKUP(CONCATENATE($AN$5,$B11,$C11),'BUN3'!$A$6:$N$135,14,FALSE),0)</f>
        <v>0</v>
      </c>
      <c r="AO11" s="98">
        <f>_xlfn.IFNA(VLOOKUP(CONCATENATE($AO$5,$B11,$C11),SC!$A$6:$N$135,14,FALSE),0)</f>
        <v>0</v>
      </c>
      <c r="AP11" s="98">
        <f>_xlfn.IFNA(VLOOKUP(CONCATENATE($AP$5,$B11,$C11),'KAL1'!$A$6:$N$135,14,FALSE),0)</f>
        <v>0</v>
      </c>
      <c r="AQ11" s="521"/>
      <c r="AR11" s="99">
        <f>_xlfn.IFNA(VLOOKUP(CONCATENATE($AQ$5,$B11,$C11),'MR3'!$A$6:$N$135,14,FALSE),0)</f>
        <v>8</v>
      </c>
      <c r="AS11" s="100"/>
    </row>
    <row r="12" spans="1:88" s="42" customFormat="1" x14ac:dyDescent="0.2">
      <c r="A12" s="895"/>
      <c r="B12" s="747"/>
      <c r="C12" s="748"/>
      <c r="D12" s="748"/>
      <c r="E12" s="749"/>
      <c r="F12" s="750"/>
      <c r="G12" s="744"/>
      <c r="H12" s="751"/>
      <c r="I12" s="752"/>
      <c r="J12" s="96"/>
      <c r="K12" s="97"/>
      <c r="L12" s="97"/>
      <c r="M12" s="97"/>
      <c r="N12" s="97"/>
      <c r="O12" s="97"/>
      <c r="P12" s="97"/>
      <c r="Q12" s="97"/>
      <c r="R12" s="97"/>
      <c r="S12" s="97"/>
      <c r="T12" s="97"/>
      <c r="U12" s="97"/>
      <c r="V12" s="97"/>
      <c r="W12" s="97"/>
      <c r="X12" s="97"/>
      <c r="Y12" s="97"/>
      <c r="Z12" s="97"/>
      <c r="AA12" s="97"/>
      <c r="AB12" s="97"/>
      <c r="AC12" s="97"/>
      <c r="AD12" s="97"/>
      <c r="AE12" s="97"/>
      <c r="AF12" s="97"/>
      <c r="AG12" s="97"/>
      <c r="AH12" s="98"/>
      <c r="AI12" s="98"/>
      <c r="AJ12" s="98"/>
      <c r="AK12" s="98"/>
      <c r="AL12" s="98"/>
      <c r="AM12" s="98"/>
      <c r="AN12" s="98"/>
      <c r="AO12" s="98"/>
      <c r="AP12" s="98"/>
      <c r="AQ12" s="521"/>
      <c r="AR12" s="99"/>
      <c r="AS12" s="100"/>
    </row>
    <row r="13" spans="1:88" s="42" customFormat="1" x14ac:dyDescent="0.2">
      <c r="A13" s="895"/>
      <c r="B13" s="299" t="s">
        <v>19</v>
      </c>
      <c r="C13" s="93" t="s">
        <v>103</v>
      </c>
      <c r="D13" s="93" t="s">
        <v>54</v>
      </c>
      <c r="E13" s="94">
        <v>44220</v>
      </c>
      <c r="F13" s="95">
        <v>16</v>
      </c>
      <c r="G13" s="90">
        <f t="shared" ref="G13:G21" si="2">COUNTIF(J13:AS13,"&gt;0")</f>
        <v>2</v>
      </c>
      <c r="H13" s="91">
        <f t="shared" ref="H13:H21" si="3">SUM(J13:AS13)</f>
        <v>12</v>
      </c>
      <c r="I13" s="92">
        <f t="shared" ref="I13:I21" si="4">RANK(H13,$H$6:$H$75)</f>
        <v>7</v>
      </c>
      <c r="J13" s="96">
        <f>_xlfn.IFNA(VLOOKUP(CONCATENATE($J$5,$B13,$C13),'20BUN'!$A$6:$N$94,14,FALSE),0)</f>
        <v>0</v>
      </c>
      <c r="K13" s="97">
        <f>_xlfn.IFNA(VLOOKUP(CONCATENATE($K$5,$B13,$C13),'20BUS'!$A$6:$N$107,14,FALSE),0)</f>
        <v>0</v>
      </c>
      <c r="L13" s="97">
        <f>_xlfn.IFNA(VLOOKUP(CONCATENATE($L$5,$B13,$C13),'MUR1'!$A$6:$N$135,14,FALSE),0)</f>
        <v>8</v>
      </c>
      <c r="M13" s="97">
        <f>_xlfn.IFNA(VLOOKUP(CONCATENATE($M$5,$B13,$C13),'BUS1'!$A$6:$N$95,14,FALSE),0)</f>
        <v>0</v>
      </c>
      <c r="N13" s="97">
        <f>_xlfn.IFNA(VLOOKUP(CONCATENATE($N$5,$B13,$C13),'WP1'!$A$6:$N$131,14,FALSE),0)</f>
        <v>0</v>
      </c>
      <c r="O13" s="97">
        <f>_xlfn.IFNA(VLOOKUP(CONCATENATE($O$5,$B13,$C13),'BAL1'!$A$6:$N$95,14,FALSE),0)</f>
        <v>0</v>
      </c>
      <c r="P13" s="97">
        <f>_xlfn.IFNA(VLOOKUP(CONCATENATE($P$5,$B13,$C13),'BUS2'!$A$6:$N$133,14,FALSE),0)</f>
        <v>0</v>
      </c>
      <c r="Q13" s="97">
        <f>_xlfn.IFNA(VLOOKUP(CONCATENATE($Q$5,$B13,$C13),'WAL1'!$A$6:$N$135,14,FALSE),0)</f>
        <v>0</v>
      </c>
      <c r="R13" s="97">
        <f>_xlfn.IFNA(VLOOKUP(CONCATENATE($Z$5,$B13,$C13),'MR1'!$A$6:$N$124,14,FALSE),0)</f>
        <v>0</v>
      </c>
      <c r="S13" s="97">
        <f>_xlfn.IFNA(VLOOKUP(CONCATENATE($S$5,$B13,$C13),'OG1'!$A$6:$N$132,14,FALSE),0)</f>
        <v>0</v>
      </c>
      <c r="T13" s="97">
        <f>_xlfn.IFNA(VLOOKUP(CONCATENATE($T$5,$B13,$C13),DARL!$A$6:$N$56,14,FALSE),0)</f>
        <v>0</v>
      </c>
      <c r="U13" s="97">
        <f>_xlfn.IFNA(VLOOKUP(CONCATENATE($U$5,$B13,$C13),'BUS3'!$A$6:$N$135,14,FALSE),0)</f>
        <v>0</v>
      </c>
      <c r="V13" s="97">
        <f>_xlfn.IFNA(VLOOKUP(CONCATENATE($V$5,$B13,$C13),'BAL2'!$A$6:$N$135,14,FALSE),0)</f>
        <v>0</v>
      </c>
      <c r="W13" s="97">
        <f>_xlfn.IFNA(VLOOKUP(CONCATENATE($W$5,$B13,$C13),'BUN1'!$A$6:$N$135,14,FALSE),0)</f>
        <v>0</v>
      </c>
      <c r="X13" s="97">
        <f>_xlfn.IFNA(VLOOKUP(CONCATENATE($X$5,$B13,$C13),'OG2'!$A$6:$N$133,14,FALSE),0)</f>
        <v>0</v>
      </c>
      <c r="Y13" s="97">
        <f>_xlfn.IFNA(VLOOKUP(CONCATENATE($Y$5,$B13,$C13),'SM1'!$A$6:$N$133,14,FALSE),0)</f>
        <v>0</v>
      </c>
      <c r="Z13" s="97">
        <f>_xlfn.IFNA(VLOOKUP(CONCATENATE($Z$5,$B13,$C13),'MR2'!$A$6:$N$124,14,FALSE),0)</f>
        <v>0</v>
      </c>
      <c r="AA13" s="97">
        <f>_xlfn.IFNA(VLOOKUP(CONCATENATE($AA$5,$B13,$C13),'WAL2'!$A$6:$N$135,14,FALSE),0)</f>
        <v>0</v>
      </c>
      <c r="AB13" s="97">
        <f>_xlfn.IFNA(VLOOKUP(CONCATENATE($AB$5,$B13,$C13),DARD1!$A$6:$N$134,14,FALSE),0)</f>
        <v>0</v>
      </c>
      <c r="AC13" s="97">
        <f>_xlfn.IFNA(VLOOKUP(CONCATENATE($AC$5,$B13,$C13),'LF1'!$A$6:$N$135,14,FALSE),0)</f>
        <v>0</v>
      </c>
      <c r="AD13" s="97"/>
      <c r="AE13" s="97">
        <f>_xlfn.IFNA(VLOOKUP(CONCATENATE($AE$5,$B13,$C13),FEST!$A$6:$N$135,14,FALSE),0)</f>
        <v>0</v>
      </c>
      <c r="AF13" s="97">
        <f>_xlfn.IFNA(VLOOKUP(CONCATENATE($AF$5,$B13,$C13),'BUN2'!$A$6:$N$131,14,FALSE),0)</f>
        <v>0</v>
      </c>
      <c r="AG13" s="97">
        <f>_xlfn.IFNA(VLOOKUP(CONCATENATE($AG$5,$B13,$C13),'OG3'!$A$6:$N$135,14,FALSE),0)</f>
        <v>0</v>
      </c>
      <c r="AH13" s="98">
        <f>_xlfn.IFNA(VLOOKUP(CONCATENATE($AH$5,$B13,$C13),SER!$A$6:$N$135,14,FALSE),0)</f>
        <v>0</v>
      </c>
      <c r="AI13" s="98">
        <f>_xlfn.IFNA(VLOOKUP(CONCATENATE($AH$5,$B13,$C13),KR!$A$6:$N$135,14,FALSE),0)</f>
        <v>0</v>
      </c>
      <c r="AJ13" s="98">
        <f>_xlfn.IFNA(VLOOKUP(CONCATENATE($AD$5,$B13,$C13),DARL2!$A$6:$N$135,14,FALSE),0)</f>
        <v>0</v>
      </c>
      <c r="AK13" s="98">
        <f>_xlfn.IFNA(VLOOKUP(CONCATENATE($AK$5,$B13,$C13),DARD2!$A$6:$N$135,14,FALSE),0)</f>
        <v>0</v>
      </c>
      <c r="AL13" s="98">
        <f>_xlfn.IFNA(VLOOKUP(CONCATENATE($AL$5,$B13,$C13),'WAL3'!$A$6:$N$77,14,FALSE),0)</f>
        <v>0</v>
      </c>
      <c r="AM13" s="98">
        <f>_xlfn.IFNA(VLOOKUP(CONCATENATE($AM$5,$B13,$C13),'BAL3'!$A$6:$N$135,14,FALSE),0)</f>
        <v>0</v>
      </c>
      <c r="AN13" s="98">
        <f>_xlfn.IFNA(VLOOKUP(CONCATENATE($AN$5,$B13,$C13),'BUN3'!$A$6:$N$135,14,FALSE),0)</f>
        <v>0</v>
      </c>
      <c r="AO13" s="98">
        <f>_xlfn.IFNA(VLOOKUP(CONCATENATE($AO$5,$B13,$C13),SC!$A$6:$N$135,14,FALSE),0)</f>
        <v>4</v>
      </c>
      <c r="AP13" s="98">
        <f>_xlfn.IFNA(VLOOKUP(CONCATENATE($AP$5,$B13,$C13),'KAL1'!$A$6:$N$135,14,FALSE),0)</f>
        <v>0</v>
      </c>
      <c r="AQ13" s="521"/>
      <c r="AR13" s="99">
        <f>_xlfn.IFNA(VLOOKUP(CONCATENATE($AQ$5,$B13,$C13),'MR3'!$A$6:$N$135,14,FALSE),0)</f>
        <v>0</v>
      </c>
      <c r="AS13" s="100"/>
    </row>
    <row r="14" spans="1:88" x14ac:dyDescent="0.2">
      <c r="A14" s="895"/>
      <c r="B14" s="772" t="s">
        <v>21</v>
      </c>
      <c r="C14" s="773" t="s">
        <v>159</v>
      </c>
      <c r="D14" s="93" t="s">
        <v>123</v>
      </c>
      <c r="E14" s="94">
        <v>44219</v>
      </c>
      <c r="F14" s="95">
        <v>16</v>
      </c>
      <c r="G14" s="90">
        <f t="shared" si="2"/>
        <v>1</v>
      </c>
      <c r="H14" s="91">
        <f t="shared" si="3"/>
        <v>7</v>
      </c>
      <c r="I14" s="92">
        <f t="shared" si="4"/>
        <v>8</v>
      </c>
      <c r="J14" s="96">
        <f>_xlfn.IFNA(VLOOKUP(CONCATENATE($J$5,$B14,$C14),'20BUN'!$A$6:$N$94,14,FALSE),0)</f>
        <v>0</v>
      </c>
      <c r="K14" s="97">
        <f>_xlfn.IFNA(VLOOKUP(CONCATENATE($K$5,$B14,$C14),'20BUS'!$A$6:$N$107,14,FALSE),0)</f>
        <v>7</v>
      </c>
      <c r="L14" s="97">
        <f>_xlfn.IFNA(VLOOKUP(CONCATENATE($L$5,$B14,$C14),'MUR1'!$A$6:$N$135,14,FALSE),0)</f>
        <v>0</v>
      </c>
      <c r="M14" s="97">
        <f>_xlfn.IFNA(VLOOKUP(CONCATENATE($M$5,$B14,$C14),'BUS1'!$A$6:$N$95,14,FALSE),0)</f>
        <v>0</v>
      </c>
      <c r="N14" s="97">
        <f>_xlfn.IFNA(VLOOKUP(CONCATENATE($N$5,$B14,$C14),'WP1'!$A$6:$N$131,14,FALSE),0)</f>
        <v>0</v>
      </c>
      <c r="O14" s="97">
        <f>_xlfn.IFNA(VLOOKUP(CONCATENATE($O$5,$B14,$C14),'BAL1'!$A$6:$N$95,14,FALSE),0)</f>
        <v>0</v>
      </c>
      <c r="P14" s="97">
        <f>_xlfn.IFNA(VLOOKUP(CONCATENATE($P$5,$B14,$C14),'BUS2'!$A$6:$N$133,14,FALSE),0)</f>
        <v>0</v>
      </c>
      <c r="Q14" s="97">
        <f>_xlfn.IFNA(VLOOKUP(CONCATENATE($Q$5,$B14,$C14),'WAL1'!$A$6:$N$135,14,FALSE),0)</f>
        <v>0</v>
      </c>
      <c r="R14" s="97">
        <f>_xlfn.IFNA(VLOOKUP(CONCATENATE($Z$5,$B14,$C14),'MR1'!$A$6:$N$124,14,FALSE),0)</f>
        <v>0</v>
      </c>
      <c r="S14" s="97">
        <f>_xlfn.IFNA(VLOOKUP(CONCATENATE($S$5,$B14,$C14),'OG1'!$A$6:$N$132,14,FALSE),0)</f>
        <v>0</v>
      </c>
      <c r="T14" s="97">
        <f>_xlfn.IFNA(VLOOKUP(CONCATENATE($T$5,$B14,$C14),DARL!$A$6:$N$56,14,FALSE),0)</f>
        <v>0</v>
      </c>
      <c r="U14" s="97">
        <f>_xlfn.IFNA(VLOOKUP(CONCATENATE($U$5,$B14,$C14),'BUS3'!$A$6:$N$135,14,FALSE),0)</f>
        <v>0</v>
      </c>
      <c r="V14" s="97">
        <f>_xlfn.IFNA(VLOOKUP(CONCATENATE($V$5,$B14,$C14),'BAL2'!$A$6:$N$135,14,FALSE),0)</f>
        <v>0</v>
      </c>
      <c r="W14" s="97">
        <f>_xlfn.IFNA(VLOOKUP(CONCATENATE($W$5,$B14,$C14),'BUN1'!$A$6:$N$135,14,FALSE),0)</f>
        <v>0</v>
      </c>
      <c r="X14" s="97">
        <f>_xlfn.IFNA(VLOOKUP(CONCATENATE($X$5,$B14,$C14),'OG2'!$A$6:$N$133,14,FALSE),0)</f>
        <v>0</v>
      </c>
      <c r="Y14" s="97">
        <f>_xlfn.IFNA(VLOOKUP(CONCATENATE($Y$5,$B14,$C14),'SM1'!$A$6:$N$133,14,FALSE),0)</f>
        <v>0</v>
      </c>
      <c r="Z14" s="97">
        <f>_xlfn.IFNA(VLOOKUP(CONCATENATE($Z$5,$B14,$C14),'MR2'!$A$6:$N$124,14,FALSE),0)</f>
        <v>0</v>
      </c>
      <c r="AA14" s="97">
        <f>_xlfn.IFNA(VLOOKUP(CONCATENATE($AA$5,$B14,$C14),'WAL2'!$A$6:$N$135,14,FALSE),0)</f>
        <v>0</v>
      </c>
      <c r="AB14" s="97">
        <f>_xlfn.IFNA(VLOOKUP(CONCATENATE($AB$5,$B14,$C14),DARD1!$A$6:$N$134,14,FALSE),0)</f>
        <v>0</v>
      </c>
      <c r="AC14" s="97">
        <f>_xlfn.IFNA(VLOOKUP(CONCATENATE($AC$5,$B14,$C14),'LF1'!$A$6:$N$135,14,FALSE),0)</f>
        <v>0</v>
      </c>
      <c r="AD14" s="97"/>
      <c r="AE14" s="97">
        <f>_xlfn.IFNA(VLOOKUP(CONCATENATE($AE$5,$B14,$C14),FEST!$A$6:$N$135,14,FALSE),0)</f>
        <v>0</v>
      </c>
      <c r="AF14" s="97">
        <f>_xlfn.IFNA(VLOOKUP(CONCATENATE($AF$5,$B14,$C14),'BUN2'!$A$6:$N$131,14,FALSE),0)</f>
        <v>0</v>
      </c>
      <c r="AG14" s="97">
        <f>_xlfn.IFNA(VLOOKUP(CONCATENATE($AG$5,$B14,$C14),'OG3'!$A$6:$N$135,14,FALSE),0)</f>
        <v>0</v>
      </c>
      <c r="AH14" s="98">
        <f>_xlfn.IFNA(VLOOKUP(CONCATENATE($AH$5,$B14,$C14),SER!$A$6:$N$135,14,FALSE),0)</f>
        <v>0</v>
      </c>
      <c r="AI14" s="98">
        <f>_xlfn.IFNA(VLOOKUP(CONCATENATE($AH$5,$B14,$C14),KR!$A$6:$N$135,14,FALSE),0)</f>
        <v>0</v>
      </c>
      <c r="AJ14" s="98">
        <f>_xlfn.IFNA(VLOOKUP(CONCATENATE($AD$5,$B14,$C14),DARL2!$A$6:$N$135,14,FALSE),0)</f>
        <v>0</v>
      </c>
      <c r="AK14" s="98">
        <f>_xlfn.IFNA(VLOOKUP(CONCATENATE($AK$5,$B14,$C14),DARD2!$A$6:$N$135,14,FALSE),0)</f>
        <v>0</v>
      </c>
      <c r="AL14" s="98">
        <f>_xlfn.IFNA(VLOOKUP(CONCATENATE($AL$5,$B14,$C14),'WAL3'!$A$6:$N$77,14,FALSE),0)</f>
        <v>0</v>
      </c>
      <c r="AM14" s="98">
        <f>_xlfn.IFNA(VLOOKUP(CONCATENATE($AM$5,$B14,$C14),'BAL3'!$A$6:$N$135,14,FALSE),0)</f>
        <v>0</v>
      </c>
      <c r="AN14" s="98">
        <f>_xlfn.IFNA(VLOOKUP(CONCATENATE($AN$5,$B14,$C14),'BUN3'!$A$6:$N$135,14,FALSE),0)</f>
        <v>0</v>
      </c>
      <c r="AO14" s="98">
        <f>_xlfn.IFNA(VLOOKUP(CONCATENATE($AO$5,$B14,$C14),SC!$A$6:$N$135,14,FALSE),0)</f>
        <v>0</v>
      </c>
      <c r="AP14" s="98">
        <f>_xlfn.IFNA(VLOOKUP(CONCATENATE($AP$5,$B14,$C14),'KAL1'!$A$6:$N$135,14,FALSE),0)</f>
        <v>0</v>
      </c>
      <c r="AQ14" s="521"/>
      <c r="AR14" s="99">
        <f>_xlfn.IFNA(VLOOKUP(CONCATENATE($AQ$5,$B14,$C14),'MR3'!$A$6:$N$135,14,FALSE),0)</f>
        <v>0</v>
      </c>
      <c r="AS14" s="89"/>
    </row>
    <row r="15" spans="1:88" x14ac:dyDescent="0.2">
      <c r="A15" s="895"/>
      <c r="B15" s="772" t="s">
        <v>589</v>
      </c>
      <c r="C15" s="773" t="s">
        <v>690</v>
      </c>
      <c r="D15" s="93" t="s">
        <v>399</v>
      </c>
      <c r="E15" s="94">
        <v>44278</v>
      </c>
      <c r="F15" s="95">
        <v>17</v>
      </c>
      <c r="G15" s="90">
        <f t="shared" si="2"/>
        <v>1</v>
      </c>
      <c r="H15" s="91">
        <f t="shared" si="3"/>
        <v>6</v>
      </c>
      <c r="I15" s="92">
        <f t="shared" si="4"/>
        <v>9</v>
      </c>
      <c r="J15" s="96">
        <f>_xlfn.IFNA(VLOOKUP(CONCATENATE($J$5,$B15,$C15),'20BUN'!$A$6:$N$94,14,FALSE),0)</f>
        <v>0</v>
      </c>
      <c r="K15" s="97">
        <f>_xlfn.IFNA(VLOOKUP(CONCATENATE($K$5,$B15,$C15),'20BUS'!$A$6:$N$107,14,FALSE),0)</f>
        <v>0</v>
      </c>
      <c r="L15" s="97">
        <f>_xlfn.IFNA(VLOOKUP(CONCATENATE($L$5,$B15,$C15),'MUR1'!$A$6:$N$135,14,FALSE),0)</f>
        <v>0</v>
      </c>
      <c r="M15" s="97">
        <f>_xlfn.IFNA(VLOOKUP(CONCATENATE($M$5,$B15,$C15),'BUS1'!$A$6:$N$95,14,FALSE),0)</f>
        <v>0</v>
      </c>
      <c r="N15" s="97">
        <f>_xlfn.IFNA(VLOOKUP(CONCATENATE($N$5,$B15,$C15),'WP1'!$A$6:$N$131,14,FALSE),0)</f>
        <v>0</v>
      </c>
      <c r="O15" s="97">
        <f>_xlfn.IFNA(VLOOKUP(CONCATENATE($O$5,$B15,$C15),'BAL1'!$A$6:$N$95,14,FALSE),0)</f>
        <v>0</v>
      </c>
      <c r="P15" s="97">
        <f>_xlfn.IFNA(VLOOKUP(CONCATENATE($P$5,$B15,$C15),'BUS2'!$A$6:$N$133,14,FALSE),0)</f>
        <v>0</v>
      </c>
      <c r="Q15" s="97">
        <f>_xlfn.IFNA(VLOOKUP(CONCATENATE($Q$5,$B15,$C15),'WAL1'!$A$6:$N$135,14,FALSE),0)</f>
        <v>0</v>
      </c>
      <c r="R15" s="97">
        <f>_xlfn.IFNA(VLOOKUP(CONCATENATE($Z$5,$B15,$C15),'MR1'!$A$6:$N$124,14,FALSE),0)</f>
        <v>0</v>
      </c>
      <c r="S15" s="97">
        <f>_xlfn.IFNA(VLOOKUP(CONCATENATE($S$5,$B15,$C15),'OG1'!$A$6:$N$132,14,FALSE),0)</f>
        <v>0</v>
      </c>
      <c r="T15" s="97">
        <f>_xlfn.IFNA(VLOOKUP(CONCATENATE($T$5,$B15,$C15),DARL!$A$6:$N$56,14,FALSE),0)</f>
        <v>0</v>
      </c>
      <c r="U15" s="97">
        <f>_xlfn.IFNA(VLOOKUP(CONCATENATE($U$5,$B15,$C15),'BUS3'!$A$6:$N$135,14,FALSE),0)</f>
        <v>0</v>
      </c>
      <c r="V15" s="97">
        <f>_xlfn.IFNA(VLOOKUP(CONCATENATE($V$5,$B15,$C15),'BAL2'!$A$6:$N$135,14,FALSE),0)</f>
        <v>0</v>
      </c>
      <c r="W15" s="97">
        <f>_xlfn.IFNA(VLOOKUP(CONCATENATE($W$5,$B15,$C15),'BUN1'!$A$6:$N$135,14,FALSE),0)</f>
        <v>0</v>
      </c>
      <c r="X15" s="97">
        <f>_xlfn.IFNA(VLOOKUP(CONCATENATE($X$5,$B15,$C15),'OG2'!$A$6:$N$133,14,FALSE),0)</f>
        <v>0</v>
      </c>
      <c r="Y15" s="97">
        <f>_xlfn.IFNA(VLOOKUP(CONCATENATE($Y$5,$B15,$C15),'SM1'!$A$6:$N$133,14,FALSE),0)</f>
        <v>0</v>
      </c>
      <c r="Z15" s="97">
        <f>_xlfn.IFNA(VLOOKUP(CONCATENATE($Z$5,$B15,$C15),'MR2'!$A$6:$N$124,14,FALSE),0)</f>
        <v>0</v>
      </c>
      <c r="AA15" s="97">
        <f>_xlfn.IFNA(VLOOKUP(CONCATENATE($AA$5,$B15,$C15),'WAL2'!$A$6:$N$135,14,FALSE),0)</f>
        <v>0</v>
      </c>
      <c r="AB15" s="97">
        <f>_xlfn.IFNA(VLOOKUP(CONCATENATE($AB$5,$B15,$C15),DARD1!$A$6:$N$134,14,FALSE),0)</f>
        <v>0</v>
      </c>
      <c r="AC15" s="97">
        <f>_xlfn.IFNA(VLOOKUP(CONCATENATE($AC$5,$B15,$C15),'LF1'!$A$6:$N$135,14,FALSE),0)</f>
        <v>0</v>
      </c>
      <c r="AD15" s="97"/>
      <c r="AE15" s="97">
        <f>_xlfn.IFNA(VLOOKUP(CONCATENATE($AE$5,$B15,$C15),FEST!$A$6:$N$135,14,FALSE),0)</f>
        <v>0</v>
      </c>
      <c r="AF15" s="97">
        <f>_xlfn.IFNA(VLOOKUP(CONCATENATE($AF$5,$B15,$C15),'BUN2'!$A$6:$N$131,14,FALSE),0)</f>
        <v>0</v>
      </c>
      <c r="AG15" s="97">
        <f>_xlfn.IFNA(VLOOKUP(CONCATENATE($AG$5,$B15,$C15),'OG3'!$A$6:$N$135,14,FALSE),0)</f>
        <v>0</v>
      </c>
      <c r="AH15" s="98">
        <f>_xlfn.IFNA(VLOOKUP(CONCATENATE($AH$5,$B15,$C15),SER!$A$6:$N$135,14,FALSE),0)</f>
        <v>0</v>
      </c>
      <c r="AI15" s="98">
        <f>_xlfn.IFNA(VLOOKUP(CONCATENATE($AH$5,$B15,$C15),KR!$A$6:$N$135,14,FALSE),0)</f>
        <v>6</v>
      </c>
      <c r="AJ15" s="98">
        <f>_xlfn.IFNA(VLOOKUP(CONCATENATE($AD$5,$B15,$C15),DARL2!$A$6:$N$135,14,FALSE),0)</f>
        <v>0</v>
      </c>
      <c r="AK15" s="98">
        <f>_xlfn.IFNA(VLOOKUP(CONCATENATE($AK$5,$B15,$C15),DARD2!$A$6:$N$135,14,FALSE),0)</f>
        <v>0</v>
      </c>
      <c r="AL15" s="98">
        <f>_xlfn.IFNA(VLOOKUP(CONCATENATE($AL$5,$B15,$C15),'WAL3'!$A$6:$N$77,14,FALSE),0)</f>
        <v>0</v>
      </c>
      <c r="AM15" s="98">
        <f>_xlfn.IFNA(VLOOKUP(CONCATENATE($AM$5,$B15,$C15),'BAL3'!$A$6:$N$135,14,FALSE),0)</f>
        <v>0</v>
      </c>
      <c r="AN15" s="98">
        <f>_xlfn.IFNA(VLOOKUP(CONCATENATE($AN$5,$B15,$C15),'BUN3'!$A$6:$N$135,14,FALSE),0)</f>
        <v>0</v>
      </c>
      <c r="AO15" s="98">
        <f>_xlfn.IFNA(VLOOKUP(CONCATENATE($AO$5,$B15,$C15),SC!$A$6:$N$135,14,FALSE),0)</f>
        <v>0</v>
      </c>
      <c r="AP15" s="98">
        <f>_xlfn.IFNA(VLOOKUP(CONCATENATE($AP$5,$B15,$C15),'KAL1'!$A$6:$N$135,14,FALSE),0)</f>
        <v>0</v>
      </c>
      <c r="AQ15" s="521"/>
      <c r="AR15" s="99">
        <f>_xlfn.IFNA(VLOOKUP(CONCATENATE($AQ$5,$B15,$C15),'MR3'!$A$6:$N$135,14,FALSE),0)</f>
        <v>0</v>
      </c>
      <c r="AS15" s="100"/>
    </row>
    <row r="16" spans="1:88" s="15" customFormat="1" x14ac:dyDescent="0.2">
      <c r="A16" s="895"/>
      <c r="B16" s="299" t="s">
        <v>170</v>
      </c>
      <c r="C16" s="93" t="s">
        <v>171</v>
      </c>
      <c r="D16" s="93" t="s">
        <v>165</v>
      </c>
      <c r="E16" s="94">
        <v>44225</v>
      </c>
      <c r="F16" s="95">
        <v>14</v>
      </c>
      <c r="G16" s="90">
        <f t="shared" si="2"/>
        <v>0</v>
      </c>
      <c r="H16" s="91">
        <f t="shared" si="3"/>
        <v>0</v>
      </c>
      <c r="I16" s="92">
        <f t="shared" si="4"/>
        <v>10</v>
      </c>
      <c r="J16" s="96">
        <f>_xlfn.IFNA(VLOOKUP(CONCATENATE($J$5,$B16,$C16),'20BUN'!$A$6:$N$94,14,FALSE),0)</f>
        <v>0</v>
      </c>
      <c r="K16" s="97">
        <f>_xlfn.IFNA(VLOOKUP(CONCATENATE($K$5,$B16,$C16),'20BUS'!$A$6:$N$107,14,FALSE),0)</f>
        <v>0</v>
      </c>
      <c r="L16" s="97">
        <f>_xlfn.IFNA(VLOOKUP(CONCATENATE($L$5,$B16,$C16),'MUR1'!$A$6:$N$135,14,FALSE),0)</f>
        <v>0</v>
      </c>
      <c r="M16" s="97">
        <f>_xlfn.IFNA(VLOOKUP(CONCATENATE($M$5,$B16,$C16),'BUS1'!$A$6:$N$95,14,FALSE),0)</f>
        <v>0</v>
      </c>
      <c r="N16" s="97">
        <f>_xlfn.IFNA(VLOOKUP(CONCATENATE($N$5,$B16,$C16),'WP1'!$A$6:$N$131,14,FALSE),0)</f>
        <v>0</v>
      </c>
      <c r="O16" s="97">
        <f>_xlfn.IFNA(VLOOKUP(CONCATENATE($O$5,$B16,$C16),'BAL1'!$A$6:$N$95,14,FALSE),0)</f>
        <v>0</v>
      </c>
      <c r="P16" s="97">
        <f>_xlfn.IFNA(VLOOKUP(CONCATENATE($P$5,$B16,$C16),'BUS2'!$A$6:$N$133,14,FALSE),0)</f>
        <v>0</v>
      </c>
      <c r="Q16" s="97">
        <f>_xlfn.IFNA(VLOOKUP(CONCATENATE($Q$5,$B16,$C16),'WAL1'!$A$6:$N$135,14,FALSE),0)</f>
        <v>0</v>
      </c>
      <c r="R16" s="97">
        <f>_xlfn.IFNA(VLOOKUP(CONCATENATE($Z$5,$B16,$C16),'MR1'!$A$6:$N$124,14,FALSE),0)</f>
        <v>0</v>
      </c>
      <c r="S16" s="97">
        <f>_xlfn.IFNA(VLOOKUP(CONCATENATE($S$5,$B16,$C16),'OG1'!$A$6:$N$132,14,FALSE),0)</f>
        <v>0</v>
      </c>
      <c r="T16" s="97">
        <f>_xlfn.IFNA(VLOOKUP(CONCATENATE($T$5,$B16,$C16),DARL!$A$6:$N$56,14,FALSE),0)</f>
        <v>0</v>
      </c>
      <c r="U16" s="97">
        <f>_xlfn.IFNA(VLOOKUP(CONCATENATE($U$5,$B16,$C16),'BUS3'!$A$6:$N$135,14,FALSE),0)</f>
        <v>0</v>
      </c>
      <c r="V16" s="97">
        <f>_xlfn.IFNA(VLOOKUP(CONCATENATE($V$5,$B16,$C16),'BAL2'!$A$6:$N$135,14,FALSE),0)</f>
        <v>0</v>
      </c>
      <c r="W16" s="97">
        <f>_xlfn.IFNA(VLOOKUP(CONCATENATE($W$5,$B16,$C16),'BUN1'!$A$6:$N$135,14,FALSE),0)</f>
        <v>0</v>
      </c>
      <c r="X16" s="97">
        <f>_xlfn.IFNA(VLOOKUP(CONCATENATE($X$5,$B16,$C16),'OG2'!$A$6:$N$133,14,FALSE),0)</f>
        <v>0</v>
      </c>
      <c r="Y16" s="97">
        <f>_xlfn.IFNA(VLOOKUP(CONCATENATE($Y$5,$B16,$C16),'SM1'!$A$6:$N$133,14,FALSE),0)</f>
        <v>0</v>
      </c>
      <c r="Z16" s="97">
        <f>_xlfn.IFNA(VLOOKUP(CONCATENATE($Z$5,$B16,$C16),'MR2'!$A$6:$N$124,14,FALSE),0)</f>
        <v>0</v>
      </c>
      <c r="AA16" s="97">
        <f>_xlfn.IFNA(VLOOKUP(CONCATENATE($AA$5,$B16,$C16),'WAL2'!$A$6:$N$135,14,FALSE),0)</f>
        <v>0</v>
      </c>
      <c r="AB16" s="97">
        <f>_xlfn.IFNA(VLOOKUP(CONCATENATE($AB$5,$B16,$C16),DARD1!$A$6:$N$134,14,FALSE),0)</f>
        <v>0</v>
      </c>
      <c r="AC16" s="97">
        <f>_xlfn.IFNA(VLOOKUP(CONCATENATE($AC$5,$B16,$C16),'LF1'!$A$6:$N$135,14,FALSE),0)</f>
        <v>0</v>
      </c>
      <c r="AD16" s="97"/>
      <c r="AE16" s="97">
        <f>_xlfn.IFNA(VLOOKUP(CONCATENATE($AE$5,$B16,$C16),FEST!$A$6:$N$135,14,FALSE),0)</f>
        <v>0</v>
      </c>
      <c r="AF16" s="97">
        <f>_xlfn.IFNA(VLOOKUP(CONCATENATE($AF$5,$B16,$C16),'BUN2'!$A$6:$N$131,14,FALSE),0)</f>
        <v>0</v>
      </c>
      <c r="AG16" s="97">
        <f>_xlfn.IFNA(VLOOKUP(CONCATENATE($AG$5,$B16,$C16),'OG3'!$A$6:$N$135,14,FALSE),0)</f>
        <v>0</v>
      </c>
      <c r="AH16" s="98">
        <f>_xlfn.IFNA(VLOOKUP(CONCATENATE($AH$5,$B16,$C16),SER!$A$6:$N$135,14,FALSE),0)</f>
        <v>0</v>
      </c>
      <c r="AI16" s="98">
        <f>_xlfn.IFNA(VLOOKUP(CONCATENATE($AH$5,$B16,$C16),KR!$A$6:$N$135,14,FALSE),0)</f>
        <v>0</v>
      </c>
      <c r="AJ16" s="98">
        <f>_xlfn.IFNA(VLOOKUP(CONCATENATE($AD$5,$B16,$C16),DARL2!$A$6:$N$135,14,FALSE),0)</f>
        <v>0</v>
      </c>
      <c r="AK16" s="98">
        <f>_xlfn.IFNA(VLOOKUP(CONCATENATE($AK$5,$B16,$C16),DARD2!$A$6:$N$135,14,FALSE),0)</f>
        <v>0</v>
      </c>
      <c r="AL16" s="98">
        <f>_xlfn.IFNA(VLOOKUP(CONCATENATE($AL$5,$B16,$C16),'WAL3'!$A$6:$N$77,14,FALSE),0)</f>
        <v>0</v>
      </c>
      <c r="AM16" s="98">
        <f>_xlfn.IFNA(VLOOKUP(CONCATENATE($AM$5,$B16,$C16),'BAL3'!$A$6:$N$135,14,FALSE),0)</f>
        <v>0</v>
      </c>
      <c r="AN16" s="98">
        <f>_xlfn.IFNA(VLOOKUP(CONCATENATE($AN$5,$B16,$C16),'BUN3'!$A$6:$N$135,14,FALSE),0)</f>
        <v>0</v>
      </c>
      <c r="AO16" s="98">
        <f>_xlfn.IFNA(VLOOKUP(CONCATENATE($AO$5,$B16,$C16),SC!$A$6:$N$135,14,FALSE),0)</f>
        <v>0</v>
      </c>
      <c r="AP16" s="98">
        <f>_xlfn.IFNA(VLOOKUP(CONCATENATE($AP$5,$B16,$C16),'KAL1'!$A$6:$N$135,14,FALSE),0)</f>
        <v>0</v>
      </c>
      <c r="AQ16" s="521"/>
      <c r="AR16" s="99">
        <f>_xlfn.IFNA(VLOOKUP(CONCATENATE($AQ$5,$B16,$C16),'MR3'!$A$6:$N$135,14,FALSE),0)</f>
        <v>0</v>
      </c>
      <c r="AS16" s="89"/>
      <c r="AT16" s="42"/>
    </row>
    <row r="17" spans="1:45" s="15" customFormat="1" x14ac:dyDescent="0.2">
      <c r="A17" s="895"/>
      <c r="B17" s="393" t="s">
        <v>19</v>
      </c>
      <c r="C17" s="394" t="s">
        <v>119</v>
      </c>
      <c r="D17" s="394" t="s">
        <v>54</v>
      </c>
      <c r="E17" s="395">
        <v>44220</v>
      </c>
      <c r="F17" s="396">
        <v>16</v>
      </c>
      <c r="G17" s="90">
        <f t="shared" si="2"/>
        <v>0</v>
      </c>
      <c r="H17" s="91">
        <f t="shared" si="3"/>
        <v>0</v>
      </c>
      <c r="I17" s="92">
        <f t="shared" si="4"/>
        <v>10</v>
      </c>
      <c r="J17" s="96">
        <f>_xlfn.IFNA(VLOOKUP(CONCATENATE($J$5,$B17,$C17),'20BUN'!$A$6:$N$94,14,FALSE),0)</f>
        <v>0</v>
      </c>
      <c r="K17" s="97">
        <f>_xlfn.IFNA(VLOOKUP(CONCATENATE($K$5,$B17,$C17),'20BUS'!$A$6:$N$107,14,FALSE),0)</f>
        <v>0</v>
      </c>
      <c r="L17" s="97">
        <f>_xlfn.IFNA(VLOOKUP(CONCATENATE($L$5,$B17,$C17),'MUR1'!$A$6:$N$135,14,FALSE),0)</f>
        <v>0</v>
      </c>
      <c r="M17" s="97">
        <f>_xlfn.IFNA(VLOOKUP(CONCATENATE($M$5,$B17,$C17),'BUS1'!$A$6:$N$95,14,FALSE),0)</f>
        <v>0</v>
      </c>
      <c r="N17" s="97">
        <f>_xlfn.IFNA(VLOOKUP(CONCATENATE($N$5,$B17,$C17),'WP1'!$A$6:$N$131,14,FALSE),0)</f>
        <v>0</v>
      </c>
      <c r="O17" s="97">
        <f>_xlfn.IFNA(VLOOKUP(CONCATENATE($O$5,$B17,$C17),'BAL1'!$A$6:$N$95,14,FALSE),0)</f>
        <v>0</v>
      </c>
      <c r="P17" s="97">
        <f>_xlfn.IFNA(VLOOKUP(CONCATENATE($P$5,$B17,$C17),'BUS2'!$A$6:$N$133,14,FALSE),0)</f>
        <v>0</v>
      </c>
      <c r="Q17" s="97">
        <f>_xlfn.IFNA(VLOOKUP(CONCATENATE($Q$5,$B17,$C17),'WAL1'!$A$6:$N$135,14,FALSE),0)</f>
        <v>0</v>
      </c>
      <c r="R17" s="97">
        <f>_xlfn.IFNA(VLOOKUP(CONCATENATE($Z$5,$B17,$C17),'MR1'!$A$6:$N$124,14,FALSE),0)</f>
        <v>0</v>
      </c>
      <c r="S17" s="97">
        <f>_xlfn.IFNA(VLOOKUP(CONCATENATE($S$5,$B17,$C17),'OG1'!$A$6:$N$132,14,FALSE),0)</f>
        <v>0</v>
      </c>
      <c r="T17" s="97">
        <f>_xlfn.IFNA(VLOOKUP(CONCATENATE($T$5,$B17,$C17),DARL!$A$6:$N$56,14,FALSE),0)</f>
        <v>0</v>
      </c>
      <c r="U17" s="97">
        <f>_xlfn.IFNA(VLOOKUP(CONCATENATE($U$5,$B17,$C17),'BUS3'!$A$6:$N$135,14,FALSE),0)</f>
        <v>0</v>
      </c>
      <c r="V17" s="97">
        <f>_xlfn.IFNA(VLOOKUP(CONCATENATE($V$5,$B17,$C17),'BAL2'!$A$6:$N$135,14,FALSE),0)</f>
        <v>0</v>
      </c>
      <c r="W17" s="97">
        <f>_xlfn.IFNA(VLOOKUP(CONCATENATE($W$5,$B17,$C17),'BUN1'!$A$6:$N$135,14,FALSE),0)</f>
        <v>0</v>
      </c>
      <c r="X17" s="97">
        <f>_xlfn.IFNA(VLOOKUP(CONCATENATE($X$5,$B17,$C17),'OG2'!$A$6:$N$133,14,FALSE),0)</f>
        <v>0</v>
      </c>
      <c r="Y17" s="97">
        <f>_xlfn.IFNA(VLOOKUP(CONCATENATE($Y$5,$B17,$C17),'SM1'!$A$6:$N$133,14,FALSE),0)</f>
        <v>0</v>
      </c>
      <c r="Z17" s="97">
        <f>_xlfn.IFNA(VLOOKUP(CONCATENATE($Z$5,$B17,$C17),'MR2'!$A$6:$N$124,14,FALSE),0)</f>
        <v>0</v>
      </c>
      <c r="AA17" s="97">
        <f>_xlfn.IFNA(VLOOKUP(CONCATENATE($AA$5,$B17,$C17),'WAL2'!$A$6:$N$135,14,FALSE),0)</f>
        <v>0</v>
      </c>
      <c r="AB17" s="97">
        <f>_xlfn.IFNA(VLOOKUP(CONCATENATE($AB$5,$B17,$C17),DARD1!$A$6:$N$134,14,FALSE),0)</f>
        <v>0</v>
      </c>
      <c r="AC17" s="97">
        <f>_xlfn.IFNA(VLOOKUP(CONCATENATE($AC$5,$B17,$C17),'LF1'!$A$6:$N$135,14,FALSE),0)</f>
        <v>0</v>
      </c>
      <c r="AD17" s="97"/>
      <c r="AE17" s="97">
        <f>_xlfn.IFNA(VLOOKUP(CONCATENATE($AE$5,$B17,$C17),FEST!$A$6:$N$135,14,FALSE),0)</f>
        <v>0</v>
      </c>
      <c r="AF17" s="97">
        <f>_xlfn.IFNA(VLOOKUP(CONCATENATE($AF$5,$B17,$C17),'BUN2'!$A$6:$N$131,14,FALSE),0)</f>
        <v>0</v>
      </c>
      <c r="AG17" s="97">
        <f>_xlfn.IFNA(VLOOKUP(CONCATENATE($AG$5,$B17,$C17),'OG3'!$A$6:$N$135,14,FALSE),0)</f>
        <v>0</v>
      </c>
      <c r="AH17" s="98">
        <f>_xlfn.IFNA(VLOOKUP(CONCATENATE($AH$5,$B17,$C17),SER!$A$6:$N$135,14,FALSE),0)</f>
        <v>0</v>
      </c>
      <c r="AI17" s="98">
        <f>_xlfn.IFNA(VLOOKUP(CONCATENATE($AH$5,$B17,$C17),KR!$A$6:$N$135,14,FALSE),0)</f>
        <v>0</v>
      </c>
      <c r="AJ17" s="98">
        <f>_xlfn.IFNA(VLOOKUP(CONCATENATE($AD$5,$B17,$C17),DARL2!$A$6:$N$135,14,FALSE),0)</f>
        <v>0</v>
      </c>
      <c r="AK17" s="98">
        <f>_xlfn.IFNA(VLOOKUP(CONCATENATE($AK$5,$B17,$C17),DARD2!$A$6:$N$135,14,FALSE),0)</f>
        <v>0</v>
      </c>
      <c r="AL17" s="98">
        <f>_xlfn.IFNA(VLOOKUP(CONCATENATE($AL$5,$B17,$C17),'WAL3'!$A$6:$N$77,14,FALSE),0)</f>
        <v>0</v>
      </c>
      <c r="AM17" s="98">
        <f>_xlfn.IFNA(VLOOKUP(CONCATENATE($AM$5,$B17,$C17),'BAL3'!$A$6:$N$135,14,FALSE),0)</f>
        <v>0</v>
      </c>
      <c r="AN17" s="98">
        <f>_xlfn.IFNA(VLOOKUP(CONCATENATE($AN$5,$B17,$C17),'BUN3'!$A$6:$N$135,14,FALSE),0)</f>
        <v>0</v>
      </c>
      <c r="AO17" s="98">
        <f>_xlfn.IFNA(VLOOKUP(CONCATENATE($AO$5,$B17,$C17),SC!$A$6:$N$135,14,FALSE),0)</f>
        <v>0</v>
      </c>
      <c r="AP17" s="98">
        <f>_xlfn.IFNA(VLOOKUP(CONCATENATE($AP$5,$B17,$C17),'KAL1'!$A$6:$N$135,14,FALSE),0)</f>
        <v>0</v>
      </c>
      <c r="AQ17" s="521"/>
      <c r="AR17" s="99">
        <f>_xlfn.IFNA(VLOOKUP(CONCATENATE($AQ$5,$B17,$C17),'MR3'!$A$6:$N$135,14,FALSE),0)</f>
        <v>0</v>
      </c>
      <c r="AS17" s="100"/>
    </row>
    <row r="18" spans="1:45" s="42" customFormat="1" x14ac:dyDescent="0.2">
      <c r="A18" s="895"/>
      <c r="B18" s="393" t="s">
        <v>682</v>
      </c>
      <c r="C18" s="394" t="s">
        <v>683</v>
      </c>
      <c r="D18" s="394" t="s">
        <v>40</v>
      </c>
      <c r="E18" s="395">
        <v>44262</v>
      </c>
      <c r="F18" s="396">
        <v>13</v>
      </c>
      <c r="G18" s="90">
        <f t="shared" si="2"/>
        <v>0</v>
      </c>
      <c r="H18" s="91">
        <f t="shared" si="3"/>
        <v>0</v>
      </c>
      <c r="I18" s="92">
        <f t="shared" si="4"/>
        <v>10</v>
      </c>
      <c r="J18" s="96">
        <f>_xlfn.IFNA(VLOOKUP(CONCATENATE($J$5,$B18,$C18),'20BUN'!$A$6:$N$94,14,FALSE),0)</f>
        <v>0</v>
      </c>
      <c r="K18" s="97">
        <f>_xlfn.IFNA(VLOOKUP(CONCATENATE($K$5,$B18,$C18),'20BUS'!$A$6:$N$107,14,FALSE),0)</f>
        <v>0</v>
      </c>
      <c r="L18" s="97">
        <f>_xlfn.IFNA(VLOOKUP(CONCATENATE($L$5,$B18,$C18),'MUR1'!$A$6:$N$135,14,FALSE),0)</f>
        <v>0</v>
      </c>
      <c r="M18" s="97">
        <f>_xlfn.IFNA(VLOOKUP(CONCATENATE($M$5,$B18,$C18),'BUS1'!$A$6:$N$95,14,FALSE),0)</f>
        <v>0</v>
      </c>
      <c r="N18" s="97">
        <f>_xlfn.IFNA(VLOOKUP(CONCATENATE($N$5,$B18,$C18),'WP1'!$A$6:$N$131,14,FALSE),0)</f>
        <v>0</v>
      </c>
      <c r="O18" s="97">
        <f>_xlfn.IFNA(VLOOKUP(CONCATENATE($O$5,$B18,$C18),'BAL1'!$A$6:$N$95,14,FALSE),0)</f>
        <v>0</v>
      </c>
      <c r="P18" s="97">
        <f>_xlfn.IFNA(VLOOKUP(CONCATENATE($P$5,$B18,$C18),'BUS2'!$A$6:$N$133,14,FALSE),0)</f>
        <v>0</v>
      </c>
      <c r="Q18" s="97">
        <f>_xlfn.IFNA(VLOOKUP(CONCATENATE($Q$5,$B18,$C18),'WAL1'!$A$6:$N$135,14,FALSE),0)</f>
        <v>0</v>
      </c>
      <c r="R18" s="97">
        <f>_xlfn.IFNA(VLOOKUP(CONCATENATE($Z$5,$B18,$C18),'MR1'!$A$6:$N$124,14,FALSE),0)</f>
        <v>0</v>
      </c>
      <c r="S18" s="97">
        <f>_xlfn.IFNA(VLOOKUP(CONCATENATE($S$5,$B18,$C18),'OG1'!$A$6:$N$132,14,FALSE),0)</f>
        <v>0</v>
      </c>
      <c r="T18" s="97">
        <f>_xlfn.IFNA(VLOOKUP(CONCATENATE($T$5,$B18,$C18),DARL!$A$6:$N$56,14,FALSE),0)</f>
        <v>0</v>
      </c>
      <c r="U18" s="97">
        <f>_xlfn.IFNA(VLOOKUP(CONCATENATE($U$5,$B18,$C18),'BUS3'!$A$6:$N$135,14,FALSE),0)</f>
        <v>0</v>
      </c>
      <c r="V18" s="97">
        <f>_xlfn.IFNA(VLOOKUP(CONCATENATE($V$5,$B18,$C18),'BAL2'!$A$6:$N$135,14,FALSE),0)</f>
        <v>0</v>
      </c>
      <c r="W18" s="97">
        <f>_xlfn.IFNA(VLOOKUP(CONCATENATE($W$5,$B18,$C18),'BUN1'!$A$6:$N$135,14,FALSE),0)</f>
        <v>0</v>
      </c>
      <c r="X18" s="97">
        <f>_xlfn.IFNA(VLOOKUP(CONCATENATE($X$5,$B18,$C18),'OG2'!$A$6:$N$133,14,FALSE),0)</f>
        <v>0</v>
      </c>
      <c r="Y18" s="97">
        <f>_xlfn.IFNA(VLOOKUP(CONCATENATE($Y$5,$B18,$C18),'SM1'!$A$6:$N$133,14,FALSE),0)</f>
        <v>0</v>
      </c>
      <c r="Z18" s="97">
        <f>_xlfn.IFNA(VLOOKUP(CONCATENATE($Z$5,$B18,$C18),'MR2'!$A$6:$N$124,14,FALSE),0)</f>
        <v>0</v>
      </c>
      <c r="AA18" s="97">
        <f>_xlfn.IFNA(VLOOKUP(CONCATENATE($AA$5,$B18,$C18),'WAL2'!$A$6:$N$135,14,FALSE),0)</f>
        <v>0</v>
      </c>
      <c r="AB18" s="97">
        <f>_xlfn.IFNA(VLOOKUP(CONCATENATE($AB$5,$B18,$C18),DARD1!$A$6:$N$134,14,FALSE),0)</f>
        <v>0</v>
      </c>
      <c r="AC18" s="97">
        <f>_xlfn.IFNA(VLOOKUP(CONCATENATE($AC$5,$B18,$C18),'LF1'!$A$6:$N$135,14,FALSE),0)</f>
        <v>0</v>
      </c>
      <c r="AD18" s="97"/>
      <c r="AE18" s="97">
        <f>_xlfn.IFNA(VLOOKUP(CONCATENATE($AE$5,$B18,$C18),FEST!$A$6:$N$135,14,FALSE),0)</f>
        <v>0</v>
      </c>
      <c r="AF18" s="97">
        <f>_xlfn.IFNA(VLOOKUP(CONCATENATE($AF$5,$B18,$C18),'BUN2'!$A$6:$N$131,14,FALSE),0)</f>
        <v>0</v>
      </c>
      <c r="AG18" s="97">
        <f>_xlfn.IFNA(VLOOKUP(CONCATENATE($AG$5,$B18,$C18),'OG3'!$A$6:$N$135,14,FALSE),0)</f>
        <v>0</v>
      </c>
      <c r="AH18" s="98">
        <f>_xlfn.IFNA(VLOOKUP(CONCATENATE($AH$5,$B18,$C18),SER!$A$6:$N$135,14,FALSE),0)</f>
        <v>0</v>
      </c>
      <c r="AI18" s="98">
        <f>_xlfn.IFNA(VLOOKUP(CONCATENATE($AH$5,$B18,$C18),KR!$A$6:$N$135,14,FALSE),0)</f>
        <v>0</v>
      </c>
      <c r="AJ18" s="98">
        <f>_xlfn.IFNA(VLOOKUP(CONCATENATE($AD$5,$B18,$C18),DARL2!$A$6:$N$135,14,FALSE),0)</f>
        <v>0</v>
      </c>
      <c r="AK18" s="98">
        <f>_xlfn.IFNA(VLOOKUP(CONCATENATE($AK$5,$B18,$C18),DARD2!$A$6:$N$135,14,FALSE),0)</f>
        <v>0</v>
      </c>
      <c r="AL18" s="98">
        <f>_xlfn.IFNA(VLOOKUP(CONCATENATE($AL$5,$B18,$C18),'WAL3'!$A$6:$N$77,14,FALSE),0)</f>
        <v>0</v>
      </c>
      <c r="AM18" s="98">
        <f>_xlfn.IFNA(VLOOKUP(CONCATENATE($AM$5,$B18,$C18),'BAL3'!$A$6:$N$135,14,FALSE),0)</f>
        <v>0</v>
      </c>
      <c r="AN18" s="98">
        <f>_xlfn.IFNA(VLOOKUP(CONCATENATE($AN$5,$B18,$C18),'BUN3'!$A$6:$N$135,14,FALSE),0)</f>
        <v>0</v>
      </c>
      <c r="AO18" s="98">
        <f>_xlfn.IFNA(VLOOKUP(CONCATENATE($AO$5,$B18,$C18),SC!$A$6:$N$135,14,FALSE),0)</f>
        <v>0</v>
      </c>
      <c r="AP18" s="98">
        <f>_xlfn.IFNA(VLOOKUP(CONCATENATE($AP$5,$B18,$C18),'KAL1'!$A$6:$N$135,14,FALSE),0)</f>
        <v>0</v>
      </c>
      <c r="AQ18" s="521"/>
      <c r="AR18" s="99">
        <f>_xlfn.IFNA(VLOOKUP(CONCATENATE($AQ$5,$B18,$C18),'MR3'!$A$6:$N$135,14,FALSE),0)</f>
        <v>0</v>
      </c>
      <c r="AS18" s="100"/>
    </row>
    <row r="19" spans="1:45" s="42" customFormat="1" x14ac:dyDescent="0.2">
      <c r="A19" s="895"/>
      <c r="B19" s="393" t="s">
        <v>684</v>
      </c>
      <c r="C19" s="394" t="s">
        <v>685</v>
      </c>
      <c r="D19" s="394" t="s">
        <v>463</v>
      </c>
      <c r="E19" s="395">
        <v>44291</v>
      </c>
      <c r="F19" s="396">
        <v>16</v>
      </c>
      <c r="G19" s="90">
        <f t="shared" si="2"/>
        <v>0</v>
      </c>
      <c r="H19" s="91">
        <f t="shared" si="3"/>
        <v>0</v>
      </c>
      <c r="I19" s="92">
        <f t="shared" si="4"/>
        <v>10</v>
      </c>
      <c r="J19" s="96">
        <f>_xlfn.IFNA(VLOOKUP(CONCATENATE($J$5,$B19,$C19),'20BUN'!$A$6:$N$94,14,FALSE),0)</f>
        <v>0</v>
      </c>
      <c r="K19" s="97">
        <f>_xlfn.IFNA(VLOOKUP(CONCATENATE($K$5,$B19,$C19),'20BUS'!$A$6:$N$107,14,FALSE),0)</f>
        <v>0</v>
      </c>
      <c r="L19" s="97">
        <f>_xlfn.IFNA(VLOOKUP(CONCATENATE($L$5,$B19,$C19),'MUR1'!$A$6:$N$135,14,FALSE),0)</f>
        <v>0</v>
      </c>
      <c r="M19" s="97">
        <f>_xlfn.IFNA(VLOOKUP(CONCATENATE($M$5,$B19,$C19),'BUS1'!$A$6:$N$95,14,FALSE),0)</f>
        <v>0</v>
      </c>
      <c r="N19" s="97">
        <f>_xlfn.IFNA(VLOOKUP(CONCATENATE($N$5,$B19,$C19),'WP1'!$A$6:$N$131,14,FALSE),0)</f>
        <v>0</v>
      </c>
      <c r="O19" s="97">
        <f>_xlfn.IFNA(VLOOKUP(CONCATENATE($O$5,$B19,$C19),'BAL1'!$A$6:$N$95,14,FALSE),0)</f>
        <v>0</v>
      </c>
      <c r="P19" s="97">
        <f>_xlfn.IFNA(VLOOKUP(CONCATENATE($P$5,$B19,$C19),'BUS2'!$A$6:$N$133,14,FALSE),0)</f>
        <v>0</v>
      </c>
      <c r="Q19" s="97">
        <f>_xlfn.IFNA(VLOOKUP(CONCATENATE($Q$5,$B19,$C19),'WAL1'!$A$6:$N$135,14,FALSE),0)</f>
        <v>0</v>
      </c>
      <c r="R19" s="97">
        <f>_xlfn.IFNA(VLOOKUP(CONCATENATE($Z$5,$B19,$C19),'MR1'!$A$6:$N$124,14,FALSE),0)</f>
        <v>0</v>
      </c>
      <c r="S19" s="97">
        <f>_xlfn.IFNA(VLOOKUP(CONCATENATE($S$5,$B19,$C19),'OG1'!$A$6:$N$132,14,FALSE),0)</f>
        <v>0</v>
      </c>
      <c r="T19" s="97">
        <f>_xlfn.IFNA(VLOOKUP(CONCATENATE($T$5,$B19,$C19),DARL!$A$6:$N$56,14,FALSE),0)</f>
        <v>0</v>
      </c>
      <c r="U19" s="97">
        <f>_xlfn.IFNA(VLOOKUP(CONCATENATE($U$5,$B19,$C19),'BUS3'!$A$6:$N$135,14,FALSE),0)</f>
        <v>0</v>
      </c>
      <c r="V19" s="97">
        <f>_xlfn.IFNA(VLOOKUP(CONCATENATE($V$5,$B19,$C19),'BAL2'!$A$6:$N$135,14,FALSE),0)</f>
        <v>0</v>
      </c>
      <c r="W19" s="97">
        <f>_xlfn.IFNA(VLOOKUP(CONCATENATE($W$5,$B19,$C19),'BUN1'!$A$6:$N$135,14,FALSE),0)</f>
        <v>0</v>
      </c>
      <c r="X19" s="97">
        <f>_xlfn.IFNA(VLOOKUP(CONCATENATE($X$5,$B19,$C19),'OG2'!$A$6:$N$133,14,FALSE),0)</f>
        <v>0</v>
      </c>
      <c r="Y19" s="97">
        <f>_xlfn.IFNA(VLOOKUP(CONCATENATE($Y$5,$B19,$C19),'SM1'!$A$6:$N$133,14,FALSE),0)</f>
        <v>0</v>
      </c>
      <c r="Z19" s="97">
        <f>_xlfn.IFNA(VLOOKUP(CONCATENATE($Z$5,$B19,$C19),'MR2'!$A$6:$N$124,14,FALSE),0)</f>
        <v>0</v>
      </c>
      <c r="AA19" s="97">
        <f>_xlfn.IFNA(VLOOKUP(CONCATENATE($AA$5,$B19,$C19),'WAL2'!$A$6:$N$135,14,FALSE),0)</f>
        <v>0</v>
      </c>
      <c r="AB19" s="97">
        <f>_xlfn.IFNA(VLOOKUP(CONCATENATE($AB$5,$B19,$C19),DARD1!$A$6:$N$134,14,FALSE),0)</f>
        <v>0</v>
      </c>
      <c r="AC19" s="97">
        <f>_xlfn.IFNA(VLOOKUP(CONCATENATE($AC$5,$B19,$C19),'LF1'!$A$6:$N$135,14,FALSE),0)</f>
        <v>0</v>
      </c>
      <c r="AD19" s="97"/>
      <c r="AE19" s="97">
        <f>_xlfn.IFNA(VLOOKUP(CONCATENATE($AE$5,$B19,$C19),FEST!$A$6:$N$135,14,FALSE),0)</f>
        <v>0</v>
      </c>
      <c r="AF19" s="97">
        <f>_xlfn.IFNA(VLOOKUP(CONCATENATE($AF$5,$B19,$C19),'BUN2'!$A$6:$N$131,14,FALSE),0)</f>
        <v>0</v>
      </c>
      <c r="AG19" s="97">
        <f>_xlfn.IFNA(VLOOKUP(CONCATENATE($AG$5,$B19,$C19),'OG3'!$A$6:$N$135,14,FALSE),0)</f>
        <v>0</v>
      </c>
      <c r="AH19" s="98">
        <f>_xlfn.IFNA(VLOOKUP(CONCATENATE($AH$5,$B19,$C19),SER!$A$6:$N$135,14,FALSE),0)</f>
        <v>0</v>
      </c>
      <c r="AI19" s="98">
        <f>_xlfn.IFNA(VLOOKUP(CONCATENATE($AH$5,$B19,$C19),KR!$A$6:$N$135,14,FALSE),0)</f>
        <v>0</v>
      </c>
      <c r="AJ19" s="98">
        <f>_xlfn.IFNA(VLOOKUP(CONCATENATE($AD$5,$B19,$C19),DARL2!$A$6:$N$135,14,FALSE),0)</f>
        <v>0</v>
      </c>
      <c r="AK19" s="98">
        <f>_xlfn.IFNA(VLOOKUP(CONCATENATE($AK$5,$B19,$C19),DARD2!$A$6:$N$135,14,FALSE),0)</f>
        <v>0</v>
      </c>
      <c r="AL19" s="98">
        <f>_xlfn.IFNA(VLOOKUP(CONCATENATE($AL$5,$B19,$C19),'WAL3'!$A$6:$N$77,14,FALSE),0)</f>
        <v>0</v>
      </c>
      <c r="AM19" s="98">
        <f>_xlfn.IFNA(VLOOKUP(CONCATENATE($AM$5,$B19,$C19),'BAL3'!$A$6:$N$135,14,FALSE),0)</f>
        <v>0</v>
      </c>
      <c r="AN19" s="98">
        <f>_xlfn.IFNA(VLOOKUP(CONCATENATE($AN$5,$B19,$C19),'BUN3'!$A$6:$N$135,14,FALSE),0)</f>
        <v>0</v>
      </c>
      <c r="AO19" s="98">
        <f>_xlfn.IFNA(VLOOKUP(CONCATENATE($AO$5,$B19,$C19),SC!$A$6:$N$135,14,FALSE),0)</f>
        <v>0</v>
      </c>
      <c r="AP19" s="98">
        <f>_xlfn.IFNA(VLOOKUP(CONCATENATE($AP$5,$B19,$C19),'KAL1'!$A$6:$N$135,14,FALSE),0)</f>
        <v>0</v>
      </c>
      <c r="AQ19" s="521"/>
      <c r="AR19" s="99">
        <f>_xlfn.IFNA(VLOOKUP(CONCATENATE($AQ$5,$B19,$C19),'MR3'!$A$6:$N$135,14,FALSE),0)</f>
        <v>0</v>
      </c>
      <c r="AS19" s="100"/>
    </row>
    <row r="20" spans="1:45" s="42" customFormat="1" x14ac:dyDescent="0.2">
      <c r="A20" s="895"/>
      <c r="B20" s="393" t="s">
        <v>686</v>
      </c>
      <c r="C20" s="394" t="s">
        <v>591</v>
      </c>
      <c r="D20" s="394" t="s">
        <v>687</v>
      </c>
      <c r="E20" s="395">
        <v>44265</v>
      </c>
      <c r="F20" s="396">
        <v>14</v>
      </c>
      <c r="G20" s="90">
        <f t="shared" si="2"/>
        <v>0</v>
      </c>
      <c r="H20" s="91">
        <f t="shared" si="3"/>
        <v>0</v>
      </c>
      <c r="I20" s="92">
        <f t="shared" si="4"/>
        <v>10</v>
      </c>
      <c r="J20" s="96">
        <f>_xlfn.IFNA(VLOOKUP(CONCATENATE($J$5,$B20,$C20),'20BUN'!$A$6:$N$94,14,FALSE),0)</f>
        <v>0</v>
      </c>
      <c r="K20" s="97">
        <f>_xlfn.IFNA(VLOOKUP(CONCATENATE($K$5,$B20,$C20),'20BUS'!$A$6:$N$107,14,FALSE),0)</f>
        <v>0</v>
      </c>
      <c r="L20" s="97">
        <f>_xlfn.IFNA(VLOOKUP(CONCATENATE($L$5,$B20,$C20),'MUR1'!$A$6:$N$135,14,FALSE),0)</f>
        <v>0</v>
      </c>
      <c r="M20" s="97">
        <f>_xlfn.IFNA(VLOOKUP(CONCATENATE($M$5,$B20,$C20),'BUS1'!$A$6:$N$95,14,FALSE),0)</f>
        <v>0</v>
      </c>
      <c r="N20" s="97">
        <f>_xlfn.IFNA(VLOOKUP(CONCATENATE($N$5,$B20,$C20),'WP1'!$A$6:$N$131,14,FALSE),0)</f>
        <v>0</v>
      </c>
      <c r="O20" s="97">
        <f>_xlfn.IFNA(VLOOKUP(CONCATENATE($O$5,$B20,$C20),'BAL1'!$A$6:$N$95,14,FALSE),0)</f>
        <v>0</v>
      </c>
      <c r="P20" s="97">
        <f>_xlfn.IFNA(VLOOKUP(CONCATENATE($P$5,$B20,$C20),'BUS2'!$A$6:$N$133,14,FALSE),0)</f>
        <v>0</v>
      </c>
      <c r="Q20" s="97">
        <f>_xlfn.IFNA(VLOOKUP(CONCATENATE($Q$5,$B20,$C20),'WAL1'!$A$6:$N$135,14,FALSE),0)</f>
        <v>0</v>
      </c>
      <c r="R20" s="97">
        <f>_xlfn.IFNA(VLOOKUP(CONCATENATE($Z$5,$B20,$C20),'MR1'!$A$6:$N$124,14,FALSE),0)</f>
        <v>0</v>
      </c>
      <c r="S20" s="97">
        <f>_xlfn.IFNA(VLOOKUP(CONCATENATE($S$5,$B20,$C20),'OG1'!$A$6:$N$132,14,FALSE),0)</f>
        <v>0</v>
      </c>
      <c r="T20" s="97">
        <f>_xlfn.IFNA(VLOOKUP(CONCATENATE($T$5,$B20,$C20),DARL!$A$6:$N$56,14,FALSE),0)</f>
        <v>0</v>
      </c>
      <c r="U20" s="97">
        <f>_xlfn.IFNA(VLOOKUP(CONCATENATE($U$5,$B20,$C20),'BUS3'!$A$6:$N$135,14,FALSE),0)</f>
        <v>0</v>
      </c>
      <c r="V20" s="97">
        <f>_xlfn.IFNA(VLOOKUP(CONCATENATE($V$5,$B20,$C20),'BAL2'!$A$6:$N$135,14,FALSE),0)</f>
        <v>0</v>
      </c>
      <c r="W20" s="97">
        <f>_xlfn.IFNA(VLOOKUP(CONCATENATE($W$5,$B20,$C20),'BUN1'!$A$6:$N$135,14,FALSE),0)</f>
        <v>0</v>
      </c>
      <c r="X20" s="97">
        <f>_xlfn.IFNA(VLOOKUP(CONCATENATE($X$5,$B20,$C20),'OG2'!$A$6:$N$133,14,FALSE),0)</f>
        <v>0</v>
      </c>
      <c r="Y20" s="97">
        <f>_xlfn.IFNA(VLOOKUP(CONCATENATE($Y$5,$B20,$C20),'SM1'!$A$6:$N$133,14,FALSE),0)</f>
        <v>0</v>
      </c>
      <c r="Z20" s="97">
        <f>_xlfn.IFNA(VLOOKUP(CONCATENATE($Z$5,$B20,$C20),'MR2'!$A$6:$N$124,14,FALSE),0)</f>
        <v>0</v>
      </c>
      <c r="AA20" s="97">
        <f>_xlfn.IFNA(VLOOKUP(CONCATENATE($AA$5,$B20,$C20),'WAL2'!$A$6:$N$135,14,FALSE),0)</f>
        <v>0</v>
      </c>
      <c r="AB20" s="97">
        <f>_xlfn.IFNA(VLOOKUP(CONCATENATE($AB$5,$B20,$C20),DARD1!$A$6:$N$134,14,FALSE),0)</f>
        <v>0</v>
      </c>
      <c r="AC20" s="97">
        <f>_xlfn.IFNA(VLOOKUP(CONCATENATE($AC$5,$B20,$C20),'LF1'!$A$6:$N$135,14,FALSE),0)</f>
        <v>0</v>
      </c>
      <c r="AD20" s="97"/>
      <c r="AE20" s="97">
        <f>_xlfn.IFNA(VLOOKUP(CONCATENATE($AE$5,$B20,$C20),FEST!$A$6:$N$135,14,FALSE),0)</f>
        <v>0</v>
      </c>
      <c r="AF20" s="97">
        <f>_xlfn.IFNA(VLOOKUP(CONCATENATE($AF$5,$B20,$C20),'BUN2'!$A$6:$N$131,14,FALSE),0)</f>
        <v>0</v>
      </c>
      <c r="AG20" s="97">
        <f>_xlfn.IFNA(VLOOKUP(CONCATENATE($AG$5,$B20,$C20),'OG3'!$A$6:$N$135,14,FALSE),0)</f>
        <v>0</v>
      </c>
      <c r="AH20" s="98">
        <f>_xlfn.IFNA(VLOOKUP(CONCATENATE($AH$5,$B20,$C20),SER!$A$6:$N$135,14,FALSE),0)</f>
        <v>0</v>
      </c>
      <c r="AI20" s="98">
        <f>_xlfn.IFNA(VLOOKUP(CONCATENATE($AH$5,$B20,$C20),KR!$A$6:$N$135,14,FALSE),0)</f>
        <v>0</v>
      </c>
      <c r="AJ20" s="98">
        <f>_xlfn.IFNA(VLOOKUP(CONCATENATE($AD$5,$B20,$C20),DARL2!$A$6:$N$135,14,FALSE),0)</f>
        <v>0</v>
      </c>
      <c r="AK20" s="98">
        <f>_xlfn.IFNA(VLOOKUP(CONCATENATE($AK$5,$B20,$C20),DARD2!$A$6:$N$135,14,FALSE),0)</f>
        <v>0</v>
      </c>
      <c r="AL20" s="98">
        <f>_xlfn.IFNA(VLOOKUP(CONCATENATE($AL$5,$B20,$C20),'WAL3'!$A$6:$N$77,14,FALSE),0)</f>
        <v>0</v>
      </c>
      <c r="AM20" s="98">
        <f>_xlfn.IFNA(VLOOKUP(CONCATENATE($AM$5,$B20,$C20),'BAL3'!$A$6:$N$135,14,FALSE),0)</f>
        <v>0</v>
      </c>
      <c r="AN20" s="98">
        <f>_xlfn.IFNA(VLOOKUP(CONCATENATE($AN$5,$B20,$C20),'BUN3'!$A$6:$N$135,14,FALSE),0)</f>
        <v>0</v>
      </c>
      <c r="AO20" s="98">
        <f>_xlfn.IFNA(VLOOKUP(CONCATENATE($AO$5,$B20,$C20),SC!$A$6:$N$135,14,FALSE),0)</f>
        <v>0</v>
      </c>
      <c r="AP20" s="98">
        <f>_xlfn.IFNA(VLOOKUP(CONCATENATE($AP$5,$B20,$C20),'KAL1'!$A$6:$N$135,14,FALSE),0)</f>
        <v>0</v>
      </c>
      <c r="AQ20" s="521"/>
      <c r="AR20" s="99">
        <f>_xlfn.IFNA(VLOOKUP(CONCATENATE($AQ$5,$B20,$C20),'MR3'!$A$6:$N$135,14,FALSE),0)</f>
        <v>0</v>
      </c>
      <c r="AS20" s="100"/>
    </row>
    <row r="21" spans="1:45" s="42" customFormat="1" x14ac:dyDescent="0.2">
      <c r="A21" s="895"/>
      <c r="B21" s="393" t="s">
        <v>688</v>
      </c>
      <c r="C21" s="394" t="s">
        <v>689</v>
      </c>
      <c r="D21" s="394" t="s">
        <v>599</v>
      </c>
      <c r="E21" s="395">
        <v>44264</v>
      </c>
      <c r="F21" s="396">
        <v>16</v>
      </c>
      <c r="G21" s="90">
        <f t="shared" si="2"/>
        <v>0</v>
      </c>
      <c r="H21" s="91">
        <f t="shared" si="3"/>
        <v>0</v>
      </c>
      <c r="I21" s="92">
        <f t="shared" si="4"/>
        <v>10</v>
      </c>
      <c r="J21" s="96">
        <f>_xlfn.IFNA(VLOOKUP(CONCATENATE($J$5,$B21,$C21),'20BUN'!$A$6:$N$94,14,FALSE),0)</f>
        <v>0</v>
      </c>
      <c r="K21" s="97">
        <f>_xlfn.IFNA(VLOOKUP(CONCATENATE($K$5,$B21,$C21),'20BUS'!$A$6:$N$107,14,FALSE),0)</f>
        <v>0</v>
      </c>
      <c r="L21" s="97">
        <f>_xlfn.IFNA(VLOOKUP(CONCATENATE($L$5,$B21,$C21),'MUR1'!$A$6:$N$135,14,FALSE),0)</f>
        <v>0</v>
      </c>
      <c r="M21" s="97">
        <f>_xlfn.IFNA(VLOOKUP(CONCATENATE($M$5,$B21,$C21),'BUS1'!$A$6:$N$95,14,FALSE),0)</f>
        <v>0</v>
      </c>
      <c r="N21" s="97">
        <f>_xlfn.IFNA(VLOOKUP(CONCATENATE($N$5,$B21,$C21),'WP1'!$A$6:$N$131,14,FALSE),0)</f>
        <v>0</v>
      </c>
      <c r="O21" s="97">
        <f>_xlfn.IFNA(VLOOKUP(CONCATENATE($O$5,$B21,$C21),'BAL1'!$A$6:$N$95,14,FALSE),0)</f>
        <v>0</v>
      </c>
      <c r="P21" s="97">
        <f>_xlfn.IFNA(VLOOKUP(CONCATENATE($P$5,$B21,$C21),'BUS2'!$A$6:$N$133,14,FALSE),0)</f>
        <v>0</v>
      </c>
      <c r="Q21" s="97">
        <f>_xlfn.IFNA(VLOOKUP(CONCATENATE($Q$5,$B21,$C21),'WAL1'!$A$6:$N$135,14,FALSE),0)</f>
        <v>0</v>
      </c>
      <c r="R21" s="97">
        <f>_xlfn.IFNA(VLOOKUP(CONCATENATE($Z$5,$B21,$C21),'MR1'!$A$6:$N$124,14,FALSE),0)</f>
        <v>0</v>
      </c>
      <c r="S21" s="97">
        <f>_xlfn.IFNA(VLOOKUP(CONCATENATE($S$5,$B21,$C21),'OG1'!$A$6:$N$132,14,FALSE),0)</f>
        <v>0</v>
      </c>
      <c r="T21" s="97">
        <f>_xlfn.IFNA(VLOOKUP(CONCATENATE($T$5,$B21,$C21),DARL!$A$6:$N$56,14,FALSE),0)</f>
        <v>0</v>
      </c>
      <c r="U21" s="97">
        <f>_xlfn.IFNA(VLOOKUP(CONCATENATE($U$5,$B21,$C21),'BUS3'!$A$6:$N$135,14,FALSE),0)</f>
        <v>0</v>
      </c>
      <c r="V21" s="97">
        <f>_xlfn.IFNA(VLOOKUP(CONCATENATE($V$5,$B21,$C21),'BAL2'!$A$6:$N$135,14,FALSE),0)</f>
        <v>0</v>
      </c>
      <c r="W21" s="97">
        <f>_xlfn.IFNA(VLOOKUP(CONCATENATE($W$5,$B21,$C21),'BUN1'!$A$6:$N$135,14,FALSE),0)</f>
        <v>0</v>
      </c>
      <c r="X21" s="97">
        <f>_xlfn.IFNA(VLOOKUP(CONCATENATE($X$5,$B21,$C21),'OG2'!$A$6:$N$133,14,FALSE),0)</f>
        <v>0</v>
      </c>
      <c r="Y21" s="97">
        <f>_xlfn.IFNA(VLOOKUP(CONCATENATE($Y$5,$B21,$C21),'SM1'!$A$6:$N$133,14,FALSE),0)</f>
        <v>0</v>
      </c>
      <c r="Z21" s="97">
        <f>_xlfn.IFNA(VLOOKUP(CONCATENATE($Z$5,$B21,$C21),'MR2'!$A$6:$N$124,14,FALSE),0)</f>
        <v>0</v>
      </c>
      <c r="AA21" s="97">
        <f>_xlfn.IFNA(VLOOKUP(CONCATENATE($AA$5,$B21,$C21),'WAL2'!$A$6:$N$135,14,FALSE),0)</f>
        <v>0</v>
      </c>
      <c r="AB21" s="97">
        <f>_xlfn.IFNA(VLOOKUP(CONCATENATE($AB$5,$B21,$C21),DARD1!$A$6:$N$134,14,FALSE),0)</f>
        <v>0</v>
      </c>
      <c r="AC21" s="97">
        <f>_xlfn.IFNA(VLOOKUP(CONCATENATE($AC$5,$B21,$C21),'LF1'!$A$6:$N$135,14,FALSE),0)</f>
        <v>0</v>
      </c>
      <c r="AD21" s="97"/>
      <c r="AE21" s="97">
        <f>_xlfn.IFNA(VLOOKUP(CONCATENATE($AE$5,$B21,$C21),FEST!$A$6:$N$135,14,FALSE),0)</f>
        <v>0</v>
      </c>
      <c r="AF21" s="97">
        <f>_xlfn.IFNA(VLOOKUP(CONCATENATE($AF$5,$B21,$C21),'BUN2'!$A$6:$N$131,14,FALSE),0)</f>
        <v>0</v>
      </c>
      <c r="AG21" s="97">
        <f>_xlfn.IFNA(VLOOKUP(CONCATENATE($AG$5,$B21,$C21),'OG3'!$A$6:$N$135,14,FALSE),0)</f>
        <v>0</v>
      </c>
      <c r="AH21" s="98">
        <f>_xlfn.IFNA(VLOOKUP(CONCATENATE($AH$5,$B21,$C21),SER!$A$6:$N$135,14,FALSE),0)</f>
        <v>0</v>
      </c>
      <c r="AI21" s="98">
        <f>_xlfn.IFNA(VLOOKUP(CONCATENATE($AH$5,$B21,$C21),KR!$A$6:$N$135,14,FALSE),0)</f>
        <v>0</v>
      </c>
      <c r="AJ21" s="98">
        <f>_xlfn.IFNA(VLOOKUP(CONCATENATE($AD$5,$B21,$C21),DARL2!$A$6:$N$135,14,FALSE),0)</f>
        <v>0</v>
      </c>
      <c r="AK21" s="98">
        <f>_xlfn.IFNA(VLOOKUP(CONCATENATE($AK$5,$B21,$C21),DARD2!$A$6:$N$135,14,FALSE),0)</f>
        <v>0</v>
      </c>
      <c r="AL21" s="98">
        <f>_xlfn.IFNA(VLOOKUP(CONCATENATE($AL$5,$B21,$C21),'WAL3'!$A$6:$N$77,14,FALSE),0)</f>
        <v>0</v>
      </c>
      <c r="AM21" s="98">
        <f>_xlfn.IFNA(VLOOKUP(CONCATENATE($AM$5,$B21,$C21),'BAL3'!$A$6:$N$135,14,FALSE),0)</f>
        <v>0</v>
      </c>
      <c r="AN21" s="98">
        <f>_xlfn.IFNA(VLOOKUP(CONCATENATE($AN$5,$B21,$C21),'BUN3'!$A$6:$N$135,14,FALSE),0)</f>
        <v>0</v>
      </c>
      <c r="AO21" s="98">
        <f>_xlfn.IFNA(VLOOKUP(CONCATENATE($AO$5,$B21,$C21),SC!$A$6:$N$135,14,FALSE),0)</f>
        <v>0</v>
      </c>
      <c r="AP21" s="98">
        <f>_xlfn.IFNA(VLOOKUP(CONCATENATE($AP$5,$B21,$C21),'KAL1'!$A$6:$N$135,14,FALSE),0)</f>
        <v>0</v>
      </c>
      <c r="AQ21" s="521"/>
      <c r="AR21" s="99">
        <f>_xlfn.IFNA(VLOOKUP(CONCATENATE($AQ$5,$B21,$C21),'MR3'!$A$6:$N$135,14,FALSE),0)</f>
        <v>0</v>
      </c>
      <c r="AS21" s="100"/>
    </row>
    <row r="22" spans="1:45" s="42" customFormat="1" x14ac:dyDescent="0.2">
      <c r="A22" s="895"/>
      <c r="B22" s="393"/>
      <c r="C22" s="394"/>
      <c r="D22" s="394"/>
      <c r="E22" s="395"/>
      <c r="F22" s="396"/>
      <c r="G22" s="90"/>
      <c r="H22" s="91"/>
      <c r="I22" s="92"/>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8"/>
      <c r="AI22" s="98"/>
      <c r="AJ22" s="98"/>
      <c r="AK22" s="98"/>
      <c r="AL22" s="98"/>
      <c r="AM22" s="98"/>
      <c r="AN22" s="98"/>
      <c r="AO22" s="98"/>
      <c r="AP22" s="98"/>
      <c r="AQ22" s="521"/>
      <c r="AR22" s="99"/>
      <c r="AS22" s="100"/>
    </row>
    <row r="23" spans="1:45" s="42" customFormat="1" x14ac:dyDescent="0.2">
      <c r="A23" s="895"/>
      <c r="B23" s="774" t="s">
        <v>1434</v>
      </c>
      <c r="C23" s="394"/>
      <c r="D23" s="394"/>
      <c r="E23" s="395"/>
      <c r="F23" s="396"/>
      <c r="G23" s="90"/>
      <c r="H23" s="91"/>
      <c r="I23" s="92"/>
      <c r="J23" s="96">
        <f>_xlfn.IFNA(VLOOKUP(CONCATENATE($J$5,$B23,$C23),'20BUN'!$A$6:$N$94,14,FALSE),0)</f>
        <v>0</v>
      </c>
      <c r="K23" s="97">
        <f>_xlfn.IFNA(VLOOKUP(CONCATENATE($K$5,$B23,$C23),'20BUS'!$A$6:$N$107,14,FALSE),0)</f>
        <v>0</v>
      </c>
      <c r="L23" s="97">
        <f>_xlfn.IFNA(VLOOKUP(CONCATENATE($L$5,$B23,$C23),'MUR1'!$A$6:$N$135,14,FALSE),0)</f>
        <v>0</v>
      </c>
      <c r="M23" s="97">
        <f>_xlfn.IFNA(VLOOKUP(CONCATENATE($M$5,$B23,$C23),'BUS1'!$A$6:$N$95,14,FALSE),0)</f>
        <v>0</v>
      </c>
      <c r="N23" s="97">
        <f>_xlfn.IFNA(VLOOKUP(CONCATENATE($N$5,$B23,$C23),'WP1'!$A$6:$N$131,14,FALSE),0)</f>
        <v>0</v>
      </c>
      <c r="O23" s="97">
        <f>_xlfn.IFNA(VLOOKUP(CONCATENATE($O$5,$B23,$C23),'BAL1'!$A$6:$N$95,14,FALSE),0)</f>
        <v>0</v>
      </c>
      <c r="P23" s="97">
        <f>_xlfn.IFNA(VLOOKUP(CONCATENATE($P$5,$B23,$C23),'BUS2'!$A$6:$N$133,14,FALSE),0)</f>
        <v>0</v>
      </c>
      <c r="Q23" s="97">
        <f>_xlfn.IFNA(VLOOKUP(CONCATENATE($Q$5,$B23,$C23),'WAL1'!$A$6:$N$135,14,FALSE),0)</f>
        <v>0</v>
      </c>
      <c r="R23" s="97">
        <f>_xlfn.IFNA(VLOOKUP(CONCATENATE($Z$5,$B23,$C23),'MR1'!$A$6:$N$124,14,FALSE),0)</f>
        <v>0</v>
      </c>
      <c r="S23" s="97">
        <f>_xlfn.IFNA(VLOOKUP(CONCATENATE($S$5,$B23,$C23),'OG1'!$A$6:$N$132,14,FALSE),0)</f>
        <v>0</v>
      </c>
      <c r="T23" s="97">
        <f>_xlfn.IFNA(VLOOKUP(CONCATENATE($T$5,$B23,$C23),DARL!$A$6:$N$56,14,FALSE),0)</f>
        <v>0</v>
      </c>
      <c r="U23" s="97">
        <f>_xlfn.IFNA(VLOOKUP(CONCATENATE($U$5,$B23,$C23),'BUS3'!$A$6:$N$135,14,FALSE),0)</f>
        <v>0</v>
      </c>
      <c r="V23" s="97">
        <f>_xlfn.IFNA(VLOOKUP(CONCATENATE($V$5,$B23,$C23),'BAL2'!$A$6:$N$135,14,FALSE),0)</f>
        <v>0</v>
      </c>
      <c r="W23" s="97">
        <f>_xlfn.IFNA(VLOOKUP(CONCATENATE($W$5,$B23,$C23),'BUN1'!$A$6:$N$135,14,FALSE),0)</f>
        <v>0</v>
      </c>
      <c r="X23" s="97">
        <f>_xlfn.IFNA(VLOOKUP(CONCATENATE($X$5,$B23,$C23),'OG2'!$A$6:$N$133,14,FALSE),0)</f>
        <v>0</v>
      </c>
      <c r="Y23" s="97">
        <f>_xlfn.IFNA(VLOOKUP(CONCATENATE($Y$5,$B23,$C23),'SM1'!$A$6:$N$133,14,FALSE),0)</f>
        <v>0</v>
      </c>
      <c r="Z23" s="97">
        <f>_xlfn.IFNA(VLOOKUP(CONCATENATE($Z$5,$B23,$C23),'MR2'!$A$6:$N$124,14,FALSE),0)</f>
        <v>0</v>
      </c>
      <c r="AA23" s="97">
        <f>_xlfn.IFNA(VLOOKUP(CONCATENATE($AA$5,$B23,$C23),'WAL2'!$A$6:$N$135,14,FALSE),0)</f>
        <v>0</v>
      </c>
      <c r="AB23" s="97">
        <f>_xlfn.IFNA(VLOOKUP(CONCATENATE($AB$5,$B23,$C23),DARD1!$A$6:$N$134,14,FALSE),0)</f>
        <v>0</v>
      </c>
      <c r="AC23" s="97">
        <f>_xlfn.IFNA(VLOOKUP(CONCATENATE($AC$5,$B23,$C23),'LF1'!$A$6:$N$135,14,FALSE),0)</f>
        <v>0</v>
      </c>
      <c r="AD23" s="97"/>
      <c r="AE23" s="97">
        <f>_xlfn.IFNA(VLOOKUP(CONCATENATE($AE$5,$B23,$C23),FEST!$A$6:$N$135,14,FALSE),0)</f>
        <v>0</v>
      </c>
      <c r="AF23" s="97">
        <f>_xlfn.IFNA(VLOOKUP(CONCATENATE($AF$5,$B23,$C23),'BUN2'!$A$6:$N$131,14,FALSE),0)</f>
        <v>0</v>
      </c>
      <c r="AG23" s="97">
        <f>_xlfn.IFNA(VLOOKUP(CONCATENATE($AG$5,$B23,$C23),'OG3'!$A$6:$N$135,14,FALSE),0)</f>
        <v>0</v>
      </c>
      <c r="AH23" s="98">
        <f>_xlfn.IFNA(VLOOKUP(CONCATENATE($AH$5,$B23,$C23),SER!$A$6:$N$135,14,FALSE),0)</f>
        <v>0</v>
      </c>
      <c r="AI23" s="98">
        <f>_xlfn.IFNA(VLOOKUP(CONCATENATE($AH$5,$B23,$C23),KR!$A$6:$N$135,14,FALSE),0)</f>
        <v>0</v>
      </c>
      <c r="AJ23" s="98">
        <f>_xlfn.IFNA(VLOOKUP(CONCATENATE($AD$5,$B23,$C23),DARL2!$A$6:$N$135,14,FALSE),0)</f>
        <v>0</v>
      </c>
      <c r="AK23" s="98">
        <f>_xlfn.IFNA(VLOOKUP(CONCATENATE($AK$5,$B23,$C23),DARD2!$A$6:$N$135,14,FALSE),0)</f>
        <v>0</v>
      </c>
      <c r="AL23" s="98">
        <f>_xlfn.IFNA(VLOOKUP(CONCATENATE($AL$5,$B23,$C23),'WAL3'!$A$6:$N$77,14,FALSE),0)</f>
        <v>0</v>
      </c>
      <c r="AM23" s="98">
        <f>_xlfn.IFNA(VLOOKUP(CONCATENATE($AM$5,$B23,$C23),'BAL3'!$A$6:$N$135,14,FALSE),0)</f>
        <v>0</v>
      </c>
      <c r="AN23" s="98">
        <f>_xlfn.IFNA(VLOOKUP(CONCATENATE($AN$5,$B23,$C23),'BUN3'!$A$6:$N$135,14,FALSE),0)</f>
        <v>0</v>
      </c>
      <c r="AO23" s="98">
        <f>_xlfn.IFNA(VLOOKUP(CONCATENATE($AO$5,$B23,$C23),SC!$A$6:$N$135,14,FALSE),0)</f>
        <v>0</v>
      </c>
      <c r="AP23" s="98">
        <f>_xlfn.IFNA(VLOOKUP(CONCATENATE($AP$5,$B23,$C23),'KAL1'!$A$6:$N$135,14,FALSE),0)</f>
        <v>0</v>
      </c>
      <c r="AQ23" s="521"/>
      <c r="AR23" s="99">
        <f>_xlfn.IFNA(VLOOKUP(CONCATENATE($AQ$5,$B23,$C23),'MR3'!$A$6:$N$135,14,FALSE),0)</f>
        <v>0</v>
      </c>
      <c r="AS23" s="100"/>
    </row>
    <row r="24" spans="1:45" s="42" customFormat="1" x14ac:dyDescent="0.2">
      <c r="A24" s="895"/>
      <c r="B24" s="393"/>
      <c r="C24" s="394"/>
      <c r="D24" s="394"/>
      <c r="E24" s="395"/>
      <c r="F24" s="396"/>
      <c r="G24" s="90"/>
      <c r="H24" s="91"/>
      <c r="I24" s="92"/>
      <c r="J24" s="96">
        <f>_xlfn.IFNA(VLOOKUP(CONCATENATE($J$5,$B24,$C24),'20BUN'!$A$6:$N$94,14,FALSE),0)</f>
        <v>0</v>
      </c>
      <c r="K24" s="97">
        <f>_xlfn.IFNA(VLOOKUP(CONCATENATE($K$5,$B24,$C24),'20BUS'!$A$6:$N$107,14,FALSE),0)</f>
        <v>0</v>
      </c>
      <c r="L24" s="97">
        <f>_xlfn.IFNA(VLOOKUP(CONCATENATE($L$5,$B24,$C24),'MUR1'!$A$6:$N$135,14,FALSE),0)</f>
        <v>0</v>
      </c>
      <c r="M24" s="97">
        <f>_xlfn.IFNA(VLOOKUP(CONCATENATE($M$5,$B24,$C24),'BUS1'!$A$6:$N$95,14,FALSE),0)</f>
        <v>0</v>
      </c>
      <c r="N24" s="97">
        <f>_xlfn.IFNA(VLOOKUP(CONCATENATE($N$5,$B24,$C24),'WP1'!$A$6:$N$131,14,FALSE),0)</f>
        <v>0</v>
      </c>
      <c r="O24" s="97">
        <f>_xlfn.IFNA(VLOOKUP(CONCATENATE($O$5,$B24,$C24),'BAL1'!$A$6:$N$95,14,FALSE),0)</f>
        <v>0</v>
      </c>
      <c r="P24" s="97">
        <f>_xlfn.IFNA(VLOOKUP(CONCATENATE($P$5,$B24,$C24),'BUS2'!$A$6:$N$133,14,FALSE),0)</f>
        <v>0</v>
      </c>
      <c r="Q24" s="97">
        <f>_xlfn.IFNA(VLOOKUP(CONCATENATE($Q$5,$B24,$C24),'WAL1'!$A$6:$N$135,14,FALSE),0)</f>
        <v>0</v>
      </c>
      <c r="R24" s="97">
        <f>_xlfn.IFNA(VLOOKUP(CONCATENATE($Z$5,$B24,$C24),'MR1'!$A$6:$N$124,14,FALSE),0)</f>
        <v>0</v>
      </c>
      <c r="S24" s="97">
        <f>_xlfn.IFNA(VLOOKUP(CONCATENATE($S$5,$B24,$C24),'OG1'!$A$6:$N$132,14,FALSE),0)</f>
        <v>0</v>
      </c>
      <c r="T24" s="97">
        <f>_xlfn.IFNA(VLOOKUP(CONCATENATE($T$5,$B24,$C24),DARL!$A$6:$N$56,14,FALSE),0)</f>
        <v>0</v>
      </c>
      <c r="U24" s="97">
        <f>_xlfn.IFNA(VLOOKUP(CONCATENATE($U$5,$B24,$C24),'BUS3'!$A$6:$N$135,14,FALSE),0)</f>
        <v>0</v>
      </c>
      <c r="V24" s="97">
        <f>_xlfn.IFNA(VLOOKUP(CONCATENATE($V$5,$B24,$C24),'BAL2'!$A$6:$N$135,14,FALSE),0)</f>
        <v>0</v>
      </c>
      <c r="W24" s="97">
        <f>_xlfn.IFNA(VLOOKUP(CONCATENATE($W$5,$B24,$C24),'BUN1'!$A$6:$N$135,14,FALSE),0)</f>
        <v>0</v>
      </c>
      <c r="X24" s="97">
        <f>_xlfn.IFNA(VLOOKUP(CONCATENATE($X$5,$B24,$C24),'OG2'!$A$6:$N$133,14,FALSE),0)</f>
        <v>0</v>
      </c>
      <c r="Y24" s="97">
        <f>_xlfn.IFNA(VLOOKUP(CONCATENATE($Y$5,$B24,$C24),'SM1'!$A$6:$N$133,14,FALSE),0)</f>
        <v>0</v>
      </c>
      <c r="Z24" s="97">
        <f>_xlfn.IFNA(VLOOKUP(CONCATENATE($Z$5,$B24,$C24),'MR2'!$A$6:$N$124,14,FALSE),0)</f>
        <v>0</v>
      </c>
      <c r="AA24" s="97">
        <f>_xlfn.IFNA(VLOOKUP(CONCATENATE($AA$5,$B24,$C24),'WAL2'!$A$6:$N$135,14,FALSE),0)</f>
        <v>0</v>
      </c>
      <c r="AB24" s="97">
        <f>_xlfn.IFNA(VLOOKUP(CONCATENATE($AB$5,$B24,$C24),DARD1!$A$6:$N$134,14,FALSE),0)</f>
        <v>0</v>
      </c>
      <c r="AC24" s="97">
        <f>_xlfn.IFNA(VLOOKUP(CONCATENATE($AC$5,$B24,$C24),'LF1'!$A$6:$N$135,14,FALSE),0)</f>
        <v>0</v>
      </c>
      <c r="AD24" s="97"/>
      <c r="AE24" s="669">
        <f>_xlfn.IFNA(VLOOKUP(CONCATENATE($AE$5,$B24,$C24),FEST!$A$6:$N$135,14,FALSE),0)</f>
        <v>0</v>
      </c>
      <c r="AF24" s="97">
        <f>_xlfn.IFNA(VLOOKUP(CONCATENATE($AF$5,$B24,$C24),'BUN2'!$A$6:$N$131,14,FALSE),0)</f>
        <v>0</v>
      </c>
      <c r="AG24" s="97">
        <f>_xlfn.IFNA(VLOOKUP(CONCATENATE($AG$5,$B24,$C24),'OG3'!$A$6:$N$135,14,FALSE),0)</f>
        <v>0</v>
      </c>
      <c r="AH24" s="98">
        <f>_xlfn.IFNA(VLOOKUP(CONCATENATE($AH$5,$B24,$C24),SER!$A$6:$N$135,14,FALSE),0)</f>
        <v>0</v>
      </c>
      <c r="AI24" s="98">
        <f>_xlfn.IFNA(VLOOKUP(CONCATENATE($AH$5,$B24,$C24),KR!$A$6:$N$135,14,FALSE),0)</f>
        <v>0</v>
      </c>
      <c r="AJ24" s="98">
        <f>_xlfn.IFNA(VLOOKUP(CONCATENATE($AD$5,$B24,$C24),DARL2!$A$6:$N$135,14,FALSE),0)</f>
        <v>0</v>
      </c>
      <c r="AK24" s="98">
        <f>_xlfn.IFNA(VLOOKUP(CONCATENATE($AK$5,$B24,$C24),DARD2!$A$6:$N$135,14,FALSE),0)</f>
        <v>0</v>
      </c>
      <c r="AL24" s="98">
        <f>_xlfn.IFNA(VLOOKUP(CONCATENATE($AL$5,$B24,$C24),'WAL3'!$A$6:$N$77,14,FALSE),0)</f>
        <v>0</v>
      </c>
      <c r="AM24" s="98">
        <f>_xlfn.IFNA(VLOOKUP(CONCATENATE($AM$5,$B24,$C24),'BAL3'!$A$6:$N$135,14,FALSE),0)</f>
        <v>0</v>
      </c>
      <c r="AN24" s="98">
        <f>_xlfn.IFNA(VLOOKUP(CONCATENATE($AN$5,$B24,$C24),'BUN3'!$A$6:$N$135,14,FALSE),0)</f>
        <v>0</v>
      </c>
      <c r="AO24" s="98">
        <f>_xlfn.IFNA(VLOOKUP(CONCATENATE($AO$5,$B24,$C24),SC!$A$6:$N$135,14,FALSE),0)</f>
        <v>0</v>
      </c>
      <c r="AP24" s="98">
        <f>_xlfn.IFNA(VLOOKUP(CONCATENATE($AP$5,$B24,$C24),'KAL1'!$A$6:$N$135,14,FALSE),0)</f>
        <v>0</v>
      </c>
      <c r="AQ24" s="521"/>
      <c r="AR24" s="99">
        <f>_xlfn.IFNA(VLOOKUP(CONCATENATE($AQ$5,$B24,$C24),'MR3'!$A$6:$N$135,14,FALSE),0)</f>
        <v>0</v>
      </c>
      <c r="AS24" s="100"/>
    </row>
    <row r="25" spans="1:45" s="42" customFormat="1" x14ac:dyDescent="0.2">
      <c r="A25" s="895"/>
      <c r="B25" s="393"/>
      <c r="C25" s="394"/>
      <c r="D25" s="394"/>
      <c r="E25" s="395"/>
      <c r="F25" s="396"/>
      <c r="G25" s="90"/>
      <c r="H25" s="91"/>
      <c r="I25" s="92"/>
      <c r="J25" s="96">
        <f>_xlfn.IFNA(VLOOKUP(CONCATENATE($J$5,$B25,$C25),'20BUN'!$A$6:$N$94,14,FALSE),0)</f>
        <v>0</v>
      </c>
      <c r="K25" s="97">
        <f>_xlfn.IFNA(VLOOKUP(CONCATENATE($K$5,$B25,$C25),'20BUS'!$A$6:$N$107,14,FALSE),0)</f>
        <v>0</v>
      </c>
      <c r="L25" s="97">
        <f>_xlfn.IFNA(VLOOKUP(CONCATENATE($L$5,$B25,$C25),'MUR1'!$A$6:$N$135,14,FALSE),0)</f>
        <v>0</v>
      </c>
      <c r="M25" s="97">
        <f>_xlfn.IFNA(VLOOKUP(CONCATENATE($M$5,$B25,$C25),'BUS1'!$A$6:$N$95,14,FALSE),0)</f>
        <v>0</v>
      </c>
      <c r="N25" s="97">
        <f>_xlfn.IFNA(VLOOKUP(CONCATENATE($N$5,$B25,$C25),'WP1'!$A$6:$N$131,14,FALSE),0)</f>
        <v>0</v>
      </c>
      <c r="O25" s="97">
        <f>_xlfn.IFNA(VLOOKUP(CONCATENATE($O$5,$B25,$C25),'BAL1'!$A$6:$N$95,14,FALSE),0)</f>
        <v>0</v>
      </c>
      <c r="P25" s="97">
        <f>_xlfn.IFNA(VLOOKUP(CONCATENATE($P$5,$B25,$C25),'BUS2'!$A$6:$N$133,14,FALSE),0)</f>
        <v>0</v>
      </c>
      <c r="Q25" s="97">
        <f>_xlfn.IFNA(VLOOKUP(CONCATENATE($Q$5,$B25,$C25),'WAL1'!$A$6:$N$135,14,FALSE),0)</f>
        <v>0</v>
      </c>
      <c r="R25" s="97"/>
      <c r="S25" s="97">
        <f>_xlfn.IFNA(VLOOKUP(CONCATENATE($S$5,$B25,$C25),'OG1'!$A$6:$N$132,14,FALSE),0)</f>
        <v>0</v>
      </c>
      <c r="T25" s="97">
        <f>_xlfn.IFNA(VLOOKUP(CONCATENATE($T$5,$B25,$C25),DARL!$A$6:$N$56,14,FALSE),0)</f>
        <v>0</v>
      </c>
      <c r="U25" s="97">
        <f>_xlfn.IFNA(VLOOKUP(CONCATENATE($U$5,$B25,$C25),'BUS3'!$A$6:$N$135,14,FALSE),0)</f>
        <v>0</v>
      </c>
      <c r="V25" s="97">
        <f>_xlfn.IFNA(VLOOKUP(CONCATENATE($V$5,$B25,$C25),'BAL2'!$A$6:$N$135,14,FALSE),0)</f>
        <v>0</v>
      </c>
      <c r="W25" s="97">
        <f>_xlfn.IFNA(VLOOKUP(CONCATENATE($W$5,$B25,$C25),'BUN1'!$A$6:$N$135,14,FALSE),0)</f>
        <v>0</v>
      </c>
      <c r="X25" s="97">
        <f>_xlfn.IFNA(VLOOKUP(CONCATENATE($X$5,$B25,$C25),'OG2'!$A$6:$N$133,14,FALSE),0)</f>
        <v>0</v>
      </c>
      <c r="Y25" s="97">
        <f>_xlfn.IFNA(VLOOKUP(CONCATENATE($Y$5,$B25,$C25),'SM1'!$A$6:$N$133,14,FALSE),0)</f>
        <v>0</v>
      </c>
      <c r="Z25" s="97">
        <f>_xlfn.IFNA(VLOOKUP(CONCATENATE($Z$5,$B25,$C25),'MR2'!$A$6:$N$124,14,FALSE),0)</f>
        <v>0</v>
      </c>
      <c r="AA25" s="97">
        <f>_xlfn.IFNA(VLOOKUP(CONCATENATE($AA$5,$B25,$C25),'WAL2'!$A$6:$N$135,14,FALSE),0)</f>
        <v>0</v>
      </c>
      <c r="AB25" s="97">
        <f>_xlfn.IFNA(VLOOKUP(CONCATENATE($AB$5,$B25,$C25),DARD1!$A$6:$N$134,14,FALSE),0)</f>
        <v>0</v>
      </c>
      <c r="AC25" s="97">
        <f>_xlfn.IFNA(VLOOKUP(CONCATENATE($AC$5,$B25,$C25),'LF1'!$A$6:$N$135,14,FALSE),0)</f>
        <v>0</v>
      </c>
      <c r="AD25" s="97"/>
      <c r="AE25" s="97"/>
      <c r="AF25" s="97">
        <f>_xlfn.IFNA(VLOOKUP(CONCATENATE($AF$5,$B25,$C25),'BUN2'!$A$6:$N$131,14,FALSE),0)</f>
        <v>0</v>
      </c>
      <c r="AG25" s="97">
        <f>_xlfn.IFNA(VLOOKUP(CONCATENATE($AG$5,$B25,$C25),'OG3'!$A$6:$N$135,14,FALSE),0)</f>
        <v>0</v>
      </c>
      <c r="AH25" s="98">
        <f>_xlfn.IFNA(VLOOKUP(CONCATENATE($AH$5,$B25,$C25),SER!$A$6:$N$135,14,FALSE),0)</f>
        <v>0</v>
      </c>
      <c r="AI25" s="98">
        <f>_xlfn.IFNA(VLOOKUP(CONCATENATE($AH$5,$B25,$C25),KR!$A$6:$N$135,14,FALSE),0)</f>
        <v>0</v>
      </c>
      <c r="AJ25" s="98">
        <f>_xlfn.IFNA(VLOOKUP(CONCATENATE($AD$5,$B25,$C25),DARL2!$A$6:$N$135,14,FALSE),0)</f>
        <v>0</v>
      </c>
      <c r="AK25" s="98">
        <f>_xlfn.IFNA(VLOOKUP(CONCATENATE($AK$5,$B25,$C25),DARD2!$A$6:$N$135,14,FALSE),0)</f>
        <v>0</v>
      </c>
      <c r="AL25" s="98">
        <f>_xlfn.IFNA(VLOOKUP(CONCATENATE($AL$5,$B25,$C25),'WAL3'!$A$6:$N$77,14,FALSE),0)</f>
        <v>0</v>
      </c>
      <c r="AM25" s="98">
        <f>_xlfn.IFNA(VLOOKUP(CONCATENATE($AM$5,$B25,$C25),'BAL3'!$A$6:$N$135,14,FALSE),0)</f>
        <v>0</v>
      </c>
      <c r="AN25" s="98">
        <f>_xlfn.IFNA(VLOOKUP(CONCATENATE($AN$5,$B25,$C25),'BUN3'!$A$6:$N$135,14,FALSE),0)</f>
        <v>0</v>
      </c>
      <c r="AO25" s="98">
        <f>_xlfn.IFNA(VLOOKUP(CONCATENATE($AO$5,$B25,$C25),SC!$A$6:$N$135,14,FALSE),0)</f>
        <v>0</v>
      </c>
      <c r="AP25" s="98">
        <f>_xlfn.IFNA(VLOOKUP(CONCATENATE($AP$5,$B25,$C25),'KAL1'!$A$6:$N$135,14,FALSE),0)</f>
        <v>0</v>
      </c>
      <c r="AQ25" s="521"/>
      <c r="AR25" s="99">
        <f>_xlfn.IFNA(VLOOKUP(CONCATENATE($AQ$5,$B25,$C25),'MR3'!$A$6:$N$135,14,FALSE),0)</f>
        <v>0</v>
      </c>
      <c r="AS25" s="100"/>
    </row>
    <row r="26" spans="1:45" s="42" customFormat="1" x14ac:dyDescent="0.2">
      <c r="A26" s="895"/>
      <c r="B26" s="393"/>
      <c r="C26" s="394"/>
      <c r="D26" s="394"/>
      <c r="E26" s="395"/>
      <c r="F26" s="396"/>
      <c r="G26" s="90"/>
      <c r="H26" s="91"/>
      <c r="I26" s="92"/>
      <c r="J26" s="96">
        <f>_xlfn.IFNA(VLOOKUP(CONCATENATE($J$5,$B26,$C26),'20BUN'!$A$6:$N$94,14,FALSE),0)</f>
        <v>0</v>
      </c>
      <c r="K26" s="97">
        <f>_xlfn.IFNA(VLOOKUP(CONCATENATE($K$5,$B26,$C26),'20BUS'!$A$6:$N$107,14,FALSE),0)</f>
        <v>0</v>
      </c>
      <c r="L26" s="97">
        <f>_xlfn.IFNA(VLOOKUP(CONCATENATE($L$5,$B26,$C26),'MUR1'!$A$6:$N$135,14,FALSE),0)</f>
        <v>0</v>
      </c>
      <c r="M26" s="97">
        <f>_xlfn.IFNA(VLOOKUP(CONCATENATE($M$5,$B26,$C26),'BUS1'!$A$6:$N$95,14,FALSE),0)</f>
        <v>0</v>
      </c>
      <c r="N26" s="97">
        <f>_xlfn.IFNA(VLOOKUP(CONCATENATE($N$5,$B26,$C26),'WP1'!$A$6:$N$131,14,FALSE),0)</f>
        <v>0</v>
      </c>
      <c r="O26" s="97">
        <f>_xlfn.IFNA(VLOOKUP(CONCATENATE($O$5,$B26,$C26),'BAL1'!$A$6:$N$95,14,FALSE),0)</f>
        <v>0</v>
      </c>
      <c r="P26" s="97">
        <f>_xlfn.IFNA(VLOOKUP(CONCATENATE($P$5,$B26,$C26),'BUS2'!$A$6:$N$133,14,FALSE),0)</f>
        <v>0</v>
      </c>
      <c r="Q26" s="97">
        <f>_xlfn.IFNA(VLOOKUP(CONCATENATE($Q$5,$B26,$C26),'WAL1'!$A$6:$N$135,14,FALSE),0)</f>
        <v>0</v>
      </c>
      <c r="R26" s="97"/>
      <c r="S26" s="97">
        <f>_xlfn.IFNA(VLOOKUP(CONCATENATE($S$5,$B26,$C26),'OG1'!$A$6:$N$132,14,FALSE),0)</f>
        <v>0</v>
      </c>
      <c r="T26" s="97">
        <f>_xlfn.IFNA(VLOOKUP(CONCATENATE($T$5,$B26,$C26),DARL!$A$6:$N$56,14,FALSE),0)</f>
        <v>0</v>
      </c>
      <c r="U26" s="97">
        <f>_xlfn.IFNA(VLOOKUP(CONCATENATE($U$5,$B26,$C26),'BUS3'!$A$6:$N$135,14,FALSE),0)</f>
        <v>0</v>
      </c>
      <c r="V26" s="97">
        <f>_xlfn.IFNA(VLOOKUP(CONCATENATE($V$5,$B26,$C26),'BAL2'!$A$6:$N$135,14,FALSE),0)</f>
        <v>0</v>
      </c>
      <c r="W26" s="97">
        <f>_xlfn.IFNA(VLOOKUP(CONCATENATE($W$5,$B26,$C26),'BUN1'!$A$6:$N$135,14,FALSE),0)</f>
        <v>0</v>
      </c>
      <c r="X26" s="97">
        <f>_xlfn.IFNA(VLOOKUP(CONCATENATE($X$5,$B26,$C26),'OG2'!$A$6:$N$133,14,FALSE),0)</f>
        <v>0</v>
      </c>
      <c r="Y26" s="97">
        <f>_xlfn.IFNA(VLOOKUP(CONCATENATE($Y$5,$B26,$C26),'SM1'!$A$6:$N$133,14,FALSE),0)</f>
        <v>0</v>
      </c>
      <c r="Z26" s="97">
        <f>_xlfn.IFNA(VLOOKUP(CONCATENATE($Z$5,$B26,$C26),'MR2'!$A$6:$N$124,14,FALSE),0)</f>
        <v>0</v>
      </c>
      <c r="AA26" s="97">
        <f>_xlfn.IFNA(VLOOKUP(CONCATENATE($AA$5,$B26,$C26),'WAL2'!$A$6:$N$135,14,FALSE),0)</f>
        <v>0</v>
      </c>
      <c r="AB26" s="97">
        <f>_xlfn.IFNA(VLOOKUP(CONCATENATE($AB$5,$B26,$C26),DARD1!$A$6:$N$134,14,FALSE),0)</f>
        <v>0</v>
      </c>
      <c r="AC26" s="97">
        <f>_xlfn.IFNA(VLOOKUP(CONCATENATE($AC$5,$B26,$C26),'LF1'!$A$6:$N$135,14,FALSE),0)</f>
        <v>0</v>
      </c>
      <c r="AD26" s="97"/>
      <c r="AE26" s="97"/>
      <c r="AF26" s="97">
        <f>_xlfn.IFNA(VLOOKUP(CONCATENATE($AF$5,$B26,$C26),'BUN2'!$A$6:$N$131,14,FALSE),0)</f>
        <v>0</v>
      </c>
      <c r="AG26" s="97">
        <f>_xlfn.IFNA(VLOOKUP(CONCATENATE($AG$5,$B26,$C26),'OG3'!$A$6:$N$135,14,FALSE),0)</f>
        <v>0</v>
      </c>
      <c r="AH26" s="98">
        <f>_xlfn.IFNA(VLOOKUP(CONCATENATE($AH$5,$B26,$C26),SER!$A$6:$N$135,14,FALSE),0)</f>
        <v>0</v>
      </c>
      <c r="AI26" s="98">
        <f>_xlfn.IFNA(VLOOKUP(CONCATENATE($AH$5,$B26,$C26),KR!$A$6:$N$135,14,FALSE),0)</f>
        <v>0</v>
      </c>
      <c r="AJ26" s="98">
        <f>_xlfn.IFNA(VLOOKUP(CONCATENATE($AD$5,$B26,$C26),DARL2!$A$6:$N$135,14,FALSE),0)</f>
        <v>0</v>
      </c>
      <c r="AK26" s="98">
        <f>_xlfn.IFNA(VLOOKUP(CONCATENATE($AK$5,$B26,$C26),DARD2!$A$6:$N$135,14,FALSE),0)</f>
        <v>0</v>
      </c>
      <c r="AL26" s="98">
        <f>_xlfn.IFNA(VLOOKUP(CONCATENATE($AL$5,$B26,$C26),'WAL3'!$A$6:$N$77,14,FALSE),0)</f>
        <v>0</v>
      </c>
      <c r="AM26" s="98">
        <f>_xlfn.IFNA(VLOOKUP(CONCATENATE($AM$5,$B26,$C26),'BAL3'!$A$6:$N$135,14,FALSE),0)</f>
        <v>0</v>
      </c>
      <c r="AN26" s="98">
        <f>_xlfn.IFNA(VLOOKUP(CONCATENATE($AN$5,$B26,$C26),'BUN3'!$A$6:$N$135,14,FALSE),0)</f>
        <v>0</v>
      </c>
      <c r="AO26" s="98">
        <f>_xlfn.IFNA(VLOOKUP(CONCATENATE($AO$5,$B26,$C26),SC!$A$6:$N$135,14,FALSE),0)</f>
        <v>0</v>
      </c>
      <c r="AP26" s="98">
        <f>_xlfn.IFNA(VLOOKUP(CONCATENATE($AP$5,$B26,$C26),'KAL1'!$A$6:$N$135,14,FALSE),0)</f>
        <v>0</v>
      </c>
      <c r="AQ26" s="521"/>
      <c r="AR26" s="99">
        <f>_xlfn.IFNA(VLOOKUP(CONCATENATE($AQ$5,$B26,$C26),'MR3'!$A$6:$N$135,14,FALSE),0)</f>
        <v>0</v>
      </c>
      <c r="AS26" s="100"/>
    </row>
    <row r="27" spans="1:45" s="42" customFormat="1" x14ac:dyDescent="0.2">
      <c r="A27" s="895"/>
      <c r="B27" s="393"/>
      <c r="C27" s="394"/>
      <c r="D27" s="394"/>
      <c r="E27" s="395"/>
      <c r="F27" s="396"/>
      <c r="G27" s="90"/>
      <c r="H27" s="91"/>
      <c r="I27" s="92"/>
      <c r="J27" s="96">
        <f>_xlfn.IFNA(VLOOKUP(CONCATENATE($J$5,$B27,$C27),'20BUN'!$A$6:$N$94,14,FALSE),0)</f>
        <v>0</v>
      </c>
      <c r="K27" s="97">
        <f>_xlfn.IFNA(VLOOKUP(CONCATENATE($K$5,$B27,$C27),'20BUS'!$A$6:$N$107,14,FALSE),0)</f>
        <v>0</v>
      </c>
      <c r="L27" s="97">
        <f>_xlfn.IFNA(VLOOKUP(CONCATENATE($L$5,$B27,$C27),'MUR1'!$A$6:$N$135,14,FALSE),0)</f>
        <v>0</v>
      </c>
      <c r="M27" s="97">
        <f>_xlfn.IFNA(VLOOKUP(CONCATENATE($M$5,$B27,$C27),'BUS1'!$A$6:$N$95,14,FALSE),0)</f>
        <v>0</v>
      </c>
      <c r="N27" s="97">
        <f>_xlfn.IFNA(VLOOKUP(CONCATENATE($N$5,$B27,$C27),'WP1'!$A$6:$N$131,14,FALSE),0)</f>
        <v>0</v>
      </c>
      <c r="O27" s="97">
        <f>_xlfn.IFNA(VLOOKUP(CONCATENATE($O$5,$B27,$C27),'BAL1'!$A$6:$N$95,14,FALSE),0)</f>
        <v>0</v>
      </c>
      <c r="P27" s="97">
        <f>_xlfn.IFNA(VLOOKUP(CONCATENATE($P$5,$B27,$C27),'BUS2'!$A$6:$N$133,14,FALSE),0)</f>
        <v>0</v>
      </c>
      <c r="Q27" s="97">
        <f>_xlfn.IFNA(VLOOKUP(CONCATENATE($Q$5,$B27,$C27),'WAL1'!$A$6:$N$135,14,FALSE),0)</f>
        <v>0</v>
      </c>
      <c r="R27" s="97"/>
      <c r="S27" s="97">
        <f>_xlfn.IFNA(VLOOKUP(CONCATENATE($S$5,$B27,$C27),'OG1'!$A$6:$N$132,14,FALSE),0)</f>
        <v>0</v>
      </c>
      <c r="T27" s="97">
        <f>_xlfn.IFNA(VLOOKUP(CONCATENATE($T$5,$B27,$C27),DARL!$A$6:$N$56,14,FALSE),0)</f>
        <v>0</v>
      </c>
      <c r="U27" s="97">
        <f>_xlfn.IFNA(VLOOKUP(CONCATENATE($U$5,$B27,$C27),'BUS3'!$A$6:$N$135,14,FALSE),0)</f>
        <v>0</v>
      </c>
      <c r="V27" s="97">
        <f>_xlfn.IFNA(VLOOKUP(CONCATENATE($V$5,$B27,$C27),'BAL2'!$A$6:$N$135,14,FALSE),0)</f>
        <v>0</v>
      </c>
      <c r="W27" s="97">
        <f>_xlfn.IFNA(VLOOKUP(CONCATENATE($W$5,$B27,$C27),'BUN1'!$A$6:$N$135,14,FALSE),0)</f>
        <v>0</v>
      </c>
      <c r="X27" s="97">
        <f>_xlfn.IFNA(VLOOKUP(CONCATENATE($X$5,$B27,$C27),'OG2'!$A$6:$N$133,14,FALSE),0)</f>
        <v>0</v>
      </c>
      <c r="Y27" s="97">
        <f>_xlfn.IFNA(VLOOKUP(CONCATENATE($Y$5,$B27,$C27),'SM1'!$A$6:$N$133,14,FALSE),0)</f>
        <v>0</v>
      </c>
      <c r="Z27" s="97">
        <f>_xlfn.IFNA(VLOOKUP(CONCATENATE($Z$5,$B27,$C27),'MR2'!$A$6:$N$124,14,FALSE),0)</f>
        <v>0</v>
      </c>
      <c r="AA27" s="97">
        <f>_xlfn.IFNA(VLOOKUP(CONCATENATE($AA$5,$B27,$C27),'WAL2'!$A$6:$N$135,14,FALSE),0)</f>
        <v>0</v>
      </c>
      <c r="AB27" s="97">
        <f>_xlfn.IFNA(VLOOKUP(CONCATENATE($AB$5,$B27,$C27),DARD1!$A$6:$N$134,14,FALSE),0)</f>
        <v>0</v>
      </c>
      <c r="AC27" s="97">
        <f>_xlfn.IFNA(VLOOKUP(CONCATENATE($AC$5,$B27,$C27),'LF1'!$A$6:$N$135,14,FALSE),0)</f>
        <v>0</v>
      </c>
      <c r="AD27" s="97"/>
      <c r="AE27" s="97"/>
      <c r="AF27" s="97">
        <f>_xlfn.IFNA(VLOOKUP(CONCATENATE($AF$5,$B27,$C27),'BUN2'!$A$6:$N$131,14,FALSE),0)</f>
        <v>0</v>
      </c>
      <c r="AG27" s="97">
        <f>_xlfn.IFNA(VLOOKUP(CONCATENATE($AG$5,$B27,$C27),'OG3'!$A$6:$N$135,14,FALSE),0)</f>
        <v>0</v>
      </c>
      <c r="AH27" s="98">
        <f>_xlfn.IFNA(VLOOKUP(CONCATENATE($AH$5,$B27,$C27),SER!$A$6:$N$135,14,FALSE),0)</f>
        <v>0</v>
      </c>
      <c r="AI27" s="98">
        <f>_xlfn.IFNA(VLOOKUP(CONCATENATE($AH$5,$B27,$C27),KR!$A$6:$N$135,14,FALSE),0)</f>
        <v>0</v>
      </c>
      <c r="AJ27" s="98">
        <f>_xlfn.IFNA(VLOOKUP(CONCATENATE($AD$5,$B27,$C27),DARL2!$A$6:$N$135,14,FALSE),0)</f>
        <v>0</v>
      </c>
      <c r="AK27" s="98">
        <f>_xlfn.IFNA(VLOOKUP(CONCATENATE($AK$5,$B27,$C27),DARD2!$A$6:$N$135,14,FALSE),0)</f>
        <v>0</v>
      </c>
      <c r="AL27" s="98">
        <f>_xlfn.IFNA(VLOOKUP(CONCATENATE($AL$5,$B27,$C27),'WAL3'!$A$6:$N$77,14,FALSE),0)</f>
        <v>0</v>
      </c>
      <c r="AM27" s="98">
        <f>_xlfn.IFNA(VLOOKUP(CONCATENATE($AM$5,$B27,$C27),'BAL3'!$A$6:$N$135,14,FALSE),0)</f>
        <v>0</v>
      </c>
      <c r="AN27" s="98">
        <f>_xlfn.IFNA(VLOOKUP(CONCATENATE($AN$5,$B27,$C27),'BUN3'!$A$6:$N$135,14,FALSE),0)</f>
        <v>0</v>
      </c>
      <c r="AO27" s="98">
        <f>_xlfn.IFNA(VLOOKUP(CONCATENATE($AO$5,$B27,$C27),SC!$A$6:$N$135,14,FALSE),0)</f>
        <v>0</v>
      </c>
      <c r="AP27" s="98">
        <f>_xlfn.IFNA(VLOOKUP(CONCATENATE($AP$5,$B27,$C27),'KAL1'!$A$6:$N$135,14,FALSE),0)</f>
        <v>0</v>
      </c>
      <c r="AQ27" s="521"/>
      <c r="AR27" s="99">
        <f>_xlfn.IFNA(VLOOKUP(CONCATENATE($AQ$5,$B27,$C27),'MR3'!$A$6:$N$135,14,FALSE),0)</f>
        <v>0</v>
      </c>
      <c r="AS27" s="100"/>
    </row>
    <row r="28" spans="1:45" s="42" customFormat="1" x14ac:dyDescent="0.2">
      <c r="A28" s="895"/>
      <c r="B28" s="393"/>
      <c r="C28" s="394"/>
      <c r="D28" s="394"/>
      <c r="E28" s="395"/>
      <c r="F28" s="396"/>
      <c r="G28" s="90"/>
      <c r="H28" s="91"/>
      <c r="I28" s="92"/>
      <c r="J28" s="96">
        <f>_xlfn.IFNA(VLOOKUP(CONCATENATE($J$5,$B28,$C28),'20BUN'!$A$6:$N$94,14,FALSE),0)</f>
        <v>0</v>
      </c>
      <c r="K28" s="97">
        <f>_xlfn.IFNA(VLOOKUP(CONCATENATE($K$5,$B28,$C28),'20BUS'!$A$6:$N$107,14,FALSE),0)</f>
        <v>0</v>
      </c>
      <c r="L28" s="97">
        <f>_xlfn.IFNA(VLOOKUP(CONCATENATE($L$5,$B28,$C28),'MUR1'!$A$6:$N$135,14,FALSE),0)</f>
        <v>0</v>
      </c>
      <c r="M28" s="97">
        <f>_xlfn.IFNA(VLOOKUP(CONCATENATE($M$5,$B28,$C28),'BUS1'!$A$6:$N$95,14,FALSE),0)</f>
        <v>0</v>
      </c>
      <c r="N28" s="97">
        <f>_xlfn.IFNA(VLOOKUP(CONCATENATE($N$5,$B28,$C28),'WP1'!$A$6:$N$131,14,FALSE),0)</f>
        <v>0</v>
      </c>
      <c r="O28" s="97">
        <f>_xlfn.IFNA(VLOOKUP(CONCATENATE($O$5,$B28,$C28),'BAL1'!$A$6:$N$95,14,FALSE),0)</f>
        <v>0</v>
      </c>
      <c r="P28" s="97">
        <f>_xlfn.IFNA(VLOOKUP(CONCATENATE($P$5,$B28,$C28),'BUS2'!$A$6:$N$133,14,FALSE),0)</f>
        <v>0</v>
      </c>
      <c r="Q28" s="97">
        <f>_xlfn.IFNA(VLOOKUP(CONCATENATE($Q$5,$B28,$C28),'WAL1'!$A$6:$N$135,14,FALSE),0)</f>
        <v>0</v>
      </c>
      <c r="R28" s="97"/>
      <c r="S28" s="97">
        <f>_xlfn.IFNA(VLOOKUP(CONCATENATE($S$5,$B28,$C28),'OG1'!$A$6:$N$132,14,FALSE),0)</f>
        <v>0</v>
      </c>
      <c r="T28" s="97">
        <f>_xlfn.IFNA(VLOOKUP(CONCATENATE($T$5,$B28,$C28),DARL!$A$6:$N$56,14,FALSE),0)</f>
        <v>0</v>
      </c>
      <c r="U28" s="97">
        <f>_xlfn.IFNA(VLOOKUP(CONCATENATE($U$5,$B28,$C28),'BUS3'!$A$6:$N$135,14,FALSE),0)</f>
        <v>0</v>
      </c>
      <c r="V28" s="97">
        <f>_xlfn.IFNA(VLOOKUP(CONCATENATE($V$5,$B28,$C28),'BAL2'!$A$6:$N$135,14,FALSE),0)</f>
        <v>0</v>
      </c>
      <c r="W28" s="97">
        <f>_xlfn.IFNA(VLOOKUP(CONCATENATE($W$5,$B28,$C28),'BUN1'!$A$6:$N$135,14,FALSE),0)</f>
        <v>0</v>
      </c>
      <c r="X28" s="97">
        <f>_xlfn.IFNA(VLOOKUP(CONCATENATE($X$5,$B28,$C28),'OG2'!$A$6:$N$133,14,FALSE),0)</f>
        <v>0</v>
      </c>
      <c r="Y28" s="97">
        <f>_xlfn.IFNA(VLOOKUP(CONCATENATE($Y$5,$B28,$C28),'SM1'!$A$6:$N$133,14,FALSE),0)</f>
        <v>0</v>
      </c>
      <c r="Z28" s="97">
        <f>_xlfn.IFNA(VLOOKUP(CONCATENATE($Z$5,$B28,$C28),'MR2'!$A$6:$N$124,14,FALSE),0)</f>
        <v>0</v>
      </c>
      <c r="AA28" s="97">
        <f>_xlfn.IFNA(VLOOKUP(CONCATENATE($AA$5,$B28,$C28),'WAL2'!$A$6:$N$135,14,FALSE),0)</f>
        <v>0</v>
      </c>
      <c r="AB28" s="97">
        <f>_xlfn.IFNA(VLOOKUP(CONCATENATE($AB$5,$B28,$C28),DARD1!$A$6:$N$134,14,FALSE),0)</f>
        <v>0</v>
      </c>
      <c r="AC28" s="97">
        <f>_xlfn.IFNA(VLOOKUP(CONCATENATE($AC$5,$B28,$C28),'LF1'!$A$6:$N$135,14,FALSE),0)</f>
        <v>0</v>
      </c>
      <c r="AD28" s="97"/>
      <c r="AE28" s="97"/>
      <c r="AF28" s="97">
        <f>_xlfn.IFNA(VLOOKUP(CONCATENATE($AF$5,$B28,$C28),'BUN2'!$A$6:$N$131,14,FALSE),0)</f>
        <v>0</v>
      </c>
      <c r="AG28" s="97">
        <f>_xlfn.IFNA(VLOOKUP(CONCATENATE($AG$5,$B28,$C28),'OG3'!$A$6:$N$135,14,FALSE),0)</f>
        <v>0</v>
      </c>
      <c r="AH28" s="98">
        <f>_xlfn.IFNA(VLOOKUP(CONCATENATE($AH$5,$B28,$C28),SER!$A$6:$N$135,14,FALSE),0)</f>
        <v>0</v>
      </c>
      <c r="AI28" s="98">
        <f>_xlfn.IFNA(VLOOKUP(CONCATENATE($AH$5,$B28,$C28),KR!$A$6:$N$135,14,FALSE),0)</f>
        <v>0</v>
      </c>
      <c r="AJ28" s="98">
        <f>_xlfn.IFNA(VLOOKUP(CONCATENATE($AD$5,$B28,$C28),DARL2!$A$6:$N$135,14,FALSE),0)</f>
        <v>0</v>
      </c>
      <c r="AK28" s="98">
        <f>_xlfn.IFNA(VLOOKUP(CONCATENATE($AK$5,$B28,$C28),DARD2!$A$6:$N$135,14,FALSE),0)</f>
        <v>0</v>
      </c>
      <c r="AL28" s="98">
        <f>_xlfn.IFNA(VLOOKUP(CONCATENATE($AL$5,$B28,$C28),'WAL3'!$A$6:$N$77,14,FALSE),0)</f>
        <v>0</v>
      </c>
      <c r="AM28" s="98">
        <f>_xlfn.IFNA(VLOOKUP(CONCATENATE($AM$5,$B28,$C28),'BAL3'!$A$6:$N$135,14,FALSE),0)</f>
        <v>0</v>
      </c>
      <c r="AN28" s="98">
        <f>_xlfn.IFNA(VLOOKUP(CONCATENATE($AN$5,$B28,$C28),'BUN3'!$A$6:$N$135,14,FALSE),0)</f>
        <v>0</v>
      </c>
      <c r="AO28" s="98">
        <f>_xlfn.IFNA(VLOOKUP(CONCATENATE($AO$5,$B28,$C28),SC!$A$6:$N$135,14,FALSE),0)</f>
        <v>0</v>
      </c>
      <c r="AP28" s="98">
        <f>_xlfn.IFNA(VLOOKUP(CONCATENATE($AP$5,$B28,$C28),'KAL1'!$A$6:$N$135,14,FALSE),0)</f>
        <v>0</v>
      </c>
      <c r="AQ28" s="521"/>
      <c r="AR28" s="99">
        <f>_xlfn.IFNA(VLOOKUP(CONCATENATE($AQ$5,$B28,$C28),'MR3'!$A$6:$N$135,14,FALSE),0)</f>
        <v>0</v>
      </c>
      <c r="AS28" s="100"/>
    </row>
    <row r="29" spans="1:45" s="42" customFormat="1" x14ac:dyDescent="0.2">
      <c r="A29" s="895"/>
      <c r="B29" s="393"/>
      <c r="C29" s="394"/>
      <c r="D29" s="394"/>
      <c r="E29" s="395"/>
      <c r="F29" s="396"/>
      <c r="G29" s="90"/>
      <c r="H29" s="91"/>
      <c r="I29" s="92"/>
      <c r="J29" s="96">
        <f>_xlfn.IFNA(VLOOKUP(CONCATENATE($J$5,$B29,$C29),'20BUN'!$A$6:$N$94,14,FALSE),0)</f>
        <v>0</v>
      </c>
      <c r="K29" s="97">
        <f>_xlfn.IFNA(VLOOKUP(CONCATENATE($K$5,$B29,$C29),'20BUS'!$A$6:$N$107,14,FALSE),0)</f>
        <v>0</v>
      </c>
      <c r="L29" s="97">
        <f>_xlfn.IFNA(VLOOKUP(CONCATENATE($L$5,$B29,$C29),'MUR1'!$A$6:$N$135,14,FALSE),0)</f>
        <v>0</v>
      </c>
      <c r="M29" s="97">
        <f>_xlfn.IFNA(VLOOKUP(CONCATENATE($M$5,$B29,$C29),'BUS1'!$A$6:$N$95,14,FALSE),0)</f>
        <v>0</v>
      </c>
      <c r="N29" s="97">
        <f>_xlfn.IFNA(VLOOKUP(CONCATENATE($N$5,$B29,$C29),'WP1'!$A$6:$N$131,14,FALSE),0)</f>
        <v>0</v>
      </c>
      <c r="O29" s="97">
        <f>_xlfn.IFNA(VLOOKUP(CONCATENATE($O$5,$B29,$C29),'BAL1'!$A$6:$N$95,14,FALSE),0)</f>
        <v>0</v>
      </c>
      <c r="P29" s="97">
        <f>_xlfn.IFNA(VLOOKUP(CONCATENATE($P$5,$B29,$C29),'BUS2'!$A$6:$N$133,14,FALSE),0)</f>
        <v>0</v>
      </c>
      <c r="Q29" s="97">
        <f>_xlfn.IFNA(VLOOKUP(CONCATENATE($Q$5,$B29,$C29),'WAL1'!$A$6:$N$135,14,FALSE),0)</f>
        <v>0</v>
      </c>
      <c r="R29" s="97"/>
      <c r="S29" s="97">
        <f>_xlfn.IFNA(VLOOKUP(CONCATENATE($S$5,$B29,$C29),'OG1'!$A$6:$N$132,14,FALSE),0)</f>
        <v>0</v>
      </c>
      <c r="T29" s="97">
        <f>_xlfn.IFNA(VLOOKUP(CONCATENATE($T$5,$B29,$C29),DARL!$A$6:$N$56,14,FALSE),0)</f>
        <v>0</v>
      </c>
      <c r="U29" s="97">
        <f>_xlfn.IFNA(VLOOKUP(CONCATENATE($U$5,$B29,$C29),'BUS3'!$A$6:$N$135,14,FALSE),0)</f>
        <v>0</v>
      </c>
      <c r="V29" s="97">
        <f>_xlfn.IFNA(VLOOKUP(CONCATENATE($V$5,$B29,$C29),'BAL2'!$A$6:$N$135,14,FALSE),0)</f>
        <v>0</v>
      </c>
      <c r="W29" s="97">
        <f>_xlfn.IFNA(VLOOKUP(CONCATENATE($W$5,$B29,$C29),'BUN1'!$A$6:$N$135,14,FALSE),0)</f>
        <v>0</v>
      </c>
      <c r="X29" s="97">
        <f>_xlfn.IFNA(VLOOKUP(CONCATENATE($X$5,$B29,$C29),'OG2'!$A$6:$N$133,14,FALSE),0)</f>
        <v>0</v>
      </c>
      <c r="Y29" s="97">
        <f>_xlfn.IFNA(VLOOKUP(CONCATENATE($Y$5,$B29,$C29),'SM1'!$A$6:$N$133,14,FALSE),0)</f>
        <v>0</v>
      </c>
      <c r="Z29" s="97">
        <f>_xlfn.IFNA(VLOOKUP(CONCATENATE($Z$5,$B29,$C29),'MR2'!$A$6:$N$124,14,FALSE),0)</f>
        <v>0</v>
      </c>
      <c r="AA29" s="97">
        <f>_xlfn.IFNA(VLOOKUP(CONCATENATE($AA$5,$B29,$C29),'WAL2'!$A$6:$N$135,14,FALSE),0)</f>
        <v>0</v>
      </c>
      <c r="AB29" s="97">
        <f>_xlfn.IFNA(VLOOKUP(CONCATENATE($AB$5,$B29,$C29),DARD1!$A$6:$N$134,14,FALSE),0)</f>
        <v>0</v>
      </c>
      <c r="AC29" s="97">
        <f>_xlfn.IFNA(VLOOKUP(CONCATENATE($AC$5,$B29,$C29),'LF1'!$A$6:$N$135,14,FALSE),0)</f>
        <v>0</v>
      </c>
      <c r="AD29" s="97"/>
      <c r="AE29" s="97"/>
      <c r="AF29" s="97">
        <f>_xlfn.IFNA(VLOOKUP(CONCATENATE($AF$5,$B29,$C29),'BUN2'!$A$6:$N$131,14,FALSE),0)</f>
        <v>0</v>
      </c>
      <c r="AG29" s="97">
        <f>_xlfn.IFNA(VLOOKUP(CONCATENATE($AG$5,$B29,$C29),'OG3'!$A$6:$N$135,14,FALSE),0)</f>
        <v>0</v>
      </c>
      <c r="AH29" s="98">
        <f>_xlfn.IFNA(VLOOKUP(CONCATENATE($AH$5,$B29,$C29),SER!$A$6:$N$135,14,FALSE),0)</f>
        <v>0</v>
      </c>
      <c r="AI29" s="98"/>
      <c r="AJ29" s="98">
        <f>_xlfn.IFNA(VLOOKUP(CONCATENATE($AD$5,$B29,$C29),DARL2!$A$6:$N$135,14,FALSE),0)</f>
        <v>0</v>
      </c>
      <c r="AK29" s="98">
        <f>_xlfn.IFNA(VLOOKUP(CONCATENATE($AK$5,$B29,$C29),DARD2!$A$6:$N$135,14,FALSE),0)</f>
        <v>0</v>
      </c>
      <c r="AL29" s="98">
        <f>_xlfn.IFNA(VLOOKUP(CONCATENATE($AL$5,$B29,$C29),'WAL3'!$A$6:$N$77,14,FALSE),0)</f>
        <v>0</v>
      </c>
      <c r="AM29" s="98">
        <f>_xlfn.IFNA(VLOOKUP(CONCATENATE($AM$5,$B29,$C29),'BAL3'!$A$6:$N$135,14,FALSE),0)</f>
        <v>0</v>
      </c>
      <c r="AN29" s="98">
        <f>_xlfn.IFNA(VLOOKUP(CONCATENATE($AN$5,$B29,$C29),'BUN3'!$A$6:$N$135,14,FALSE),0)</f>
        <v>0</v>
      </c>
      <c r="AO29" s="98">
        <f>_xlfn.IFNA(VLOOKUP(CONCATENATE($AO$5,$B29,$C29),SC!$A$6:$N$135,14,FALSE),0)</f>
        <v>0</v>
      </c>
      <c r="AP29" s="98">
        <f>_xlfn.IFNA(VLOOKUP(CONCATENATE($AP$5,$B29,$C29),'KAL1'!$A$6:$N$135,14,FALSE),0)</f>
        <v>0</v>
      </c>
      <c r="AQ29" s="521"/>
      <c r="AR29" s="99">
        <f>_xlfn.IFNA(VLOOKUP(CONCATENATE($AQ$5,$B29,$C29),'MR3'!$A$6:$N$135,14,FALSE),0)</f>
        <v>0</v>
      </c>
      <c r="AS29" s="100"/>
    </row>
    <row r="30" spans="1:45" s="42" customFormat="1" x14ac:dyDescent="0.2">
      <c r="A30" s="895"/>
      <c r="B30" s="393"/>
      <c r="C30" s="394"/>
      <c r="D30" s="394"/>
      <c r="E30" s="395"/>
      <c r="F30" s="396"/>
      <c r="G30" s="90"/>
      <c r="H30" s="91"/>
      <c r="I30" s="92"/>
      <c r="J30" s="96">
        <f>_xlfn.IFNA(VLOOKUP(CONCATENATE($J$5,$B30,$C30),'20BUN'!$A$6:$N$94,14,FALSE),0)</f>
        <v>0</v>
      </c>
      <c r="K30" s="97">
        <f>_xlfn.IFNA(VLOOKUP(CONCATENATE($K$5,$B30,$C30),'20BUS'!$A$6:$N$107,14,FALSE),0)</f>
        <v>0</v>
      </c>
      <c r="L30" s="97">
        <f>_xlfn.IFNA(VLOOKUP(CONCATENATE($L$5,$B30,$C30),'MUR1'!$A$6:$N$135,14,FALSE),0)</f>
        <v>0</v>
      </c>
      <c r="M30" s="97">
        <f>_xlfn.IFNA(VLOOKUP(CONCATENATE($M$5,$B30,$C30),'BUS1'!$A$6:$N$95,14,FALSE),0)</f>
        <v>0</v>
      </c>
      <c r="N30" s="97">
        <f>_xlfn.IFNA(VLOOKUP(CONCATENATE($N$5,$B30,$C30),'WP1'!$A$6:$N$131,14,FALSE),0)</f>
        <v>0</v>
      </c>
      <c r="O30" s="97">
        <f>_xlfn.IFNA(VLOOKUP(CONCATENATE($O$5,$B30,$C30),'BAL1'!$A$6:$N$95,14,FALSE),0)</f>
        <v>0</v>
      </c>
      <c r="P30" s="97">
        <f>_xlfn.IFNA(VLOOKUP(CONCATENATE($P$5,$B30,$C30),'BUS2'!$A$6:$N$133,14,FALSE),0)</f>
        <v>0</v>
      </c>
      <c r="Q30" s="97">
        <f>_xlfn.IFNA(VLOOKUP(CONCATENATE($Q$5,$B30,$C30),'WAL1'!$A$6:$N$135,14,FALSE),0)</f>
        <v>0</v>
      </c>
      <c r="R30" s="97"/>
      <c r="S30" s="97">
        <f>_xlfn.IFNA(VLOOKUP(CONCATENATE($S$5,$B30,$C30),'OG1'!$A$6:$N$132,14,FALSE),0)</f>
        <v>0</v>
      </c>
      <c r="T30" s="97">
        <f>_xlfn.IFNA(VLOOKUP(CONCATENATE($T$5,$B30,$C30),DARL!$A$6:$N$56,14,FALSE),0)</f>
        <v>0</v>
      </c>
      <c r="U30" s="97">
        <f>_xlfn.IFNA(VLOOKUP(CONCATENATE($U$5,$B30,$C30),'BUS3'!$A$6:$N$135,14,FALSE),0)</f>
        <v>0</v>
      </c>
      <c r="V30" s="97">
        <f>_xlfn.IFNA(VLOOKUP(CONCATENATE($V$5,$B30,$C30),'BAL2'!$A$6:$N$135,14,FALSE),0)</f>
        <v>0</v>
      </c>
      <c r="W30" s="97">
        <f>_xlfn.IFNA(VLOOKUP(CONCATENATE($W$5,$B30,$C30),'BUN1'!$A$6:$N$135,14,FALSE),0)</f>
        <v>0</v>
      </c>
      <c r="X30" s="97">
        <f>_xlfn.IFNA(VLOOKUP(CONCATENATE($X$5,$B30,$C30),'OG2'!$A$6:$N$133,14,FALSE),0)</f>
        <v>0</v>
      </c>
      <c r="Y30" s="97">
        <f>_xlfn.IFNA(VLOOKUP(CONCATENATE($Y$5,$B30,$C30),'SM1'!$A$6:$N$133,14,FALSE),0)</f>
        <v>0</v>
      </c>
      <c r="Z30" s="97">
        <f>_xlfn.IFNA(VLOOKUP(CONCATENATE($Z$5,$B30,$C30),'MR2'!$A$6:$N$124,14,FALSE),0)</f>
        <v>0</v>
      </c>
      <c r="AA30" s="97">
        <f>_xlfn.IFNA(VLOOKUP(CONCATENATE($AA$5,$B30,$C30),'WAL2'!$A$6:$N$135,14,FALSE),0)</f>
        <v>0</v>
      </c>
      <c r="AB30" s="97">
        <f>_xlfn.IFNA(VLOOKUP(CONCATENATE($AB$5,$B30,$C30),DARD1!$A$6:$N$134,14,FALSE),0)</f>
        <v>0</v>
      </c>
      <c r="AC30" s="97">
        <f>_xlfn.IFNA(VLOOKUP(CONCATENATE($AC$5,$B30,$C30),'LF1'!$A$6:$N$135,14,FALSE),0)</f>
        <v>0</v>
      </c>
      <c r="AD30" s="97"/>
      <c r="AE30" s="97"/>
      <c r="AF30" s="97">
        <f>_xlfn.IFNA(VLOOKUP(CONCATENATE($AF$5,$B30,$C30),'BUN2'!$A$6:$N$131,14,FALSE),0)</f>
        <v>0</v>
      </c>
      <c r="AG30" s="97">
        <f>_xlfn.IFNA(VLOOKUP(CONCATENATE($AG$5,$B30,$C30),'OG3'!$A$6:$N$135,14,FALSE),0)</f>
        <v>0</v>
      </c>
      <c r="AH30" s="98">
        <f>_xlfn.IFNA(VLOOKUP(CONCATENATE($AH$5,$B30,$C30),SER!$A$6:$N$135,14,FALSE),0)</f>
        <v>0</v>
      </c>
      <c r="AI30" s="98"/>
      <c r="AJ30" s="98">
        <f>_xlfn.IFNA(VLOOKUP(CONCATENATE($AD$5,$B30,$C30),DARL2!$A$6:$N$135,14,FALSE),0)</f>
        <v>0</v>
      </c>
      <c r="AK30" s="98">
        <f>_xlfn.IFNA(VLOOKUP(CONCATENATE($AK$5,$B30,$C30),DARD2!$A$6:$N$135,14,FALSE),0)</f>
        <v>0</v>
      </c>
      <c r="AL30" s="98">
        <f>_xlfn.IFNA(VLOOKUP(CONCATENATE($AL$5,$B30,$C30),'WAL3'!$A$6:$N$77,14,FALSE),0)</f>
        <v>0</v>
      </c>
      <c r="AM30" s="98">
        <f>_xlfn.IFNA(VLOOKUP(CONCATENATE($AM$5,$B30,$C30),'BAL3'!$A$6:$N$135,14,FALSE),0)</f>
        <v>0</v>
      </c>
      <c r="AN30" s="98">
        <f>_xlfn.IFNA(VLOOKUP(CONCATENATE($AN$5,$B30,$C30),'BUN3'!$A$6:$N$135,14,FALSE),0)</f>
        <v>0</v>
      </c>
      <c r="AO30" s="98">
        <f>_xlfn.IFNA(VLOOKUP(CONCATENATE($AO$5,$B30,$C30),SC!$A$6:$N$135,14,FALSE),0)</f>
        <v>0</v>
      </c>
      <c r="AP30" s="98">
        <f>_xlfn.IFNA(VLOOKUP(CONCATENATE($AP$5,$B30,$C30),'KAL1'!$A$6:$N$135,14,FALSE),0)</f>
        <v>0</v>
      </c>
      <c r="AQ30" s="521"/>
      <c r="AR30" s="99">
        <f>_xlfn.IFNA(VLOOKUP(CONCATENATE($AQ$5,$B30,$C30),'LF2'!$A$6:$N$135,14,FALSE),0)</f>
        <v>0</v>
      </c>
      <c r="AS30" s="100"/>
    </row>
    <row r="31" spans="1:45" s="42" customFormat="1" x14ac:dyDescent="0.2">
      <c r="A31" s="895"/>
      <c r="B31" s="393"/>
      <c r="C31" s="394"/>
      <c r="D31" s="394"/>
      <c r="E31" s="395"/>
      <c r="F31" s="396"/>
      <c r="G31" s="90"/>
      <c r="H31" s="91"/>
      <c r="I31" s="92"/>
      <c r="J31" s="96">
        <f>_xlfn.IFNA(VLOOKUP(CONCATENATE($J$5,$B31,$C31),'20BUN'!$A$6:$N$94,14,FALSE),0)</f>
        <v>0</v>
      </c>
      <c r="K31" s="97">
        <f>_xlfn.IFNA(VLOOKUP(CONCATENATE($K$5,$B31,$C31),'20BUS'!$A$6:$N$107,14,FALSE),0)</f>
        <v>0</v>
      </c>
      <c r="L31" s="97">
        <f>_xlfn.IFNA(VLOOKUP(CONCATENATE($L$5,$B31,$C31),'MUR1'!$A$6:$N$135,14,FALSE),0)</f>
        <v>0</v>
      </c>
      <c r="M31" s="97">
        <f>_xlfn.IFNA(VLOOKUP(CONCATENATE($M$5,$B31,$C31),'BUS1'!$A$6:$N$95,14,FALSE),0)</f>
        <v>0</v>
      </c>
      <c r="N31" s="97">
        <f>_xlfn.IFNA(VLOOKUP(CONCATENATE($N$5,$B31,$C31),'WP1'!$A$6:$N$131,14,FALSE),0)</f>
        <v>0</v>
      </c>
      <c r="O31" s="97">
        <f>_xlfn.IFNA(VLOOKUP(CONCATENATE($O$5,$B31,$C31),'BAL1'!$A$6:$N$95,14,FALSE),0)</f>
        <v>0</v>
      </c>
      <c r="P31" s="97">
        <f>_xlfn.IFNA(VLOOKUP(CONCATENATE($P$5,$B31,$C31),'BUS2'!$A$6:$N$133,14,FALSE),0)</f>
        <v>0</v>
      </c>
      <c r="Q31" s="97">
        <f>_xlfn.IFNA(VLOOKUP(CONCATENATE($Q$5,$B31,$C31),'WAL1'!$A$6:$N$135,14,FALSE),0)</f>
        <v>0</v>
      </c>
      <c r="R31" s="97"/>
      <c r="S31" s="97">
        <f>_xlfn.IFNA(VLOOKUP(CONCATENATE($S$5,$B31,$C31),'OG1'!$A$6:$N$132,14,FALSE),0)</f>
        <v>0</v>
      </c>
      <c r="T31" s="97">
        <f>_xlfn.IFNA(VLOOKUP(CONCATENATE($T$5,$B31,$C31),DARL!$A$6:$N$56,14,FALSE),0)</f>
        <v>0</v>
      </c>
      <c r="U31" s="97">
        <f>_xlfn.IFNA(VLOOKUP(CONCATENATE($U$5,$B31,$C31),'BUS3'!$A$6:$N$135,14,FALSE),0)</f>
        <v>0</v>
      </c>
      <c r="V31" s="97">
        <f>_xlfn.IFNA(VLOOKUP(CONCATENATE($V$5,$B31,$C31),'BAL2'!$A$6:$N$135,14,FALSE),0)</f>
        <v>0</v>
      </c>
      <c r="W31" s="97">
        <f>_xlfn.IFNA(VLOOKUP(CONCATENATE($W$5,$B31,$C31),'BUN1'!$A$6:$N$135,14,FALSE),0)</f>
        <v>0</v>
      </c>
      <c r="X31" s="97">
        <f>_xlfn.IFNA(VLOOKUP(CONCATENATE($X$5,$B31,$C31),'OG2'!$A$6:$N$133,14,FALSE),0)</f>
        <v>0</v>
      </c>
      <c r="Y31" s="97">
        <f>_xlfn.IFNA(VLOOKUP(CONCATENATE($Y$5,$B31,$C31),'SM1'!$A$6:$N$133,14,FALSE),0)</f>
        <v>0</v>
      </c>
      <c r="Z31" s="97">
        <f>_xlfn.IFNA(VLOOKUP(CONCATENATE($Z$5,$B31,$C31),'MR2'!$A$6:$N$124,14,FALSE),0)</f>
        <v>0</v>
      </c>
      <c r="AA31" s="97">
        <f>_xlfn.IFNA(VLOOKUP(CONCATENATE($AA$5,$B31,$C31),'WAL2'!$A$6:$N$135,14,FALSE),0)</f>
        <v>0</v>
      </c>
      <c r="AB31" s="97">
        <f>_xlfn.IFNA(VLOOKUP(CONCATENATE($AB$5,$B31,$C31),DARD1!$A$6:$N$134,14,FALSE),0)</f>
        <v>0</v>
      </c>
      <c r="AC31" s="97">
        <f>_xlfn.IFNA(VLOOKUP(CONCATENATE($AC$5,$B31,$C31),'LF1'!$A$6:$N$135,14,FALSE),0)</f>
        <v>0</v>
      </c>
      <c r="AD31" s="97"/>
      <c r="AE31" s="97"/>
      <c r="AF31" s="97">
        <f>_xlfn.IFNA(VLOOKUP(CONCATENATE($AF$5,$B31,$C31),'BUN2'!$A$6:$N$131,14,FALSE),0)</f>
        <v>0</v>
      </c>
      <c r="AG31" s="97">
        <f>_xlfn.IFNA(VLOOKUP(CONCATENATE($AG$5,$B31,$C31),'OG3'!$A$6:$N$135,14,FALSE),0)</f>
        <v>0</v>
      </c>
      <c r="AH31" s="98">
        <f>_xlfn.IFNA(VLOOKUP(CONCATENATE($AH$5,$B31,$C31),SER!$A$6:$N$135,14,FALSE),0)</f>
        <v>0</v>
      </c>
      <c r="AI31" s="98"/>
      <c r="AJ31" s="98">
        <f>_xlfn.IFNA(VLOOKUP(CONCATENATE($AD$5,$B31,$C31),DARL2!$A$6:$N$135,14,FALSE),0)</f>
        <v>0</v>
      </c>
      <c r="AK31" s="98">
        <f>_xlfn.IFNA(VLOOKUP(CONCATENATE($AK$5,$B31,$C31),DARD2!$A$6:$N$135,14,FALSE),0)</f>
        <v>0</v>
      </c>
      <c r="AL31" s="98">
        <f>_xlfn.IFNA(VLOOKUP(CONCATENATE($AL$5,$B31,$C31),'WAL3'!$A$6:$N$77,14,FALSE),0)</f>
        <v>0</v>
      </c>
      <c r="AM31" s="98">
        <f>_xlfn.IFNA(VLOOKUP(CONCATENATE($AM$5,$B31,$C31),'BAL3'!$A$6:$N$135,14,FALSE),0)</f>
        <v>0</v>
      </c>
      <c r="AN31" s="98">
        <f>_xlfn.IFNA(VLOOKUP(CONCATENATE($AN$5,$B31,$C31),'BUN3'!$A$6:$N$135,14,FALSE),0)</f>
        <v>0</v>
      </c>
      <c r="AO31" s="98">
        <f>_xlfn.IFNA(VLOOKUP(CONCATENATE($AO$5,$B31,$C31),SC!$A$6:$N$135,14,FALSE),0)</f>
        <v>0</v>
      </c>
      <c r="AP31" s="98">
        <f>_xlfn.IFNA(VLOOKUP(CONCATENATE($AP$5,$B31,$C31),'KAL1'!$A$6:$N$135,14,FALSE),0)</f>
        <v>0</v>
      </c>
      <c r="AQ31" s="521"/>
      <c r="AR31" s="99">
        <f>_xlfn.IFNA(VLOOKUP(CONCATENATE($AQ$5,$B31,$C31),'LF2'!$A$6:$N$135,14,FALSE),0)</f>
        <v>0</v>
      </c>
      <c r="AS31" s="100"/>
    </row>
    <row r="32" spans="1:45" s="42" customFormat="1" x14ac:dyDescent="0.2">
      <c r="A32" s="895"/>
      <c r="B32" s="393"/>
      <c r="C32" s="394"/>
      <c r="D32" s="394"/>
      <c r="E32" s="395"/>
      <c r="F32" s="396"/>
      <c r="G32" s="90"/>
      <c r="H32" s="91"/>
      <c r="I32" s="92"/>
      <c r="J32" s="96">
        <f>_xlfn.IFNA(VLOOKUP(CONCATENATE($J$5,$B32,$C32),'20BUN'!$A$6:$N$94,14,FALSE),0)</f>
        <v>0</v>
      </c>
      <c r="K32" s="97">
        <f>_xlfn.IFNA(VLOOKUP(CONCATENATE($K$5,$B32,$C32),'20BUS'!$A$6:$N$107,14,FALSE),0)</f>
        <v>0</v>
      </c>
      <c r="L32" s="97">
        <f>_xlfn.IFNA(VLOOKUP(CONCATENATE($L$5,$B32,$C32),'MUR1'!$A$6:$N$135,14,FALSE),0)</f>
        <v>0</v>
      </c>
      <c r="M32" s="97">
        <f>_xlfn.IFNA(VLOOKUP(CONCATENATE($M$5,$B32,$C32),'BUS1'!$A$6:$N$95,14,FALSE),0)</f>
        <v>0</v>
      </c>
      <c r="N32" s="97">
        <f>_xlfn.IFNA(VLOOKUP(CONCATENATE($N$5,$B32,$C32),'WP1'!$A$6:$N$131,14,FALSE),0)</f>
        <v>0</v>
      </c>
      <c r="O32" s="97">
        <f>_xlfn.IFNA(VLOOKUP(CONCATENATE($O$5,$B32,$C32),'BAL1'!$A$6:$N$95,14,FALSE),0)</f>
        <v>0</v>
      </c>
      <c r="P32" s="97">
        <f>_xlfn.IFNA(VLOOKUP(CONCATENATE($P$5,$B32,$C32),'BUS2'!$A$6:$N$133,14,FALSE),0)</f>
        <v>0</v>
      </c>
      <c r="Q32" s="97">
        <f>_xlfn.IFNA(VLOOKUP(CONCATENATE($Q$5,$B32,$C32),'WAL1'!$A$6:$N$135,14,FALSE),0)</f>
        <v>0</v>
      </c>
      <c r="R32" s="97"/>
      <c r="S32" s="97">
        <f>_xlfn.IFNA(VLOOKUP(CONCATENATE($S$5,$B32,$C32),'OG1'!$A$6:$N$132,14,FALSE),0)</f>
        <v>0</v>
      </c>
      <c r="T32" s="97">
        <f>_xlfn.IFNA(VLOOKUP(CONCATENATE($T$5,$B32,$C32),DARL!$A$6:$N$56,14,FALSE),0)</f>
        <v>0</v>
      </c>
      <c r="U32" s="97">
        <f>_xlfn.IFNA(VLOOKUP(CONCATENATE($U$5,$B32,$C32),'BUS3'!$A$6:$N$135,14,FALSE),0)</f>
        <v>0</v>
      </c>
      <c r="V32" s="97">
        <f>_xlfn.IFNA(VLOOKUP(CONCATENATE($V$5,$B32,$C32),'BAL2'!$A$6:$N$135,14,FALSE),0)</f>
        <v>0</v>
      </c>
      <c r="W32" s="97">
        <f>_xlfn.IFNA(VLOOKUP(CONCATENATE($W$5,$B32,$C32),'BUN1'!$A$6:$N$135,14,FALSE),0)</f>
        <v>0</v>
      </c>
      <c r="X32" s="97">
        <f>_xlfn.IFNA(VLOOKUP(CONCATENATE($X$5,$B32,$C32),'OG2'!$A$6:$N$133,14,FALSE),0)</f>
        <v>0</v>
      </c>
      <c r="Y32" s="97">
        <f>_xlfn.IFNA(VLOOKUP(CONCATENATE($Y$5,$B32,$C32),'SM1'!$A$6:$N$133,14,FALSE),0)</f>
        <v>0</v>
      </c>
      <c r="Z32" s="97">
        <f>_xlfn.IFNA(VLOOKUP(CONCATENATE($Z$5,$B32,$C32),'MR2'!$A$6:$N$124,14,FALSE),0)</f>
        <v>0</v>
      </c>
      <c r="AA32" s="97">
        <f>_xlfn.IFNA(VLOOKUP(CONCATENATE($AA$5,$B32,$C32),'WAL2'!$A$6:$N$135,14,FALSE),0)</f>
        <v>0</v>
      </c>
      <c r="AB32" s="97">
        <f>_xlfn.IFNA(VLOOKUP(CONCATENATE($AB$5,$B32,$C32),DARD1!$A$6:$N$134,14,FALSE),0)</f>
        <v>0</v>
      </c>
      <c r="AC32" s="97">
        <f>_xlfn.IFNA(VLOOKUP(CONCATENATE($AC$5,$B32,$C32),'LF1'!$A$6:$N$135,14,FALSE),0)</f>
        <v>0</v>
      </c>
      <c r="AD32" s="97"/>
      <c r="AE32" s="97"/>
      <c r="AF32" s="97">
        <f>_xlfn.IFNA(VLOOKUP(CONCATENATE($AF$5,$B32,$C32),'BUN2'!$A$6:$N$131,14,FALSE),0)</f>
        <v>0</v>
      </c>
      <c r="AG32" s="97">
        <f>_xlfn.IFNA(VLOOKUP(CONCATENATE($AG$5,$B32,$C32),'OG3'!$A$6:$N$135,14,FALSE),0)</f>
        <v>0</v>
      </c>
      <c r="AH32" s="98">
        <f>_xlfn.IFNA(VLOOKUP(CONCATENATE($AH$5,$B32,$C32),SER!$A$6:$N$135,14,FALSE),0)</f>
        <v>0</v>
      </c>
      <c r="AI32" s="98"/>
      <c r="AJ32" s="98">
        <f>_xlfn.IFNA(VLOOKUP(CONCATENATE($AD$5,$B32,$C32),DARL2!$A$6:$N$135,14,FALSE),0)</f>
        <v>0</v>
      </c>
      <c r="AK32" s="98">
        <f>_xlfn.IFNA(VLOOKUP(CONCATENATE($AK$5,$B32,$C32),DARD2!$A$6:$N$135,14,FALSE),0)</f>
        <v>0</v>
      </c>
      <c r="AL32" s="98">
        <f>_xlfn.IFNA(VLOOKUP(CONCATENATE($AL$5,$B32,$C32),'WAL3'!$A$6:$N$77,14,FALSE),0)</f>
        <v>0</v>
      </c>
      <c r="AM32" s="98">
        <f>_xlfn.IFNA(VLOOKUP(CONCATENATE($AM$5,$B32,$C32),'BAL3'!$A$6:$N$135,14,FALSE),0)</f>
        <v>0</v>
      </c>
      <c r="AN32" s="98">
        <f>_xlfn.IFNA(VLOOKUP(CONCATENATE($AN$5,$B32,$C32),'BUN3'!$A$6:$N$135,14,FALSE),0)</f>
        <v>0</v>
      </c>
      <c r="AO32" s="98">
        <f>_xlfn.IFNA(VLOOKUP(CONCATENATE($AO$5,$B32,$C32),SC!$A$6:$N$135,14,FALSE),0)</f>
        <v>0</v>
      </c>
      <c r="AP32" s="98">
        <f>_xlfn.IFNA(VLOOKUP(CONCATENATE($AP$5,$B32,$C32),'KAL1'!$A$6:$N$135,14,FALSE),0)</f>
        <v>0</v>
      </c>
      <c r="AQ32" s="521"/>
      <c r="AR32" s="99">
        <f>_xlfn.IFNA(VLOOKUP(CONCATENATE($AQ$5,$B32,$C32),'LF2'!$A$6:$N$135,14,FALSE),0)</f>
        <v>0</v>
      </c>
      <c r="AS32" s="100"/>
    </row>
    <row r="33" spans="1:45" s="42" customFormat="1" x14ac:dyDescent="0.2">
      <c r="A33" s="895"/>
      <c r="B33" s="393"/>
      <c r="C33" s="394"/>
      <c r="D33" s="394"/>
      <c r="E33" s="395"/>
      <c r="F33" s="396"/>
      <c r="G33" s="90"/>
      <c r="H33" s="91"/>
      <c r="I33" s="92"/>
      <c r="J33" s="96">
        <f>_xlfn.IFNA(VLOOKUP(CONCATENATE($J$5,$B33,$C33),'20BUN'!$A$6:$N$94,14,FALSE),0)</f>
        <v>0</v>
      </c>
      <c r="K33" s="97">
        <f>_xlfn.IFNA(VLOOKUP(CONCATENATE($K$5,$B33,$C33),'20BUS'!$A$6:$N$107,14,FALSE),0)</f>
        <v>0</v>
      </c>
      <c r="L33" s="97">
        <f>_xlfn.IFNA(VLOOKUP(CONCATENATE($L$5,$B33,$C33),'MUR1'!$A$6:$N$135,14,FALSE),0)</f>
        <v>0</v>
      </c>
      <c r="M33" s="97">
        <f>_xlfn.IFNA(VLOOKUP(CONCATENATE($M$5,$B33,$C33),'BUS1'!$A$6:$N$95,14,FALSE),0)</f>
        <v>0</v>
      </c>
      <c r="N33" s="97">
        <f>_xlfn.IFNA(VLOOKUP(CONCATENATE($N$5,$B33,$C33),'WP1'!$A$6:$N$131,14,FALSE),0)</f>
        <v>0</v>
      </c>
      <c r="O33" s="97">
        <f>_xlfn.IFNA(VLOOKUP(CONCATENATE($O$5,$B33,$C33),'BAL1'!$A$6:$N$95,14,FALSE),0)</f>
        <v>0</v>
      </c>
      <c r="P33" s="97">
        <f>_xlfn.IFNA(VLOOKUP(CONCATENATE($P$5,$B33,$C33),'BUS2'!$A$6:$N$133,14,FALSE),0)</f>
        <v>0</v>
      </c>
      <c r="Q33" s="97">
        <f>_xlfn.IFNA(VLOOKUP(CONCATENATE($Q$5,$B33,$C33),'WAL1'!$A$6:$N$135,14,FALSE),0)</f>
        <v>0</v>
      </c>
      <c r="R33" s="97"/>
      <c r="S33" s="97">
        <f>_xlfn.IFNA(VLOOKUP(CONCATENATE($S$5,$B33,$C33),'OG1'!$A$6:$N$132,14,FALSE),0)</f>
        <v>0</v>
      </c>
      <c r="T33" s="97">
        <f>_xlfn.IFNA(VLOOKUP(CONCATENATE($T$5,$B33,$C33),DARL!$A$6:$N$56,14,FALSE),0)</f>
        <v>0</v>
      </c>
      <c r="U33" s="97">
        <f>_xlfn.IFNA(VLOOKUP(CONCATENATE($U$5,$B33,$C33),'BUS3'!$A$6:$N$135,14,FALSE),0)</f>
        <v>0</v>
      </c>
      <c r="V33" s="97">
        <f>_xlfn.IFNA(VLOOKUP(CONCATENATE($V$5,$B33,$C33),'BAL2'!$A$6:$N$135,14,FALSE),0)</f>
        <v>0</v>
      </c>
      <c r="W33" s="97">
        <f>_xlfn.IFNA(VLOOKUP(CONCATENATE($W$5,$B33,$C33),'BUN1'!$A$6:$N$135,14,FALSE),0)</f>
        <v>0</v>
      </c>
      <c r="X33" s="97">
        <f>_xlfn.IFNA(VLOOKUP(CONCATENATE($X$5,$B33,$C33),'OG2'!$A$6:$N$133,14,FALSE),0)</f>
        <v>0</v>
      </c>
      <c r="Y33" s="97">
        <f>_xlfn.IFNA(VLOOKUP(CONCATENATE($Y$5,$B33,$C33),'SM1'!$A$6:$N$133,14,FALSE),0)</f>
        <v>0</v>
      </c>
      <c r="Z33" s="97">
        <f>_xlfn.IFNA(VLOOKUP(CONCATENATE($Z$5,$B33,$C33),'MR2'!$A$6:$N$124,14,FALSE),0)</f>
        <v>0</v>
      </c>
      <c r="AA33" s="97">
        <f>_xlfn.IFNA(VLOOKUP(CONCATENATE($AA$5,$B33,$C33),'WAL2'!$A$6:$N$135,14,FALSE),0)</f>
        <v>0</v>
      </c>
      <c r="AB33" s="97">
        <f>_xlfn.IFNA(VLOOKUP(CONCATENATE($AB$5,$B33,$C33),DARD1!$A$6:$N$134,14,FALSE),0)</f>
        <v>0</v>
      </c>
      <c r="AC33" s="97">
        <f>_xlfn.IFNA(VLOOKUP(CONCATENATE($AC$5,$B33,$C33),'LF1'!$A$6:$N$135,14,FALSE),0)</f>
        <v>0</v>
      </c>
      <c r="AD33" s="97"/>
      <c r="AE33" s="97"/>
      <c r="AF33" s="97">
        <f>_xlfn.IFNA(VLOOKUP(CONCATENATE($AF$5,$B33,$C33),'BUN2'!$A$6:$N$131,14,FALSE),0)</f>
        <v>0</v>
      </c>
      <c r="AG33" s="97">
        <f>_xlfn.IFNA(VLOOKUP(CONCATENATE($AG$5,$B33,$C33),'OG3'!$A$6:$N$135,14,FALSE),0)</f>
        <v>0</v>
      </c>
      <c r="AH33" s="98">
        <f>_xlfn.IFNA(VLOOKUP(CONCATENATE($AH$5,$B33,$C33),SER!$A$6:$N$135,14,FALSE),0)</f>
        <v>0</v>
      </c>
      <c r="AI33" s="98"/>
      <c r="AJ33" s="98">
        <f>_xlfn.IFNA(VLOOKUP(CONCATENATE($AD$5,$B33,$C33),DARL2!$A$6:$N$135,14,FALSE),0)</f>
        <v>0</v>
      </c>
      <c r="AK33" s="98">
        <f>_xlfn.IFNA(VLOOKUP(CONCATENATE($AK$5,$B33,$C33),DARD2!$A$6:$N$135,14,FALSE),0)</f>
        <v>0</v>
      </c>
      <c r="AL33" s="98">
        <f>_xlfn.IFNA(VLOOKUP(CONCATENATE($AL$5,$B33,$C33),'WAL3'!$A$6:$N$77,14,FALSE),0)</f>
        <v>0</v>
      </c>
      <c r="AM33" s="98">
        <f>_xlfn.IFNA(VLOOKUP(CONCATENATE($AM$5,$B33,$C33),'BAL3'!$A$6:$N$135,14,FALSE),0)</f>
        <v>0</v>
      </c>
      <c r="AN33" s="98">
        <f>_xlfn.IFNA(VLOOKUP(CONCATENATE($AN$5,$B33,$C33),'BUN3'!$A$6:$N$135,14,FALSE),0)</f>
        <v>0</v>
      </c>
      <c r="AO33" s="98">
        <f>_xlfn.IFNA(VLOOKUP(CONCATENATE($AO$5,$B33,$C33),SC!$A$6:$N$135,14,FALSE),0)</f>
        <v>0</v>
      </c>
      <c r="AP33" s="98">
        <f>_xlfn.IFNA(VLOOKUP(CONCATENATE($AP$5,$B33,$C33),'KAL1'!$A$6:$N$135,14,FALSE),0)</f>
        <v>0</v>
      </c>
      <c r="AQ33" s="521"/>
      <c r="AR33" s="99">
        <f>_xlfn.IFNA(VLOOKUP(CONCATENATE($AQ$5,$B33,$C33),'LF2'!$A$6:$N$135,14,FALSE),0)</f>
        <v>0</v>
      </c>
      <c r="AS33" s="100"/>
    </row>
    <row r="34" spans="1:45" s="42" customFormat="1" x14ac:dyDescent="0.2">
      <c r="A34" s="895"/>
      <c r="B34" s="393"/>
      <c r="C34" s="394"/>
      <c r="D34" s="394"/>
      <c r="E34" s="395"/>
      <c r="F34" s="396"/>
      <c r="G34" s="90"/>
      <c r="H34" s="91"/>
      <c r="I34" s="92"/>
      <c r="J34" s="96">
        <f>_xlfn.IFNA(VLOOKUP(CONCATENATE($J$5,$B34,$C34),'20BUN'!$A$6:$N$94,14,FALSE),0)</f>
        <v>0</v>
      </c>
      <c r="K34" s="97">
        <f>_xlfn.IFNA(VLOOKUP(CONCATENATE($K$5,$B34,$C34),'20BUS'!$A$6:$N$107,14,FALSE),0)</f>
        <v>0</v>
      </c>
      <c r="L34" s="97">
        <f>_xlfn.IFNA(VLOOKUP(CONCATENATE($L$5,$B34,$C34),'MUR1'!$A$6:$N$135,14,FALSE),0)</f>
        <v>0</v>
      </c>
      <c r="M34" s="97">
        <f>_xlfn.IFNA(VLOOKUP(CONCATENATE($M$5,$B34,$C34),'BUS1'!$A$6:$N$95,14,FALSE),0)</f>
        <v>0</v>
      </c>
      <c r="N34" s="97">
        <f>_xlfn.IFNA(VLOOKUP(CONCATENATE($N$5,$B34,$C34),'WP1'!$A$6:$N$131,14,FALSE),0)</f>
        <v>0</v>
      </c>
      <c r="O34" s="97">
        <f>_xlfn.IFNA(VLOOKUP(CONCATENATE($O$5,$B34,$C34),'BAL1'!$A$6:$N$95,14,FALSE),0)</f>
        <v>0</v>
      </c>
      <c r="P34" s="97">
        <f>_xlfn.IFNA(VLOOKUP(CONCATENATE($P$5,$B34,$C34),'BUS2'!$A$6:$N$133,14,FALSE),0)</f>
        <v>0</v>
      </c>
      <c r="Q34" s="97">
        <f>_xlfn.IFNA(VLOOKUP(CONCATENATE($Q$5,$B34,$C34),'WAL1'!$A$6:$N$135,14,FALSE),0)</f>
        <v>0</v>
      </c>
      <c r="R34" s="97"/>
      <c r="S34" s="97">
        <f>_xlfn.IFNA(VLOOKUP(CONCATENATE($S$5,$B34,$C34),'OG1'!$A$6:$N$132,14,FALSE),0)</f>
        <v>0</v>
      </c>
      <c r="T34" s="97">
        <f>_xlfn.IFNA(VLOOKUP(CONCATENATE($T$5,$B34,$C34),DARL!$A$6:$N$56,14,FALSE),0)</f>
        <v>0</v>
      </c>
      <c r="U34" s="97">
        <f>_xlfn.IFNA(VLOOKUP(CONCATENATE($U$5,$B34,$C34),'BUS3'!$A$6:$N$135,14,FALSE),0)</f>
        <v>0</v>
      </c>
      <c r="V34" s="97">
        <f>_xlfn.IFNA(VLOOKUP(CONCATENATE($V$5,$B34,$C34),'BAL2'!$A$6:$N$135,14,FALSE),0)</f>
        <v>0</v>
      </c>
      <c r="W34" s="97">
        <f>_xlfn.IFNA(VLOOKUP(CONCATENATE($W$5,$B34,$C34),'BUN1'!$A$6:$N$135,14,FALSE),0)</f>
        <v>0</v>
      </c>
      <c r="X34" s="97">
        <f>_xlfn.IFNA(VLOOKUP(CONCATENATE($X$5,$B34,$C34),'OG2'!$A$6:$N$133,14,FALSE),0)</f>
        <v>0</v>
      </c>
      <c r="Y34" s="97">
        <f>_xlfn.IFNA(VLOOKUP(CONCATENATE($Y$5,$B34,$C34),'SM1'!$A$6:$N$133,14,FALSE),0)</f>
        <v>0</v>
      </c>
      <c r="Z34" s="97">
        <f>_xlfn.IFNA(VLOOKUP(CONCATENATE($Z$5,$B34,$C34),'MR2'!$A$6:$N$124,14,FALSE),0)</f>
        <v>0</v>
      </c>
      <c r="AA34" s="97">
        <f>_xlfn.IFNA(VLOOKUP(CONCATENATE($AA$5,$B34,$C34),'WAL2'!$A$6:$N$135,14,FALSE),0)</f>
        <v>0</v>
      </c>
      <c r="AB34" s="97">
        <f>_xlfn.IFNA(VLOOKUP(CONCATENATE($AB$5,$B34,$C34),DARD1!$A$6:$N$134,14,FALSE),0)</f>
        <v>0</v>
      </c>
      <c r="AC34" s="97">
        <f>_xlfn.IFNA(VLOOKUP(CONCATENATE($AC$5,$B34,$C34),'LF1'!$A$6:$N$135,14,FALSE),0)</f>
        <v>0</v>
      </c>
      <c r="AD34" s="97"/>
      <c r="AE34" s="97"/>
      <c r="AF34" s="97">
        <f>_xlfn.IFNA(VLOOKUP(CONCATENATE($AF$5,$B34,$C34),'BUN2'!$A$6:$N$131,14,FALSE),0)</f>
        <v>0</v>
      </c>
      <c r="AG34" s="97">
        <f>_xlfn.IFNA(VLOOKUP(CONCATENATE($AG$5,$B34,$C34),'OG3'!$A$6:$N$135,14,FALSE),0)</f>
        <v>0</v>
      </c>
      <c r="AH34" s="98">
        <f>_xlfn.IFNA(VLOOKUP(CONCATENATE($AH$5,$B34,$C34),SER!$A$6:$N$135,14,FALSE),0)</f>
        <v>0</v>
      </c>
      <c r="AI34" s="98"/>
      <c r="AJ34" s="98">
        <f>_xlfn.IFNA(VLOOKUP(CONCATENATE($AD$5,$B34,$C34),DARL2!$A$6:$N$135,14,FALSE),0)</f>
        <v>0</v>
      </c>
      <c r="AK34" s="98">
        <f>_xlfn.IFNA(VLOOKUP(CONCATENATE($AK$5,$B34,$C34),DARD2!$A$6:$N$135,14,FALSE),0)</f>
        <v>0</v>
      </c>
      <c r="AL34" s="98">
        <f>_xlfn.IFNA(VLOOKUP(CONCATENATE($AL$5,$B34,$C34),'WAL3'!$A$6:$N$77,14,FALSE),0)</f>
        <v>0</v>
      </c>
      <c r="AM34" s="98">
        <f>_xlfn.IFNA(VLOOKUP(CONCATENATE($AM$5,$B34,$C34),'BAL3'!$A$6:$N$135,14,FALSE),0)</f>
        <v>0</v>
      </c>
      <c r="AN34" s="98">
        <f>_xlfn.IFNA(VLOOKUP(CONCATENATE($AN$5,$B34,$C34),'BUN3'!$A$6:$N$135,14,FALSE),0)</f>
        <v>0</v>
      </c>
      <c r="AO34" s="98">
        <f>_xlfn.IFNA(VLOOKUP(CONCATENATE($AO$5,$B34,$C34),SC!$A$6:$N$135,14,FALSE),0)</f>
        <v>0</v>
      </c>
      <c r="AP34" s="98">
        <f>_xlfn.IFNA(VLOOKUP(CONCATENATE($AP$5,$B34,$C34),'KAL1'!$A$6:$N$135,14,FALSE),0)</f>
        <v>0</v>
      </c>
      <c r="AQ34" s="521"/>
      <c r="AR34" s="99">
        <f>_xlfn.IFNA(VLOOKUP(CONCATENATE($AQ$5,$B34,$C34),'LF2'!$A$6:$N$135,14,FALSE),0)</f>
        <v>0</v>
      </c>
      <c r="AS34" s="100"/>
    </row>
    <row r="35" spans="1:45" s="42" customFormat="1" x14ac:dyDescent="0.2">
      <c r="A35" s="895"/>
      <c r="B35" s="393"/>
      <c r="C35" s="394"/>
      <c r="D35" s="394"/>
      <c r="E35" s="395"/>
      <c r="F35" s="396"/>
      <c r="G35" s="90"/>
      <c r="H35" s="91"/>
      <c r="I35" s="92"/>
      <c r="J35" s="96">
        <f>_xlfn.IFNA(VLOOKUP(CONCATENATE($J$5,$B35,$C35),'20BUN'!$A$6:$N$94,14,FALSE),0)</f>
        <v>0</v>
      </c>
      <c r="K35" s="97">
        <f>_xlfn.IFNA(VLOOKUP(CONCATENATE($K$5,$B35,$C35),'20BUS'!$A$6:$N$107,14,FALSE),0)</f>
        <v>0</v>
      </c>
      <c r="L35" s="97">
        <f>_xlfn.IFNA(VLOOKUP(CONCATENATE($L$5,$B35,$C35),'MUR1'!$A$6:$N$135,14,FALSE),0)</f>
        <v>0</v>
      </c>
      <c r="M35" s="97">
        <f>_xlfn.IFNA(VLOOKUP(CONCATENATE($M$5,$B35,$C35),'BUS1'!$A$6:$N$95,14,FALSE),0)</f>
        <v>0</v>
      </c>
      <c r="N35" s="97">
        <f>_xlfn.IFNA(VLOOKUP(CONCATENATE($N$5,$B35,$C35),'WP1'!$A$6:$N$131,14,FALSE),0)</f>
        <v>0</v>
      </c>
      <c r="O35" s="97">
        <f>_xlfn.IFNA(VLOOKUP(CONCATENATE($O$5,$B35,$C35),'BAL1'!$A$6:$N$95,14,FALSE),0)</f>
        <v>0</v>
      </c>
      <c r="P35" s="97">
        <f>_xlfn.IFNA(VLOOKUP(CONCATENATE($P$5,$B35,$C35),'BUS2'!$A$6:$N$133,14,FALSE),0)</f>
        <v>0</v>
      </c>
      <c r="Q35" s="97">
        <f>_xlfn.IFNA(VLOOKUP(CONCATENATE($Q$5,$B35,$C35),'WAL1'!$A$6:$N$135,14,FALSE),0)</f>
        <v>0</v>
      </c>
      <c r="R35" s="97"/>
      <c r="S35" s="97">
        <f>_xlfn.IFNA(VLOOKUP(CONCATENATE($S$5,$B35,$C35),'OG1'!$A$6:$N$132,14,FALSE),0)</f>
        <v>0</v>
      </c>
      <c r="T35" s="97">
        <f>_xlfn.IFNA(VLOOKUP(CONCATENATE($T$5,$B35,$C35),DARL!$A$6:$N$56,14,FALSE),0)</f>
        <v>0</v>
      </c>
      <c r="U35" s="97">
        <f>_xlfn.IFNA(VLOOKUP(CONCATENATE($U$5,$B35,$C35),'BUS3'!$A$6:$N$135,14,FALSE),0)</f>
        <v>0</v>
      </c>
      <c r="V35" s="97">
        <f>_xlfn.IFNA(VLOOKUP(CONCATENATE($V$5,$B35,$C35),'BAL2'!$A$6:$N$135,14,FALSE),0)</f>
        <v>0</v>
      </c>
      <c r="W35" s="97">
        <f>_xlfn.IFNA(VLOOKUP(CONCATENATE($W$5,$B35,$C35),'BUN1'!$A$6:$N$135,14,FALSE),0)</f>
        <v>0</v>
      </c>
      <c r="X35" s="97">
        <f>_xlfn.IFNA(VLOOKUP(CONCATENATE($X$5,$B35,$C35),'OG2'!$A$6:$N$133,14,FALSE),0)</f>
        <v>0</v>
      </c>
      <c r="Y35" s="97">
        <f>_xlfn.IFNA(VLOOKUP(CONCATENATE($Y$5,$B35,$C35),'SM1'!$A$6:$N$133,14,FALSE),0)</f>
        <v>0</v>
      </c>
      <c r="Z35" s="97">
        <f>_xlfn.IFNA(VLOOKUP(CONCATENATE($Z$5,$B35,$C35),'MR2'!$A$6:$N$124,14,FALSE),0)</f>
        <v>0</v>
      </c>
      <c r="AA35" s="97">
        <f>_xlfn.IFNA(VLOOKUP(CONCATENATE($AA$5,$B35,$C35),'WAL2'!$A$6:$N$135,14,FALSE),0)</f>
        <v>0</v>
      </c>
      <c r="AB35" s="97">
        <f>_xlfn.IFNA(VLOOKUP(CONCATENATE($AB$5,$B35,$C35),DARD1!$A$6:$N$134,14,FALSE),0)</f>
        <v>0</v>
      </c>
      <c r="AC35" s="97">
        <f>_xlfn.IFNA(VLOOKUP(CONCATENATE($AC$5,$B35,$C35),'LF1'!$A$6:$N$135,14,FALSE),0)</f>
        <v>0</v>
      </c>
      <c r="AD35" s="97"/>
      <c r="AE35" s="97"/>
      <c r="AF35" s="97">
        <f>_xlfn.IFNA(VLOOKUP(CONCATENATE($AF$5,$B35,$C35),'BUN2'!$A$6:$N$131,14,FALSE),0)</f>
        <v>0</v>
      </c>
      <c r="AG35" s="97">
        <f>_xlfn.IFNA(VLOOKUP(CONCATENATE($AG$5,$B35,$C35),'OG3'!$A$6:$N$135,14,FALSE),0)</f>
        <v>0</v>
      </c>
      <c r="AH35" s="98">
        <f>_xlfn.IFNA(VLOOKUP(CONCATENATE($AH$5,$B35,$C35),SER!$A$6:$N$135,14,FALSE),0)</f>
        <v>0</v>
      </c>
      <c r="AI35" s="98"/>
      <c r="AJ35" s="98">
        <f>_xlfn.IFNA(VLOOKUP(CONCATENATE($AD$5,$B35,$C35),DARL2!$A$6:$N$135,14,FALSE),0)</f>
        <v>0</v>
      </c>
      <c r="AK35" s="98">
        <f>_xlfn.IFNA(VLOOKUP(CONCATENATE($AK$5,$B35,$C35),DARD2!$A$6:$N$135,14,FALSE),0)</f>
        <v>0</v>
      </c>
      <c r="AL35" s="98">
        <f>_xlfn.IFNA(VLOOKUP(CONCATENATE($AL$5,$B35,$C35),'WAL3'!$A$6:$N$77,14,FALSE),0)</f>
        <v>0</v>
      </c>
      <c r="AM35" s="98">
        <f>_xlfn.IFNA(VLOOKUP(CONCATENATE($AM$5,$B35,$C35),'BAL3'!$A$6:$N$135,14,FALSE),0)</f>
        <v>0</v>
      </c>
      <c r="AN35" s="98">
        <f>_xlfn.IFNA(VLOOKUP(CONCATENATE($AN$5,$B35,$C35),'BUN3'!$A$6:$N$135,14,FALSE),0)</f>
        <v>0</v>
      </c>
      <c r="AO35" s="98">
        <f>_xlfn.IFNA(VLOOKUP(CONCATENATE($AO$5,$B35,$C35),SC!$A$6:$N$135,14,FALSE),0)</f>
        <v>0</v>
      </c>
      <c r="AP35" s="98">
        <f>_xlfn.IFNA(VLOOKUP(CONCATENATE($AP$5,$B35,$C35),'KAL1'!$A$6:$N$135,14,FALSE),0)</f>
        <v>0</v>
      </c>
      <c r="AQ35" s="521"/>
      <c r="AR35" s="99">
        <f>_xlfn.IFNA(VLOOKUP(CONCATENATE($AQ$5,$B35,$C35),'LF2'!$A$6:$N$135,14,FALSE),0)</f>
        <v>0</v>
      </c>
      <c r="AS35" s="100"/>
    </row>
    <row r="36" spans="1:45" s="42" customFormat="1" x14ac:dyDescent="0.2">
      <c r="A36" s="895"/>
      <c r="B36" s="393"/>
      <c r="C36" s="394"/>
      <c r="D36" s="394"/>
      <c r="E36" s="395"/>
      <c r="F36" s="396"/>
      <c r="G36" s="90"/>
      <c r="H36" s="91"/>
      <c r="I36" s="92"/>
      <c r="J36" s="96">
        <f>_xlfn.IFNA(VLOOKUP(CONCATENATE($J$5,$B36,$C36),'20BUN'!$A$6:$N$94,14,FALSE),0)</f>
        <v>0</v>
      </c>
      <c r="K36" s="97">
        <f>_xlfn.IFNA(VLOOKUP(CONCATENATE($K$5,$B36,$C36),'20BUS'!$A$6:$N$107,14,FALSE),0)</f>
        <v>0</v>
      </c>
      <c r="L36" s="97">
        <f>_xlfn.IFNA(VLOOKUP(CONCATENATE($L$5,$B36,$C36),'MUR1'!$A$6:$N$135,14,FALSE),0)</f>
        <v>0</v>
      </c>
      <c r="M36" s="97">
        <f>_xlfn.IFNA(VLOOKUP(CONCATENATE($M$5,$B36,$C36),'BUS1'!$A$6:$N$95,14,FALSE),0)</f>
        <v>0</v>
      </c>
      <c r="N36" s="97">
        <f>_xlfn.IFNA(VLOOKUP(CONCATENATE($N$5,$B36,$C36),'WP1'!$A$6:$N$131,14,FALSE),0)</f>
        <v>0</v>
      </c>
      <c r="O36" s="97">
        <f>_xlfn.IFNA(VLOOKUP(CONCATENATE($O$5,$B36,$C36),'BAL1'!$A$6:$N$95,14,FALSE),0)</f>
        <v>0</v>
      </c>
      <c r="P36" s="97">
        <f>_xlfn.IFNA(VLOOKUP(CONCATENATE($P$5,$B36,$C36),'BUS2'!$A$6:$N$133,14,FALSE),0)</f>
        <v>0</v>
      </c>
      <c r="Q36" s="97">
        <f>_xlfn.IFNA(VLOOKUP(CONCATENATE($Q$5,$B36,$C36),'WAL1'!$A$6:$N$135,14,FALSE),0)</f>
        <v>0</v>
      </c>
      <c r="R36" s="97"/>
      <c r="S36" s="97">
        <f>_xlfn.IFNA(VLOOKUP(CONCATENATE($S$5,$B36,$C36),'OG1'!$A$6:$N$132,14,FALSE),0)</f>
        <v>0</v>
      </c>
      <c r="T36" s="97">
        <f>_xlfn.IFNA(VLOOKUP(CONCATENATE($T$5,$B36,$C36),DARL!$A$6:$N$56,14,FALSE),0)</f>
        <v>0</v>
      </c>
      <c r="U36" s="97">
        <f>_xlfn.IFNA(VLOOKUP(CONCATENATE($U$5,$B36,$C36),'BUS3'!$A$6:$N$135,14,FALSE),0)</f>
        <v>0</v>
      </c>
      <c r="V36" s="97">
        <f>_xlfn.IFNA(VLOOKUP(CONCATENATE($V$5,$B36,$C36),'BAL2'!$A$6:$N$135,14,FALSE),0)</f>
        <v>0</v>
      </c>
      <c r="W36" s="97">
        <f>_xlfn.IFNA(VLOOKUP(CONCATENATE($W$5,$B36,$C36),'BUN1'!$A$6:$N$135,14,FALSE),0)</f>
        <v>0</v>
      </c>
      <c r="X36" s="97">
        <f>_xlfn.IFNA(VLOOKUP(CONCATENATE($X$5,$B36,$C36),'OG2'!$A$6:$N$133,14,FALSE),0)</f>
        <v>0</v>
      </c>
      <c r="Y36" s="97">
        <f>_xlfn.IFNA(VLOOKUP(CONCATENATE($Y$5,$B36,$C36),'SM1'!$A$6:$N$133,14,FALSE),0)</f>
        <v>0</v>
      </c>
      <c r="Z36" s="97">
        <f>_xlfn.IFNA(VLOOKUP(CONCATENATE($Z$5,$B36,$C36),'MR2'!$A$6:$N$124,14,FALSE),0)</f>
        <v>0</v>
      </c>
      <c r="AA36" s="97">
        <f>_xlfn.IFNA(VLOOKUP(CONCATENATE($AA$5,$B36,$C36),'WAL2'!$A$6:$N$135,14,FALSE),0)</f>
        <v>0</v>
      </c>
      <c r="AB36" s="97">
        <f>_xlfn.IFNA(VLOOKUP(CONCATENATE($AB$5,$B36,$C36),DARD1!$A$6:$N$134,14,FALSE),0)</f>
        <v>0</v>
      </c>
      <c r="AC36" s="97">
        <f>_xlfn.IFNA(VLOOKUP(CONCATENATE($AC$5,$B36,$C36),'LF1'!$A$6:$N$135,14,FALSE),0)</f>
        <v>0</v>
      </c>
      <c r="AD36" s="97"/>
      <c r="AE36" s="97"/>
      <c r="AF36" s="97">
        <f>_xlfn.IFNA(VLOOKUP(CONCATENATE($AF$5,$B36,$C36),'BUN2'!$A$6:$N$131,14,FALSE),0)</f>
        <v>0</v>
      </c>
      <c r="AG36" s="97">
        <f>_xlfn.IFNA(VLOOKUP(CONCATENATE($AG$5,$B36,$C36),'OG3'!$A$6:$N$135,14,FALSE),0)</f>
        <v>0</v>
      </c>
      <c r="AH36" s="98">
        <f>_xlfn.IFNA(VLOOKUP(CONCATENATE($AH$5,$B36,$C36),SER!$A$6:$N$135,14,FALSE),0)</f>
        <v>0</v>
      </c>
      <c r="AI36" s="98"/>
      <c r="AJ36" s="98">
        <f>_xlfn.IFNA(VLOOKUP(CONCATENATE($AD$5,$B36,$C36),DARL2!$A$6:$N$135,14,FALSE),0)</f>
        <v>0</v>
      </c>
      <c r="AK36" s="98">
        <f>_xlfn.IFNA(VLOOKUP(CONCATENATE($AK$5,$B36,$C36),DARD2!$A$6:$N$135,14,FALSE),0)</f>
        <v>0</v>
      </c>
      <c r="AL36" s="98">
        <f>_xlfn.IFNA(VLOOKUP(CONCATENATE($AL$5,$B36,$C36),'WAL3'!$A$6:$N$77,14,FALSE),0)</f>
        <v>0</v>
      </c>
      <c r="AM36" s="98">
        <f>_xlfn.IFNA(VLOOKUP(CONCATENATE($AM$5,$B36,$C36),'BAL3'!$A$6:$N$135,14,FALSE),0)</f>
        <v>0</v>
      </c>
      <c r="AN36" s="98">
        <f>_xlfn.IFNA(VLOOKUP(CONCATENATE($AN$5,$B36,$C36),'BUN3'!$A$6:$N$135,14,FALSE),0)</f>
        <v>0</v>
      </c>
      <c r="AO36" s="98">
        <f>_xlfn.IFNA(VLOOKUP(CONCATENATE($AO$5,$B36,$C36),SC!$A$6:$N$135,14,FALSE),0)</f>
        <v>0</v>
      </c>
      <c r="AP36" s="98">
        <f>_xlfn.IFNA(VLOOKUP(CONCATENATE($AP$5,$B36,$C36),'KAL1'!$A$6:$N$135,14,FALSE),0)</f>
        <v>0</v>
      </c>
      <c r="AQ36" s="521"/>
      <c r="AR36" s="99">
        <f>_xlfn.IFNA(VLOOKUP(CONCATENATE($AQ$5,$B36,$C36),'LF2'!$A$6:$N$135,14,FALSE),0)</f>
        <v>0</v>
      </c>
      <c r="AS36" s="100"/>
    </row>
    <row r="37" spans="1:45" s="42" customFormat="1" x14ac:dyDescent="0.2">
      <c r="A37" s="895"/>
      <c r="B37" s="393"/>
      <c r="C37" s="394"/>
      <c r="D37" s="394"/>
      <c r="E37" s="395"/>
      <c r="F37" s="396"/>
      <c r="G37" s="90"/>
      <c r="H37" s="91"/>
      <c r="I37" s="92"/>
      <c r="J37" s="96">
        <f>_xlfn.IFNA(VLOOKUP(CONCATENATE($J$5,$B37,$C37),'20BUN'!$A$6:$N$94,14,FALSE),0)</f>
        <v>0</v>
      </c>
      <c r="K37" s="97">
        <f>_xlfn.IFNA(VLOOKUP(CONCATENATE($K$5,$B37,$C37),'20BUS'!$A$6:$N$107,14,FALSE),0)</f>
        <v>0</v>
      </c>
      <c r="L37" s="97">
        <f>_xlfn.IFNA(VLOOKUP(CONCATENATE($L$5,$B37,$C37),'MUR1'!$A$6:$N$135,14,FALSE),0)</f>
        <v>0</v>
      </c>
      <c r="M37" s="97">
        <f>_xlfn.IFNA(VLOOKUP(CONCATENATE($M$5,$B37,$C37),'BUS1'!$A$6:$N$95,14,FALSE),0)</f>
        <v>0</v>
      </c>
      <c r="N37" s="97">
        <f>_xlfn.IFNA(VLOOKUP(CONCATENATE($N$5,$B37,$C37),'WP1'!$A$6:$N$131,14,FALSE),0)</f>
        <v>0</v>
      </c>
      <c r="O37" s="97">
        <f>_xlfn.IFNA(VLOOKUP(CONCATENATE($O$5,$B37,$C37),'BAL1'!$A$6:$N$95,14,FALSE),0)</f>
        <v>0</v>
      </c>
      <c r="P37" s="97">
        <f>_xlfn.IFNA(VLOOKUP(CONCATENATE($P$5,$B37,$C37),'BUS2'!$A$6:$N$133,14,FALSE),0)</f>
        <v>0</v>
      </c>
      <c r="Q37" s="97">
        <f>_xlfn.IFNA(VLOOKUP(CONCATENATE($Q$5,$B37,$C37),'WAL1'!$A$6:$N$135,14,FALSE),0)</f>
        <v>0</v>
      </c>
      <c r="R37" s="97"/>
      <c r="S37" s="97">
        <f>_xlfn.IFNA(VLOOKUP(CONCATENATE($S$5,$B37,$C37),'OG1'!$A$6:$N$132,14,FALSE),0)</f>
        <v>0</v>
      </c>
      <c r="T37" s="97">
        <f>_xlfn.IFNA(VLOOKUP(CONCATENATE($T$5,$B37,$C37),DARL!$A$6:$N$56,14,FALSE),0)</f>
        <v>0</v>
      </c>
      <c r="U37" s="97">
        <f>_xlfn.IFNA(VLOOKUP(CONCATENATE($U$5,$B37,$C37),'BUS3'!$A$6:$N$135,14,FALSE),0)</f>
        <v>0</v>
      </c>
      <c r="V37" s="97">
        <f>_xlfn.IFNA(VLOOKUP(CONCATENATE($V$5,$B37,$C37),'BAL2'!$A$6:$N$135,14,FALSE),0)</f>
        <v>0</v>
      </c>
      <c r="W37" s="97">
        <f>_xlfn.IFNA(VLOOKUP(CONCATENATE($W$5,$B37,$C37),'BUN1'!$A$6:$N$135,14,FALSE),0)</f>
        <v>0</v>
      </c>
      <c r="X37" s="97">
        <f>_xlfn.IFNA(VLOOKUP(CONCATENATE($X$5,$B37,$C37),'OG2'!$A$6:$N$133,14,FALSE),0)</f>
        <v>0</v>
      </c>
      <c r="Y37" s="97">
        <f>_xlfn.IFNA(VLOOKUP(CONCATENATE($Y$5,$B37,$C37),'SM1'!$A$6:$N$133,14,FALSE),0)</f>
        <v>0</v>
      </c>
      <c r="Z37" s="97">
        <f>_xlfn.IFNA(VLOOKUP(CONCATENATE($Z$5,$B37,$C37),'MR2'!$A$6:$N$124,14,FALSE),0)</f>
        <v>0</v>
      </c>
      <c r="AA37" s="97">
        <f>_xlfn.IFNA(VLOOKUP(CONCATENATE($AA$5,$B37,$C37),'WAL2'!$A$6:$N$135,14,FALSE),0)</f>
        <v>0</v>
      </c>
      <c r="AB37" s="97">
        <f>_xlfn.IFNA(VLOOKUP(CONCATENATE($AB$5,$B37,$C37),DARD1!$A$6:$N$134,14,FALSE),0)</f>
        <v>0</v>
      </c>
      <c r="AC37" s="97">
        <f>_xlfn.IFNA(VLOOKUP(CONCATENATE($AC$5,$B37,$C37),'LF1'!$A$6:$N$135,14,FALSE),0)</f>
        <v>0</v>
      </c>
      <c r="AD37" s="97"/>
      <c r="AE37" s="97"/>
      <c r="AF37" s="97">
        <f>_xlfn.IFNA(VLOOKUP(CONCATENATE($AF$5,$B37,$C37),'BUN2'!$A$6:$N$131,14,FALSE),0)</f>
        <v>0</v>
      </c>
      <c r="AG37" s="97">
        <f>_xlfn.IFNA(VLOOKUP(CONCATENATE($AG$5,$B37,$C37),'OG3'!$A$6:$N$135,14,FALSE),0)</f>
        <v>0</v>
      </c>
      <c r="AH37" s="98">
        <f>_xlfn.IFNA(VLOOKUP(CONCATENATE($AH$5,$B37,$C37),SER!$A$6:$N$135,14,FALSE),0)</f>
        <v>0</v>
      </c>
      <c r="AI37" s="98"/>
      <c r="AJ37" s="98">
        <f>_xlfn.IFNA(VLOOKUP(CONCATENATE($AD$5,$B37,$C37),DARL2!$A$6:$N$135,14,FALSE),0)</f>
        <v>0</v>
      </c>
      <c r="AK37" s="98">
        <f>_xlfn.IFNA(VLOOKUP(CONCATENATE($AK$5,$B37,$C37),DARD2!$A$6:$N$135,14,FALSE),0)</f>
        <v>0</v>
      </c>
      <c r="AL37" s="98">
        <f>_xlfn.IFNA(VLOOKUP(CONCATENATE($AL$5,$B37,$C37),'WAL3'!$A$6:$N$77,14,FALSE),0)</f>
        <v>0</v>
      </c>
      <c r="AM37" s="98">
        <f>_xlfn.IFNA(VLOOKUP(CONCATENATE($AM$5,$B37,$C37),'BAL3'!$A$6:$N$135,14,FALSE),0)</f>
        <v>0</v>
      </c>
      <c r="AN37" s="98">
        <f>_xlfn.IFNA(VLOOKUP(CONCATENATE($AN$5,$B37,$C37),'BUN3'!$A$6:$N$135,14,FALSE),0)</f>
        <v>0</v>
      </c>
      <c r="AO37" s="98">
        <f>_xlfn.IFNA(VLOOKUP(CONCATENATE($AO$5,$B37,$C37),SC!$A$6:$N$135,14,FALSE),0)</f>
        <v>0</v>
      </c>
      <c r="AP37" s="98">
        <f>_xlfn.IFNA(VLOOKUP(CONCATENATE($AP$5,$B37,$C37),'KAL1'!$A$6:$N$135,14,FALSE),0)</f>
        <v>0</v>
      </c>
      <c r="AQ37" s="521"/>
      <c r="AR37" s="99">
        <f>_xlfn.IFNA(VLOOKUP(CONCATENATE($AQ$5,$B37,$C37),'LF2'!$A$6:$N$135,14,FALSE),0)</f>
        <v>0</v>
      </c>
      <c r="AS37" s="100"/>
    </row>
    <row r="38" spans="1:45" s="42" customFormat="1" x14ac:dyDescent="0.2">
      <c r="A38" s="895"/>
      <c r="B38" s="393"/>
      <c r="C38" s="394"/>
      <c r="D38" s="394"/>
      <c r="E38" s="395"/>
      <c r="F38" s="396"/>
      <c r="G38" s="90"/>
      <c r="H38" s="91"/>
      <c r="I38" s="92"/>
      <c r="J38" s="96">
        <f>_xlfn.IFNA(VLOOKUP(CONCATENATE($J$5,$B38,$C38),'20BUN'!$A$6:$N$94,14,FALSE),0)</f>
        <v>0</v>
      </c>
      <c r="K38" s="97">
        <f>_xlfn.IFNA(VLOOKUP(CONCATENATE($K$5,$B38,$C38),'20BUS'!$A$6:$N$107,14,FALSE),0)</f>
        <v>0</v>
      </c>
      <c r="L38" s="97">
        <f>_xlfn.IFNA(VLOOKUP(CONCATENATE($L$5,$B38,$C38),'MUR1'!$A$6:$N$135,14,FALSE),0)</f>
        <v>0</v>
      </c>
      <c r="M38" s="97">
        <f>_xlfn.IFNA(VLOOKUP(CONCATENATE($M$5,$B38,$C38),'BUS1'!$A$6:$N$95,14,FALSE),0)</f>
        <v>0</v>
      </c>
      <c r="N38" s="97">
        <f>_xlfn.IFNA(VLOOKUP(CONCATENATE($N$5,$B38,$C38),'WP1'!$A$6:$N$131,14,FALSE),0)</f>
        <v>0</v>
      </c>
      <c r="O38" s="97">
        <f>_xlfn.IFNA(VLOOKUP(CONCATENATE($O$5,$B38,$C38),'BAL1'!$A$6:$N$95,14,FALSE),0)</f>
        <v>0</v>
      </c>
      <c r="P38" s="97">
        <f>_xlfn.IFNA(VLOOKUP(CONCATENATE($P$5,$B38,$C38),'BUS2'!$A$6:$N$133,14,FALSE),0)</f>
        <v>0</v>
      </c>
      <c r="Q38" s="97">
        <f>_xlfn.IFNA(VLOOKUP(CONCATENATE($Q$5,$B38,$C38),'WAL1'!$A$6:$N$135,14,FALSE),0)</f>
        <v>0</v>
      </c>
      <c r="R38" s="97"/>
      <c r="S38" s="97">
        <f>_xlfn.IFNA(VLOOKUP(CONCATENATE($S$5,$B38,$C38),'OG1'!$A$6:$N$132,14,FALSE),0)</f>
        <v>0</v>
      </c>
      <c r="T38" s="97">
        <f>_xlfn.IFNA(VLOOKUP(CONCATENATE($T$5,$B38,$C38),DARL!$A$6:$N$56,14,FALSE),0)</f>
        <v>0</v>
      </c>
      <c r="U38" s="97">
        <f>_xlfn.IFNA(VLOOKUP(CONCATENATE($U$5,$B38,$C38),'BUS3'!$A$6:$N$135,14,FALSE),0)</f>
        <v>0</v>
      </c>
      <c r="V38" s="97">
        <f>_xlfn.IFNA(VLOOKUP(CONCATENATE($V$5,$B38,$C38),'BAL2'!$A$6:$N$135,14,FALSE),0)</f>
        <v>0</v>
      </c>
      <c r="W38" s="97">
        <f>_xlfn.IFNA(VLOOKUP(CONCATENATE($W$5,$B38,$C38),'BUN1'!$A$6:$N$135,14,FALSE),0)</f>
        <v>0</v>
      </c>
      <c r="X38" s="97">
        <f>_xlfn.IFNA(VLOOKUP(CONCATENATE($X$5,$B38,$C38),'OG2'!$A$6:$N$133,14,FALSE),0)</f>
        <v>0</v>
      </c>
      <c r="Y38" s="97">
        <f>_xlfn.IFNA(VLOOKUP(CONCATENATE($Y$5,$B38,$C38),'SM1'!$A$6:$N$133,14,FALSE),0)</f>
        <v>0</v>
      </c>
      <c r="Z38" s="97">
        <f>_xlfn.IFNA(VLOOKUP(CONCATENATE($Z$5,$B38,$C38),'MR2'!$A$6:$N$124,14,FALSE),0)</f>
        <v>0</v>
      </c>
      <c r="AA38" s="97">
        <f>_xlfn.IFNA(VLOOKUP(CONCATENATE($AA$5,$B38,$C38),'WAL2'!$A$6:$N$135,14,FALSE),0)</f>
        <v>0</v>
      </c>
      <c r="AB38" s="97">
        <f>_xlfn.IFNA(VLOOKUP(CONCATENATE($AB$5,$B38,$C38),DARD1!$A$6:$N$134,14,FALSE),0)</f>
        <v>0</v>
      </c>
      <c r="AC38" s="97">
        <f>_xlfn.IFNA(VLOOKUP(CONCATENATE($AC$5,$B38,$C38),'LF1'!$A$6:$N$135,14,FALSE),0)</f>
        <v>0</v>
      </c>
      <c r="AD38" s="97"/>
      <c r="AE38" s="97"/>
      <c r="AF38" s="97">
        <f>_xlfn.IFNA(VLOOKUP(CONCATENATE($AF$5,$B38,$C38),'BUN2'!$A$6:$N$131,14,FALSE),0)</f>
        <v>0</v>
      </c>
      <c r="AG38" s="97">
        <f>_xlfn.IFNA(VLOOKUP(CONCATENATE($AG$5,$B38,$C38),'OG3'!$A$6:$N$135,14,FALSE),0)</f>
        <v>0</v>
      </c>
      <c r="AH38" s="98">
        <f>_xlfn.IFNA(VLOOKUP(CONCATENATE($AH$5,$B38,$C38),SER!$A$6:$N$135,14,FALSE),0)</f>
        <v>0</v>
      </c>
      <c r="AI38" s="98"/>
      <c r="AJ38" s="98">
        <f>_xlfn.IFNA(VLOOKUP(CONCATENATE($AD$5,$B38,$C38),DARL2!$A$6:$N$135,14,FALSE),0)</f>
        <v>0</v>
      </c>
      <c r="AK38" s="98">
        <f>_xlfn.IFNA(VLOOKUP(CONCATENATE($AK$5,$B38,$C38),DARD2!$A$6:$N$135,14,FALSE),0)</f>
        <v>0</v>
      </c>
      <c r="AL38" s="98">
        <f>_xlfn.IFNA(VLOOKUP(CONCATENATE($AL$5,$B38,$C38),'WAL3'!$A$6:$N$77,14,FALSE),0)</f>
        <v>0</v>
      </c>
      <c r="AM38" s="98">
        <f>_xlfn.IFNA(VLOOKUP(CONCATENATE($AM$5,$B38,$C38),'BAL3'!$A$6:$N$135,14,FALSE),0)</f>
        <v>0</v>
      </c>
      <c r="AN38" s="98">
        <f>_xlfn.IFNA(VLOOKUP(CONCATENATE($AN$5,$B38,$C38),'BUN3'!$A$6:$N$135,14,FALSE),0)</f>
        <v>0</v>
      </c>
      <c r="AO38" s="98">
        <f>_xlfn.IFNA(VLOOKUP(CONCATENATE($AO$5,$B38,$C38),SC!$A$6:$N$135,14,FALSE),0)</f>
        <v>0</v>
      </c>
      <c r="AP38" s="98">
        <f>_xlfn.IFNA(VLOOKUP(CONCATENATE($AP$5,$B38,$C38),'KAL1'!$A$6:$N$135,14,FALSE),0)</f>
        <v>0</v>
      </c>
      <c r="AQ38" s="521"/>
      <c r="AR38" s="99">
        <f>_xlfn.IFNA(VLOOKUP(CONCATENATE($AQ$5,$B38,$C38),'LF2'!$A$6:$N$135,14,FALSE),0)</f>
        <v>0</v>
      </c>
      <c r="AS38" s="100"/>
    </row>
    <row r="39" spans="1:45" s="42" customFormat="1" x14ac:dyDescent="0.2">
      <c r="A39" s="895"/>
      <c r="B39" s="393"/>
      <c r="C39" s="394"/>
      <c r="D39" s="394"/>
      <c r="E39" s="395"/>
      <c r="F39" s="396"/>
      <c r="G39" s="90"/>
      <c r="H39" s="91"/>
      <c r="I39" s="92"/>
      <c r="J39" s="96">
        <f>_xlfn.IFNA(VLOOKUP(CONCATENATE($J$5,$B39,$C39),'20BUN'!$A$6:$N$94,14,FALSE),0)</f>
        <v>0</v>
      </c>
      <c r="K39" s="97">
        <f>_xlfn.IFNA(VLOOKUP(CONCATENATE($K$5,$B39,$C39),'20BUS'!$A$6:$N$107,14,FALSE),0)</f>
        <v>0</v>
      </c>
      <c r="L39" s="97">
        <f>_xlfn.IFNA(VLOOKUP(CONCATENATE($L$5,$B39,$C39),'MUR1'!$A$6:$N$135,14,FALSE),0)</f>
        <v>0</v>
      </c>
      <c r="M39" s="97">
        <f>_xlfn.IFNA(VLOOKUP(CONCATENATE($M$5,$B39,$C39),'BUS1'!$A$6:$N$95,14,FALSE),0)</f>
        <v>0</v>
      </c>
      <c r="N39" s="97">
        <f>_xlfn.IFNA(VLOOKUP(CONCATENATE($N$5,$B39,$C39),'WP1'!$A$6:$N$131,14,FALSE),0)</f>
        <v>0</v>
      </c>
      <c r="O39" s="97">
        <f>_xlfn.IFNA(VLOOKUP(CONCATENATE($O$5,$B39,$C39),'BAL1'!$A$6:$N$95,14,FALSE),0)</f>
        <v>0</v>
      </c>
      <c r="P39" s="97">
        <f>_xlfn.IFNA(VLOOKUP(CONCATENATE($P$5,$B39,$C39),'BUS2'!$A$6:$N$133,14,FALSE),0)</f>
        <v>0</v>
      </c>
      <c r="Q39" s="97">
        <f>_xlfn.IFNA(VLOOKUP(CONCATENATE($Q$5,$B39,$C39),'WAL1'!$A$6:$N$135,14,FALSE),0)</f>
        <v>0</v>
      </c>
      <c r="R39" s="97"/>
      <c r="S39" s="97">
        <f>_xlfn.IFNA(VLOOKUP(CONCATENATE($S$5,$B39,$C39),'OG1'!$A$6:$N$132,14,FALSE),0)</f>
        <v>0</v>
      </c>
      <c r="T39" s="97">
        <f>_xlfn.IFNA(VLOOKUP(CONCATENATE($T$5,$B39,$C39),DARL!$A$6:$N$56,14,FALSE),0)</f>
        <v>0</v>
      </c>
      <c r="U39" s="97">
        <f>_xlfn.IFNA(VLOOKUP(CONCATENATE($U$5,$B39,$C39),'BUS3'!$A$6:$N$135,14,FALSE),0)</f>
        <v>0</v>
      </c>
      <c r="V39" s="97">
        <f>_xlfn.IFNA(VLOOKUP(CONCATENATE($V$5,$B39,$C39),'BAL2'!$A$6:$N$135,14,FALSE),0)</f>
        <v>0</v>
      </c>
      <c r="W39" s="97">
        <f>_xlfn.IFNA(VLOOKUP(CONCATENATE($W$5,$B39,$C39),'BUN1'!$A$6:$N$135,14,FALSE),0)</f>
        <v>0</v>
      </c>
      <c r="X39" s="97">
        <f>_xlfn.IFNA(VLOOKUP(CONCATENATE($X$5,$B39,$C39),'OG2'!$A$6:$N$133,14,FALSE),0)</f>
        <v>0</v>
      </c>
      <c r="Y39" s="97">
        <f>_xlfn.IFNA(VLOOKUP(CONCATENATE($Y$5,$B39,$C39),'SM1'!$A$6:$N$133,14,FALSE),0)</f>
        <v>0</v>
      </c>
      <c r="Z39" s="97">
        <f>_xlfn.IFNA(VLOOKUP(CONCATENATE($Z$5,$B39,$C39),'MR2'!$A$6:$N$124,14,FALSE),0)</f>
        <v>0</v>
      </c>
      <c r="AA39" s="97">
        <f>_xlfn.IFNA(VLOOKUP(CONCATENATE($AA$5,$B39,$C39),'WAL2'!$A$6:$N$135,14,FALSE),0)</f>
        <v>0</v>
      </c>
      <c r="AB39" s="97">
        <f>_xlfn.IFNA(VLOOKUP(CONCATENATE($AB$5,$B39,$C39),DARD1!$A$6:$N$134,14,FALSE),0)</f>
        <v>0</v>
      </c>
      <c r="AC39" s="97">
        <f>_xlfn.IFNA(VLOOKUP(CONCATENATE($AC$5,$B39,$C39),'LF1'!$A$6:$N$135,14,FALSE),0)</f>
        <v>0</v>
      </c>
      <c r="AD39" s="97"/>
      <c r="AE39" s="97"/>
      <c r="AF39" s="97">
        <f>_xlfn.IFNA(VLOOKUP(CONCATENATE($AF$5,$B39,$C39),'BUN2'!$A$6:$N$131,14,FALSE),0)</f>
        <v>0</v>
      </c>
      <c r="AG39" s="97">
        <f>_xlfn.IFNA(VLOOKUP(CONCATENATE($AG$5,$B39,$C39),'OG3'!$A$6:$N$135,14,FALSE),0)</f>
        <v>0</v>
      </c>
      <c r="AH39" s="98">
        <f>_xlfn.IFNA(VLOOKUP(CONCATENATE($AH$5,$B39,$C39),SER!$A$6:$N$135,14,FALSE),0)</f>
        <v>0</v>
      </c>
      <c r="AI39" s="98"/>
      <c r="AJ39" s="98">
        <f>_xlfn.IFNA(VLOOKUP(CONCATENATE($AD$5,$B39,$C39),DARL2!$A$6:$N$135,14,FALSE),0)</f>
        <v>0</v>
      </c>
      <c r="AK39" s="98">
        <f>_xlfn.IFNA(VLOOKUP(CONCATENATE($AK$5,$B39,$C39),DARD2!$A$6:$N$135,14,FALSE),0)</f>
        <v>0</v>
      </c>
      <c r="AL39" s="98">
        <f>_xlfn.IFNA(VLOOKUP(CONCATENATE($AL$5,$B39,$C39),'WAL3'!$A$6:$N$77,14,FALSE),0)</f>
        <v>0</v>
      </c>
      <c r="AM39" s="98">
        <f>_xlfn.IFNA(VLOOKUP(CONCATENATE($AM$5,$B39,$C39),'BAL3'!$A$6:$N$135,14,FALSE),0)</f>
        <v>0</v>
      </c>
      <c r="AN39" s="98">
        <f>_xlfn.IFNA(VLOOKUP(CONCATENATE($AN$5,$B39,$C39),'BUN3'!$A$6:$N$135,14,FALSE),0)</f>
        <v>0</v>
      </c>
      <c r="AO39" s="98">
        <f>_xlfn.IFNA(VLOOKUP(CONCATENATE($AO$5,$B39,$C39),SC!$A$6:$N$135,14,FALSE),0)</f>
        <v>0</v>
      </c>
      <c r="AP39" s="98">
        <f>_xlfn.IFNA(VLOOKUP(CONCATENATE($AP$5,$B39,$C39),'KAL1'!$A$6:$N$135,14,FALSE),0)</f>
        <v>0</v>
      </c>
      <c r="AQ39" s="521"/>
      <c r="AR39" s="99">
        <f>_xlfn.IFNA(VLOOKUP(CONCATENATE($AQ$5,$B39,$C39),'LF2'!$A$6:$N$135,14,FALSE),0)</f>
        <v>0</v>
      </c>
      <c r="AS39" s="100"/>
    </row>
    <row r="40" spans="1:45" s="42" customFormat="1" x14ac:dyDescent="0.2">
      <c r="A40" s="895"/>
      <c r="B40" s="393"/>
      <c r="C40" s="394"/>
      <c r="D40" s="394"/>
      <c r="E40" s="395"/>
      <c r="F40" s="396"/>
      <c r="G40" s="90"/>
      <c r="H40" s="91"/>
      <c r="I40" s="92"/>
      <c r="J40" s="96">
        <f>_xlfn.IFNA(VLOOKUP(CONCATENATE($J$5,$B40,$C40),'20BUN'!$A$6:$N$94,14,FALSE),0)</f>
        <v>0</v>
      </c>
      <c r="K40" s="97">
        <f>_xlfn.IFNA(VLOOKUP(CONCATENATE($K$5,$B40,$C40),'20BUS'!$A$6:$N$107,14,FALSE),0)</f>
        <v>0</v>
      </c>
      <c r="L40" s="97">
        <f>_xlfn.IFNA(VLOOKUP(CONCATENATE($L$5,$B40,$C40),'MUR1'!$A$6:$N$135,14,FALSE),0)</f>
        <v>0</v>
      </c>
      <c r="M40" s="97">
        <f>_xlfn.IFNA(VLOOKUP(CONCATENATE($M$5,$B40,$C40),'BUS1'!$A$6:$N$95,14,FALSE),0)</f>
        <v>0</v>
      </c>
      <c r="N40" s="97">
        <f>_xlfn.IFNA(VLOOKUP(CONCATENATE($N$5,$B40,$C40),'WP1'!$A$6:$N$131,14,FALSE),0)</f>
        <v>0</v>
      </c>
      <c r="O40" s="97">
        <f>_xlfn.IFNA(VLOOKUP(CONCATENATE($O$5,$B40,$C40),'BAL1'!$A$6:$N$95,14,FALSE),0)</f>
        <v>0</v>
      </c>
      <c r="P40" s="97">
        <f>_xlfn.IFNA(VLOOKUP(CONCATENATE($P$5,$B40,$C40),'BUS2'!$A$6:$N$133,14,FALSE),0)</f>
        <v>0</v>
      </c>
      <c r="Q40" s="97">
        <f>_xlfn.IFNA(VLOOKUP(CONCATENATE($Q$5,$B40,$C40),'WAL1'!$A$6:$N$135,14,FALSE),0)</f>
        <v>0</v>
      </c>
      <c r="R40" s="97"/>
      <c r="S40" s="97">
        <f>_xlfn.IFNA(VLOOKUP(CONCATENATE($S$5,$B40,$C40),'OG1'!$A$6:$N$132,14,FALSE),0)</f>
        <v>0</v>
      </c>
      <c r="T40" s="97">
        <f>_xlfn.IFNA(VLOOKUP(CONCATENATE($T$5,$B40,$C40),DARL!$A$6:$N$56,14,FALSE),0)</f>
        <v>0</v>
      </c>
      <c r="U40" s="97">
        <f>_xlfn.IFNA(VLOOKUP(CONCATENATE($U$5,$B40,$C40),'BUS3'!$A$6:$N$135,14,FALSE),0)</f>
        <v>0</v>
      </c>
      <c r="V40" s="97">
        <f>_xlfn.IFNA(VLOOKUP(CONCATENATE($V$5,$B40,$C40),'BAL2'!$A$6:$N$135,14,FALSE),0)</f>
        <v>0</v>
      </c>
      <c r="W40" s="97">
        <f>_xlfn.IFNA(VLOOKUP(CONCATENATE($W$5,$B40,$C40),'BUN1'!$A$6:$N$135,14,FALSE),0)</f>
        <v>0</v>
      </c>
      <c r="X40" s="97">
        <f>_xlfn.IFNA(VLOOKUP(CONCATENATE($X$5,$B40,$C40),'OG2'!$A$6:$N$133,14,FALSE),0)</f>
        <v>0</v>
      </c>
      <c r="Y40" s="97">
        <f>_xlfn.IFNA(VLOOKUP(CONCATENATE($Y$5,$B40,$C40),'SM1'!$A$6:$N$133,14,FALSE),0)</f>
        <v>0</v>
      </c>
      <c r="Z40" s="97">
        <f>_xlfn.IFNA(VLOOKUP(CONCATENATE($Z$5,$B40,$C40),'MR2'!$A$6:$N$124,14,FALSE),0)</f>
        <v>0</v>
      </c>
      <c r="AA40" s="97">
        <f>_xlfn.IFNA(VLOOKUP(CONCATENATE($AA$5,$B40,$C40),'WAL2'!$A$6:$N$135,14,FALSE),0)</f>
        <v>0</v>
      </c>
      <c r="AB40" s="97">
        <f>_xlfn.IFNA(VLOOKUP(CONCATENATE($AB$5,$B40,$C40),DARD1!$A$6:$N$134,14,FALSE),0)</f>
        <v>0</v>
      </c>
      <c r="AC40" s="97">
        <f>_xlfn.IFNA(VLOOKUP(CONCATENATE($AC$5,$B40,$C40),'LF1'!$A$6:$N$135,14,FALSE),0)</f>
        <v>0</v>
      </c>
      <c r="AD40" s="97"/>
      <c r="AE40" s="97"/>
      <c r="AF40" s="97">
        <f>_xlfn.IFNA(VLOOKUP(CONCATENATE($AF$5,$B40,$C40),'BUN2'!$A$6:$N$131,14,FALSE),0)</f>
        <v>0</v>
      </c>
      <c r="AG40" s="97">
        <f>_xlfn.IFNA(VLOOKUP(CONCATENATE($AG$5,$B40,$C40),'OG3'!$A$6:$N$135,14,FALSE),0)</f>
        <v>0</v>
      </c>
      <c r="AH40" s="98">
        <f>_xlfn.IFNA(VLOOKUP(CONCATENATE($AH$5,$B40,$C40),SER!$A$6:$N$135,14,FALSE),0)</f>
        <v>0</v>
      </c>
      <c r="AI40" s="98"/>
      <c r="AJ40" s="98">
        <f>_xlfn.IFNA(VLOOKUP(CONCATENATE($AD$5,$B40,$C40),DARL2!$A$6:$N$135,14,FALSE),0)</f>
        <v>0</v>
      </c>
      <c r="AK40" s="98">
        <f>_xlfn.IFNA(VLOOKUP(CONCATENATE($AK$5,$B40,$C40),DARD2!$A$6:$N$135,14,FALSE),0)</f>
        <v>0</v>
      </c>
      <c r="AL40" s="98">
        <f>_xlfn.IFNA(VLOOKUP(CONCATENATE($AL$5,$B40,$C40),'WAL3'!$A$6:$N$77,14,FALSE),0)</f>
        <v>0</v>
      </c>
      <c r="AM40" s="98">
        <f>_xlfn.IFNA(VLOOKUP(CONCATENATE($AM$5,$B40,$C40),'BAL3'!$A$6:$N$135,14,FALSE),0)</f>
        <v>0</v>
      </c>
      <c r="AN40" s="98">
        <f>_xlfn.IFNA(VLOOKUP(CONCATENATE($AN$5,$B40,$C40),'BUN3'!$A$6:$N$135,14,FALSE),0)</f>
        <v>0</v>
      </c>
      <c r="AO40" s="98">
        <f>_xlfn.IFNA(VLOOKUP(CONCATENATE($AO$5,$B40,$C40),SC!$A$6:$N$135,14,FALSE),0)</f>
        <v>0</v>
      </c>
      <c r="AP40" s="98">
        <f>_xlfn.IFNA(VLOOKUP(CONCATENATE($AP$5,$B40,$C40),'KAL1'!$A$6:$N$135,14,FALSE),0)</f>
        <v>0</v>
      </c>
      <c r="AQ40" s="521"/>
      <c r="AR40" s="99">
        <f>_xlfn.IFNA(VLOOKUP(CONCATENATE($AQ$5,$B40,$C40),'LF2'!$A$6:$N$135,14,FALSE),0)</f>
        <v>0</v>
      </c>
      <c r="AS40" s="100"/>
    </row>
    <row r="41" spans="1:45" s="42" customFormat="1" x14ac:dyDescent="0.2">
      <c r="A41" s="895"/>
      <c r="B41" s="393"/>
      <c r="C41" s="394"/>
      <c r="D41" s="394"/>
      <c r="E41" s="395"/>
      <c r="F41" s="396"/>
      <c r="G41" s="90"/>
      <c r="H41" s="91"/>
      <c r="I41" s="92"/>
      <c r="J41" s="96">
        <f>_xlfn.IFNA(VLOOKUP(CONCATENATE($J$5,$B41,$C41),'20BUN'!$A$6:$N$94,14,FALSE),0)</f>
        <v>0</v>
      </c>
      <c r="K41" s="97">
        <f>_xlfn.IFNA(VLOOKUP(CONCATENATE($K$5,$B41,$C41),'20BUS'!$A$6:$N$107,14,FALSE),0)</f>
        <v>0</v>
      </c>
      <c r="L41" s="97">
        <f>_xlfn.IFNA(VLOOKUP(CONCATENATE($L$5,$B41,$C41),'MUR1'!$A$6:$N$135,14,FALSE),0)</f>
        <v>0</v>
      </c>
      <c r="M41" s="97">
        <f>_xlfn.IFNA(VLOOKUP(CONCATENATE($M$5,$B41,$C41),'BUS1'!$A$6:$N$95,14,FALSE),0)</f>
        <v>0</v>
      </c>
      <c r="N41" s="97">
        <f>_xlfn.IFNA(VLOOKUP(CONCATENATE($N$5,$B41,$C41),'WP1'!$A$6:$N$131,14,FALSE),0)</f>
        <v>0</v>
      </c>
      <c r="O41" s="97">
        <f>_xlfn.IFNA(VLOOKUP(CONCATENATE($O$5,$B41,$C41),'BAL1'!$A$6:$N$95,14,FALSE),0)</f>
        <v>0</v>
      </c>
      <c r="P41" s="97">
        <f>_xlfn.IFNA(VLOOKUP(CONCATENATE($P$5,$B41,$C41),'BUS2'!$A$6:$N$133,14,FALSE),0)</f>
        <v>0</v>
      </c>
      <c r="Q41" s="97">
        <f>_xlfn.IFNA(VLOOKUP(CONCATENATE($Q$5,$B41,$C41),'WAL1'!$A$6:$N$135,14,FALSE),0)</f>
        <v>0</v>
      </c>
      <c r="R41" s="97"/>
      <c r="S41" s="97">
        <f>_xlfn.IFNA(VLOOKUP(CONCATENATE($S$5,$B41,$C41),'OG1'!$A$6:$N$132,14,FALSE),0)</f>
        <v>0</v>
      </c>
      <c r="T41" s="97">
        <f>_xlfn.IFNA(VLOOKUP(CONCATENATE($T$5,$B41,$C41),DARL!$A$6:$N$56,14,FALSE),0)</f>
        <v>0</v>
      </c>
      <c r="U41" s="97">
        <f>_xlfn.IFNA(VLOOKUP(CONCATENATE($U$5,$B41,$C41),'BUS3'!$A$6:$N$135,14,FALSE),0)</f>
        <v>0</v>
      </c>
      <c r="V41" s="97">
        <f>_xlfn.IFNA(VLOOKUP(CONCATENATE($V$5,$B41,$C41),'BAL2'!$A$6:$N$135,14,FALSE),0)</f>
        <v>0</v>
      </c>
      <c r="W41" s="97">
        <f>_xlfn.IFNA(VLOOKUP(CONCATENATE($W$5,$B41,$C41),'BUN1'!$A$6:$N$135,14,FALSE),0)</f>
        <v>0</v>
      </c>
      <c r="X41" s="97">
        <f>_xlfn.IFNA(VLOOKUP(CONCATENATE($X$5,$B41,$C41),'OG2'!$A$6:$N$133,14,FALSE),0)</f>
        <v>0</v>
      </c>
      <c r="Y41" s="97">
        <f>_xlfn.IFNA(VLOOKUP(CONCATENATE($Y$5,$B41,$C41),'SM1'!$A$6:$N$133,14,FALSE),0)</f>
        <v>0</v>
      </c>
      <c r="Z41" s="97">
        <f>_xlfn.IFNA(VLOOKUP(CONCATENATE($Z$5,$B41,$C41),'MR2'!$A$6:$N$124,14,FALSE),0)</f>
        <v>0</v>
      </c>
      <c r="AA41" s="97">
        <f>_xlfn.IFNA(VLOOKUP(CONCATENATE($AA$5,$B41,$C41),'WAL2'!$A$6:$N$135,14,FALSE),0)</f>
        <v>0</v>
      </c>
      <c r="AB41" s="97">
        <f>_xlfn.IFNA(VLOOKUP(CONCATENATE($AB$5,$B41,$C41),DARD1!$A$6:$N$134,14,FALSE),0)</f>
        <v>0</v>
      </c>
      <c r="AC41" s="97">
        <f>_xlfn.IFNA(VLOOKUP(CONCATENATE($AC$5,$B41,$C41),'LF1'!$A$6:$N$135,14,FALSE),0)</f>
        <v>0</v>
      </c>
      <c r="AD41" s="97"/>
      <c r="AE41" s="97"/>
      <c r="AF41" s="97">
        <f>_xlfn.IFNA(VLOOKUP(CONCATENATE($AF$5,$B41,$C41),'BUN2'!$A$6:$N$131,14,FALSE),0)</f>
        <v>0</v>
      </c>
      <c r="AG41" s="97">
        <f>_xlfn.IFNA(VLOOKUP(CONCATENATE($AG$5,$B41,$C41),'OG3'!$A$6:$N$135,14,FALSE),0)</f>
        <v>0</v>
      </c>
      <c r="AH41" s="98">
        <f>_xlfn.IFNA(VLOOKUP(CONCATENATE($AH$5,$B41,$C41),SER!$A$6:$N$135,14,FALSE),0)</f>
        <v>0</v>
      </c>
      <c r="AI41" s="98"/>
      <c r="AJ41" s="98">
        <f>_xlfn.IFNA(VLOOKUP(CONCATENATE($AD$5,$B41,$C41),DARL2!$A$6:$N$135,14,FALSE),0)</f>
        <v>0</v>
      </c>
      <c r="AK41" s="98">
        <f>_xlfn.IFNA(VLOOKUP(CONCATENATE($AK$5,$B41,$C41),DARD2!$A$6:$N$135,14,FALSE),0)</f>
        <v>0</v>
      </c>
      <c r="AL41" s="98">
        <f>_xlfn.IFNA(VLOOKUP(CONCATENATE($AL$5,$B41,$C41),'WAL3'!$A$6:$N$77,14,FALSE),0)</f>
        <v>0</v>
      </c>
      <c r="AM41" s="98">
        <f>_xlfn.IFNA(VLOOKUP(CONCATENATE($AM$5,$B41,$C41),'BAL3'!$A$6:$N$135,14,FALSE),0)</f>
        <v>0</v>
      </c>
      <c r="AN41" s="98">
        <f>_xlfn.IFNA(VLOOKUP(CONCATENATE($AN$5,$B41,$C41),'BUN3'!$A$6:$N$135,14,FALSE),0)</f>
        <v>0</v>
      </c>
      <c r="AO41" s="98">
        <f>_xlfn.IFNA(VLOOKUP(CONCATENATE($AO$5,$B41,$C41),SC!$A$6:$N$135,14,FALSE),0)</f>
        <v>0</v>
      </c>
      <c r="AP41" s="98">
        <f>_xlfn.IFNA(VLOOKUP(CONCATENATE($AP$5,$B41,$C41),'KAL1'!$A$6:$N$135,14,FALSE),0)</f>
        <v>0</v>
      </c>
      <c r="AQ41" s="521"/>
      <c r="AR41" s="99">
        <f>_xlfn.IFNA(VLOOKUP(CONCATENATE($AQ$5,$B41,$C41),'LF2'!$A$6:$N$135,14,FALSE),0)</f>
        <v>0</v>
      </c>
      <c r="AS41" s="100"/>
    </row>
    <row r="42" spans="1:45" s="42" customFormat="1" x14ac:dyDescent="0.2">
      <c r="A42" s="895"/>
      <c r="B42" s="393"/>
      <c r="C42" s="394"/>
      <c r="D42" s="394"/>
      <c r="E42" s="395"/>
      <c r="F42" s="396"/>
      <c r="G42" s="90"/>
      <c r="H42" s="91"/>
      <c r="I42" s="92"/>
      <c r="J42" s="96">
        <f>_xlfn.IFNA(VLOOKUP(CONCATENATE($J$5,$B42,$C42),'20BUN'!$A$6:$N$94,14,FALSE),0)</f>
        <v>0</v>
      </c>
      <c r="K42" s="97">
        <f>_xlfn.IFNA(VLOOKUP(CONCATENATE($K$5,$B42,$C42),'20BUS'!$A$6:$N$107,14,FALSE),0)</f>
        <v>0</v>
      </c>
      <c r="L42" s="97">
        <f>_xlfn.IFNA(VLOOKUP(CONCATENATE($L$5,$B42,$C42),'MUR1'!$A$6:$N$135,14,FALSE),0)</f>
        <v>0</v>
      </c>
      <c r="M42" s="97">
        <f>_xlfn.IFNA(VLOOKUP(CONCATENATE($M$5,$B42,$C42),'BUS1'!$A$6:$N$95,14,FALSE),0)</f>
        <v>0</v>
      </c>
      <c r="N42" s="97">
        <f>_xlfn.IFNA(VLOOKUP(CONCATENATE($N$5,$B42,$C42),'WP1'!$A$6:$N$131,14,FALSE),0)</f>
        <v>0</v>
      </c>
      <c r="O42" s="97">
        <f>_xlfn.IFNA(VLOOKUP(CONCATENATE($O$5,$B42,$C42),'BAL1'!$A$6:$N$95,14,FALSE),0)</f>
        <v>0</v>
      </c>
      <c r="P42" s="97">
        <f>_xlfn.IFNA(VLOOKUP(CONCATENATE($P$5,$B42,$C42),'BUS2'!$A$6:$N$133,14,FALSE),0)</f>
        <v>0</v>
      </c>
      <c r="Q42" s="97">
        <f>_xlfn.IFNA(VLOOKUP(CONCATENATE($Q$5,$B42,$C42),'WAL1'!$A$6:$N$135,14,FALSE),0)</f>
        <v>0</v>
      </c>
      <c r="R42" s="97"/>
      <c r="S42" s="97">
        <f>_xlfn.IFNA(VLOOKUP(CONCATENATE($S$5,$B42,$C42),'OG1'!$A$6:$N$132,14,FALSE),0)</f>
        <v>0</v>
      </c>
      <c r="T42" s="97">
        <f>_xlfn.IFNA(VLOOKUP(CONCATENATE($T$5,$B42,$C42),DARL!$A$6:$N$56,14,FALSE),0)</f>
        <v>0</v>
      </c>
      <c r="U42" s="97">
        <f>_xlfn.IFNA(VLOOKUP(CONCATENATE($U$5,$B42,$C42),'BUS3'!$A$6:$N$135,14,FALSE),0)</f>
        <v>0</v>
      </c>
      <c r="V42" s="97">
        <f>_xlfn.IFNA(VLOOKUP(CONCATENATE($V$5,$B42,$C42),'BAL2'!$A$6:$N$135,14,FALSE),0)</f>
        <v>0</v>
      </c>
      <c r="W42" s="97">
        <f>_xlfn.IFNA(VLOOKUP(CONCATENATE($W$5,$B42,$C42),'BUN1'!$A$6:$N$135,14,FALSE),0)</f>
        <v>0</v>
      </c>
      <c r="X42" s="97">
        <f>_xlfn.IFNA(VLOOKUP(CONCATENATE($X$5,$B42,$C42),'OG2'!$A$6:$N$133,14,FALSE),0)</f>
        <v>0</v>
      </c>
      <c r="Y42" s="97">
        <f>_xlfn.IFNA(VLOOKUP(CONCATENATE($Y$5,$B42,$C42),'SM1'!$A$6:$N$133,14,FALSE),0)</f>
        <v>0</v>
      </c>
      <c r="Z42" s="97">
        <f>_xlfn.IFNA(VLOOKUP(CONCATENATE($Z$5,$B42,$C42),'MR2'!$A$6:$N$124,14,FALSE),0)</f>
        <v>0</v>
      </c>
      <c r="AA42" s="97">
        <f>_xlfn.IFNA(VLOOKUP(CONCATENATE($AA$5,$B42,$C42),'WAL2'!$A$6:$N$135,14,FALSE),0)</f>
        <v>0</v>
      </c>
      <c r="AB42" s="97">
        <f>_xlfn.IFNA(VLOOKUP(CONCATENATE($AB$5,$B42,$C42),DARD1!$A$6:$N$134,14,FALSE),0)</f>
        <v>0</v>
      </c>
      <c r="AC42" s="97">
        <f>_xlfn.IFNA(VLOOKUP(CONCATENATE($AC$5,$B42,$C42),'LF1'!$A$6:$N$135,14,FALSE),0)</f>
        <v>0</v>
      </c>
      <c r="AD42" s="97"/>
      <c r="AE42" s="97"/>
      <c r="AF42" s="97">
        <f>_xlfn.IFNA(VLOOKUP(CONCATENATE($AF$5,$B42,$C42),'BUN2'!$A$6:$N$131,14,FALSE),0)</f>
        <v>0</v>
      </c>
      <c r="AG42" s="97">
        <f>_xlfn.IFNA(VLOOKUP(CONCATENATE($AG$5,$B42,$C42),'OG3'!$A$6:$N$135,14,FALSE),0)</f>
        <v>0</v>
      </c>
      <c r="AH42" s="98">
        <f>_xlfn.IFNA(VLOOKUP(CONCATENATE($AH$5,$B42,$C42),SER!$A$6:$N$135,14,FALSE),0)</f>
        <v>0</v>
      </c>
      <c r="AI42" s="98"/>
      <c r="AJ42" s="98">
        <f>_xlfn.IFNA(VLOOKUP(CONCATENATE($AD$5,$B42,$C42),DARL2!$A$6:$N$135,14,FALSE),0)</f>
        <v>0</v>
      </c>
      <c r="AK42" s="98">
        <f>_xlfn.IFNA(VLOOKUP(CONCATENATE($AK$5,$B42,$C42),DARD2!$A$6:$N$135,14,FALSE),0)</f>
        <v>0</v>
      </c>
      <c r="AL42" s="98">
        <f>_xlfn.IFNA(VLOOKUP(CONCATENATE($AL$5,$B42,$C42),'WAL3'!$A$6:$N$77,14,FALSE),0)</f>
        <v>0</v>
      </c>
      <c r="AM42" s="98">
        <f>_xlfn.IFNA(VLOOKUP(CONCATENATE($AM$5,$B42,$C42),'BAL3'!$A$6:$N$135,14,FALSE),0)</f>
        <v>0</v>
      </c>
      <c r="AN42" s="98">
        <f>_xlfn.IFNA(VLOOKUP(CONCATENATE($AN$5,$B42,$C42),'BUN3'!$A$6:$N$135,14,FALSE),0)</f>
        <v>0</v>
      </c>
      <c r="AO42" s="98">
        <f>_xlfn.IFNA(VLOOKUP(CONCATENATE($AO$5,$B42,$C42),SC!$A$6:$N$135,14,FALSE),0)</f>
        <v>0</v>
      </c>
      <c r="AP42" s="98">
        <f>_xlfn.IFNA(VLOOKUP(CONCATENATE($AP$5,$B42,$C42),'KAL1'!$A$6:$N$135,14,FALSE),0)</f>
        <v>0</v>
      </c>
      <c r="AQ42" s="521"/>
      <c r="AR42" s="99">
        <f>_xlfn.IFNA(VLOOKUP(CONCATENATE($AQ$5,$B42,$C42),'LF2'!$A$6:$N$135,14,FALSE),0)</f>
        <v>0</v>
      </c>
      <c r="AS42" s="100"/>
    </row>
    <row r="43" spans="1:45" s="42" customFormat="1" x14ac:dyDescent="0.2">
      <c r="A43" s="895"/>
      <c r="B43" s="393"/>
      <c r="C43" s="394"/>
      <c r="D43" s="394"/>
      <c r="E43" s="395"/>
      <c r="F43" s="396"/>
      <c r="G43" s="90"/>
      <c r="H43" s="91"/>
      <c r="I43" s="92"/>
      <c r="J43" s="96">
        <f>_xlfn.IFNA(VLOOKUP(CONCATENATE($J$5,$B43,$C43),'20BUN'!$A$6:$N$94,14,FALSE),0)</f>
        <v>0</v>
      </c>
      <c r="K43" s="97">
        <f>_xlfn.IFNA(VLOOKUP(CONCATENATE($K$5,$B43,$C43),'20BUS'!$A$6:$N$107,14,FALSE),0)</f>
        <v>0</v>
      </c>
      <c r="L43" s="97">
        <f>_xlfn.IFNA(VLOOKUP(CONCATENATE($L$5,$B43,$C43),'MUR1'!$A$6:$N$135,14,FALSE),0)</f>
        <v>0</v>
      </c>
      <c r="M43" s="97">
        <f>_xlfn.IFNA(VLOOKUP(CONCATENATE($M$5,$B43,$C43),'BUS1'!$A$6:$N$95,14,FALSE),0)</f>
        <v>0</v>
      </c>
      <c r="N43" s="97">
        <f>_xlfn.IFNA(VLOOKUP(CONCATENATE($N$5,$B43,$C43),'WP1'!$A$6:$N$131,14,FALSE),0)</f>
        <v>0</v>
      </c>
      <c r="O43" s="97">
        <f>_xlfn.IFNA(VLOOKUP(CONCATENATE($O$5,$B43,$C43),'BAL1'!$A$6:$N$95,14,FALSE),0)</f>
        <v>0</v>
      </c>
      <c r="P43" s="97">
        <f>_xlfn.IFNA(VLOOKUP(CONCATENATE($P$5,$B43,$C43),'BUS2'!$A$6:$N$133,14,FALSE),0)</f>
        <v>0</v>
      </c>
      <c r="Q43" s="97">
        <f>_xlfn.IFNA(VLOOKUP(CONCATENATE($Q$5,$B43,$C43),'WAL1'!$A$6:$N$135,14,FALSE),0)</f>
        <v>0</v>
      </c>
      <c r="R43" s="97"/>
      <c r="S43" s="97">
        <f>_xlfn.IFNA(VLOOKUP(CONCATENATE($S$5,$B43,$C43),'OG1'!$A$6:$N$132,14,FALSE),0)</f>
        <v>0</v>
      </c>
      <c r="T43" s="97">
        <f>_xlfn.IFNA(VLOOKUP(CONCATENATE($T$5,$B43,$C43),DARL!$A$6:$N$56,14,FALSE),0)</f>
        <v>0</v>
      </c>
      <c r="U43" s="97">
        <f>_xlfn.IFNA(VLOOKUP(CONCATENATE($U$5,$B43,$C43),'BUS3'!$A$6:$N$135,14,FALSE),0)</f>
        <v>0</v>
      </c>
      <c r="V43" s="97">
        <f>_xlfn.IFNA(VLOOKUP(CONCATENATE($V$5,$B43,$C43),'BAL2'!$A$6:$N$135,14,FALSE),0)</f>
        <v>0</v>
      </c>
      <c r="W43" s="97">
        <f>_xlfn.IFNA(VLOOKUP(CONCATENATE($W$5,$B43,$C43),'BUN1'!$A$6:$N$135,14,FALSE),0)</f>
        <v>0</v>
      </c>
      <c r="X43" s="97">
        <f>_xlfn.IFNA(VLOOKUP(CONCATENATE($X$5,$B43,$C43),'OG2'!$A$6:$N$133,14,FALSE),0)</f>
        <v>0</v>
      </c>
      <c r="Y43" s="97">
        <f>_xlfn.IFNA(VLOOKUP(CONCATENATE($Y$5,$B43,$C43),'SM1'!$A$6:$N$133,14,FALSE),0)</f>
        <v>0</v>
      </c>
      <c r="Z43" s="97">
        <f>_xlfn.IFNA(VLOOKUP(CONCATENATE($Z$5,$B43,$C43),'MR2'!$A$6:$N$124,14,FALSE),0)</f>
        <v>0</v>
      </c>
      <c r="AA43" s="97">
        <f>_xlfn.IFNA(VLOOKUP(CONCATENATE($AA$5,$B43,$C43),'WAL2'!$A$6:$N$135,14,FALSE),0)</f>
        <v>0</v>
      </c>
      <c r="AB43" s="97">
        <f>_xlfn.IFNA(VLOOKUP(CONCATENATE($AB$5,$B43,$C43),DARD1!$A$6:$N$134,14,FALSE),0)</f>
        <v>0</v>
      </c>
      <c r="AC43" s="97">
        <f>_xlfn.IFNA(VLOOKUP(CONCATENATE($AC$5,$B43,$C43),'LF1'!$A$6:$N$135,14,FALSE),0)</f>
        <v>0</v>
      </c>
      <c r="AD43" s="97"/>
      <c r="AE43" s="97"/>
      <c r="AF43" s="97">
        <f>_xlfn.IFNA(VLOOKUP(CONCATENATE($AF$5,$B43,$C43),'BUN2'!$A$6:$N$131,14,FALSE),0)</f>
        <v>0</v>
      </c>
      <c r="AG43" s="97">
        <f>_xlfn.IFNA(VLOOKUP(CONCATENATE($AG$5,$B43,$C43),'OG3'!$A$6:$N$135,14,FALSE),0)</f>
        <v>0</v>
      </c>
      <c r="AH43" s="98">
        <f>_xlfn.IFNA(VLOOKUP(CONCATENATE($AH$5,$B43,$C43),SER!$A$6:$N$135,14,FALSE),0)</f>
        <v>0</v>
      </c>
      <c r="AI43" s="98"/>
      <c r="AJ43" s="98">
        <f>_xlfn.IFNA(VLOOKUP(CONCATENATE($AD$5,$B43,$C43),DARL2!$A$6:$N$135,14,FALSE),0)</f>
        <v>0</v>
      </c>
      <c r="AK43" s="98">
        <f>_xlfn.IFNA(VLOOKUP(CONCATENATE($AK$5,$B43,$C43),DARD2!$A$6:$N$135,14,FALSE),0)</f>
        <v>0</v>
      </c>
      <c r="AL43" s="98">
        <f>_xlfn.IFNA(VLOOKUP(CONCATENATE($AL$5,$B43,$C43),'WAL3'!$A$6:$N$77,14,FALSE),0)</f>
        <v>0</v>
      </c>
      <c r="AM43" s="98">
        <f>_xlfn.IFNA(VLOOKUP(CONCATENATE($AM$5,$B43,$C43),'BAL3'!$A$6:$N$135,14,FALSE),0)</f>
        <v>0</v>
      </c>
      <c r="AN43" s="98">
        <f>_xlfn.IFNA(VLOOKUP(CONCATENATE($AN$5,$B43,$C43),'BUN3'!$A$6:$N$135,14,FALSE),0)</f>
        <v>0</v>
      </c>
      <c r="AO43" s="98">
        <f>_xlfn.IFNA(VLOOKUP(CONCATENATE($AO$5,$B43,$C43),SC!$A$6:$N$135,14,FALSE),0)</f>
        <v>0</v>
      </c>
      <c r="AP43" s="98">
        <f>_xlfn.IFNA(VLOOKUP(CONCATENATE($AP$5,$B43,$C43),'KAL1'!$A$6:$N$135,14,FALSE),0)</f>
        <v>0</v>
      </c>
      <c r="AQ43" s="521"/>
      <c r="AR43" s="99">
        <f>_xlfn.IFNA(VLOOKUP(CONCATENATE($AQ$5,$B43,$C43),'LF2'!$A$6:$N$135,14,FALSE),0)</f>
        <v>0</v>
      </c>
      <c r="AS43" s="100"/>
    </row>
    <row r="44" spans="1:45" s="42" customFormat="1" x14ac:dyDescent="0.2">
      <c r="A44" s="895"/>
      <c r="B44" s="393"/>
      <c r="C44" s="394"/>
      <c r="D44" s="394"/>
      <c r="E44" s="395"/>
      <c r="F44" s="396"/>
      <c r="G44" s="90"/>
      <c r="H44" s="91"/>
      <c r="I44" s="92"/>
      <c r="J44" s="96">
        <f>_xlfn.IFNA(VLOOKUP(CONCATENATE($J$5,$B44,$C44),'20BUN'!$A$6:$N$94,14,FALSE),0)</f>
        <v>0</v>
      </c>
      <c r="K44" s="97">
        <f>_xlfn.IFNA(VLOOKUP(CONCATENATE($K$5,$B44,$C44),'20BUS'!$A$6:$N$107,14,FALSE),0)</f>
        <v>0</v>
      </c>
      <c r="L44" s="97">
        <f>_xlfn.IFNA(VLOOKUP(CONCATENATE($L$5,$B44,$C44),'MUR1'!$A$6:$N$135,14,FALSE),0)</f>
        <v>0</v>
      </c>
      <c r="M44" s="97">
        <f>_xlfn.IFNA(VLOOKUP(CONCATENATE($M$5,$B44,$C44),'BUS1'!$A$6:$N$95,14,FALSE),0)</f>
        <v>0</v>
      </c>
      <c r="N44" s="97">
        <f>_xlfn.IFNA(VLOOKUP(CONCATENATE($N$5,$B44,$C44),'WP1'!$A$6:$N$131,14,FALSE),0)</f>
        <v>0</v>
      </c>
      <c r="O44" s="97">
        <f>_xlfn.IFNA(VLOOKUP(CONCATENATE($O$5,$B44,$C44),'BAL1'!$A$6:$N$95,14,FALSE),0)</f>
        <v>0</v>
      </c>
      <c r="P44" s="97">
        <f>_xlfn.IFNA(VLOOKUP(CONCATENATE($P$5,$B44,$C44),'BUS2'!$A$6:$N$133,14,FALSE),0)</f>
        <v>0</v>
      </c>
      <c r="Q44" s="97">
        <f>_xlfn.IFNA(VLOOKUP(CONCATENATE($Q$5,$B44,$C44),'WAL1'!$A$6:$N$135,14,FALSE),0)</f>
        <v>0</v>
      </c>
      <c r="R44" s="97"/>
      <c r="S44" s="97">
        <f>_xlfn.IFNA(VLOOKUP(CONCATENATE($S$5,$B44,$C44),'OG1'!$A$6:$N$132,14,FALSE),0)</f>
        <v>0</v>
      </c>
      <c r="T44" s="97">
        <f>_xlfn.IFNA(VLOOKUP(CONCATENATE($T$5,$B44,$C44),DARL!$A$6:$N$56,14,FALSE),0)</f>
        <v>0</v>
      </c>
      <c r="U44" s="97">
        <f>_xlfn.IFNA(VLOOKUP(CONCATENATE($U$5,$B44,$C44),'BUS3'!$A$6:$N$135,14,FALSE),0)</f>
        <v>0</v>
      </c>
      <c r="V44" s="97">
        <f>_xlfn.IFNA(VLOOKUP(CONCATENATE($V$5,$B44,$C44),'BAL2'!$A$6:$N$135,14,FALSE),0)</f>
        <v>0</v>
      </c>
      <c r="W44" s="97">
        <f>_xlfn.IFNA(VLOOKUP(CONCATENATE($W$5,$B44,$C44),'BUN1'!$A$6:$N$135,14,FALSE),0)</f>
        <v>0</v>
      </c>
      <c r="X44" s="97">
        <f>_xlfn.IFNA(VLOOKUP(CONCATENATE($X$5,$B44,$C44),'OG2'!$A$6:$N$133,14,FALSE),0)</f>
        <v>0</v>
      </c>
      <c r="Y44" s="97">
        <f>_xlfn.IFNA(VLOOKUP(CONCATENATE($Y$5,$B44,$C44),'SM1'!$A$6:$N$133,14,FALSE),0)</f>
        <v>0</v>
      </c>
      <c r="Z44" s="97">
        <f>_xlfn.IFNA(VLOOKUP(CONCATENATE($Z$5,$B44,$C44),'MR2'!$A$6:$N$124,14,FALSE),0)</f>
        <v>0</v>
      </c>
      <c r="AA44" s="97">
        <f>_xlfn.IFNA(VLOOKUP(CONCATENATE($AA$5,$B44,$C44),'WAL2'!$A$6:$N$135,14,FALSE),0)</f>
        <v>0</v>
      </c>
      <c r="AB44" s="97">
        <f>_xlfn.IFNA(VLOOKUP(CONCATENATE($AB$5,$B44,$C44),DARD1!$A$6:$N$134,14,FALSE),0)</f>
        <v>0</v>
      </c>
      <c r="AC44" s="97">
        <f>_xlfn.IFNA(VLOOKUP(CONCATENATE($AC$5,$B44,$C44),'LF1'!$A$6:$N$135,14,FALSE),0)</f>
        <v>0</v>
      </c>
      <c r="AD44" s="97"/>
      <c r="AE44" s="97"/>
      <c r="AF44" s="97">
        <f>_xlfn.IFNA(VLOOKUP(CONCATENATE($AF$5,$B44,$C44),'BUN2'!$A$6:$N$131,14,FALSE),0)</f>
        <v>0</v>
      </c>
      <c r="AG44" s="97">
        <f>_xlfn.IFNA(VLOOKUP(CONCATENATE($AG$5,$B44,$C44),'OG3'!$A$6:$N$135,14,FALSE),0)</f>
        <v>0</v>
      </c>
      <c r="AH44" s="98">
        <f>_xlfn.IFNA(VLOOKUP(CONCATENATE($AH$5,$B44,$C44),SER!$A$6:$N$135,14,FALSE),0)</f>
        <v>0</v>
      </c>
      <c r="AI44" s="98"/>
      <c r="AJ44" s="98">
        <f>_xlfn.IFNA(VLOOKUP(CONCATENATE($AD$5,$B44,$C44),DARL2!$A$6:$N$135,14,FALSE),0)</f>
        <v>0</v>
      </c>
      <c r="AK44" s="98">
        <f>_xlfn.IFNA(VLOOKUP(CONCATENATE($AK$5,$B44,$C44),DARD2!$A$6:$N$135,14,FALSE),0)</f>
        <v>0</v>
      </c>
      <c r="AL44" s="98">
        <f>_xlfn.IFNA(VLOOKUP(CONCATENATE($AL$5,$B44,$C44),'WAL3'!$A$6:$N$77,14,FALSE),0)</f>
        <v>0</v>
      </c>
      <c r="AM44" s="98">
        <f>_xlfn.IFNA(VLOOKUP(CONCATENATE($AM$5,$B44,$C44),'BAL3'!$A$6:$N$135,14,FALSE),0)</f>
        <v>0</v>
      </c>
      <c r="AN44" s="98">
        <f>_xlfn.IFNA(VLOOKUP(CONCATENATE($AN$5,$B44,$C44),'BUN3'!$A$6:$N$135,14,FALSE),0)</f>
        <v>0</v>
      </c>
      <c r="AO44" s="98">
        <f>_xlfn.IFNA(VLOOKUP(CONCATENATE($AO$5,$B44,$C44),SC!$A$6:$N$135,14,FALSE),0)</f>
        <v>0</v>
      </c>
      <c r="AP44" s="98">
        <f>_xlfn.IFNA(VLOOKUP(CONCATENATE($AP$5,$B44,$C44),'KAL1'!$A$6:$N$135,14,FALSE),0)</f>
        <v>0</v>
      </c>
      <c r="AQ44" s="521"/>
      <c r="AR44" s="99">
        <f>_xlfn.IFNA(VLOOKUP(CONCATENATE($AQ$5,$B44,$C44),'LF2'!$A$6:$N$135,14,FALSE),0)</f>
        <v>0</v>
      </c>
      <c r="AS44" s="100"/>
    </row>
    <row r="45" spans="1:45" s="42" customFormat="1" x14ac:dyDescent="0.2">
      <c r="A45" s="895"/>
      <c r="B45" s="393"/>
      <c r="C45" s="394"/>
      <c r="D45" s="394"/>
      <c r="E45" s="395"/>
      <c r="F45" s="396"/>
      <c r="G45" s="90"/>
      <c r="H45" s="91"/>
      <c r="I45" s="92"/>
      <c r="J45" s="96">
        <f>_xlfn.IFNA(VLOOKUP(CONCATENATE($J$5,$B45,$C45),'20BUN'!$A$6:$N$94,14,FALSE),0)</f>
        <v>0</v>
      </c>
      <c r="K45" s="97">
        <f>_xlfn.IFNA(VLOOKUP(CONCATENATE($K$5,$B45,$C45),'20BUS'!$A$6:$N$107,14,FALSE),0)</f>
        <v>0</v>
      </c>
      <c r="L45" s="97">
        <f>_xlfn.IFNA(VLOOKUP(CONCATENATE($L$5,$B45,$C45),'MUR1'!$A$6:$N$135,14,FALSE),0)</f>
        <v>0</v>
      </c>
      <c r="M45" s="97">
        <f>_xlfn.IFNA(VLOOKUP(CONCATENATE($M$5,$B45,$C45),'BUS1'!$A$6:$N$95,14,FALSE),0)</f>
        <v>0</v>
      </c>
      <c r="N45" s="97">
        <f>_xlfn.IFNA(VLOOKUP(CONCATENATE($N$5,$B45,$C45),'WP1'!$A$6:$N$131,14,FALSE),0)</f>
        <v>0</v>
      </c>
      <c r="O45" s="97">
        <f>_xlfn.IFNA(VLOOKUP(CONCATENATE($O$5,$B45,$C45),'BAL1'!$A$6:$N$95,14,FALSE),0)</f>
        <v>0</v>
      </c>
      <c r="P45" s="97">
        <f>_xlfn.IFNA(VLOOKUP(CONCATENATE($P$5,$B45,$C45),'BUS2'!$A$6:$N$133,14,FALSE),0)</f>
        <v>0</v>
      </c>
      <c r="Q45" s="97">
        <f>_xlfn.IFNA(VLOOKUP(CONCATENATE($Q$5,$B45,$C45),'WAL1'!$A$6:$N$135,14,FALSE),0)</f>
        <v>0</v>
      </c>
      <c r="R45" s="97"/>
      <c r="S45" s="97">
        <f>_xlfn.IFNA(VLOOKUP(CONCATENATE($S$5,$B45,$C45),'OG1'!$A$6:$N$132,14,FALSE),0)</f>
        <v>0</v>
      </c>
      <c r="T45" s="97">
        <f>_xlfn.IFNA(VLOOKUP(CONCATENATE($T$5,$B45,$C45),DARL!$A$6:$N$56,14,FALSE),0)</f>
        <v>0</v>
      </c>
      <c r="U45" s="97">
        <f>_xlfn.IFNA(VLOOKUP(CONCATENATE($U$5,$B45,$C45),'BUS3'!$A$6:$N$135,14,FALSE),0)</f>
        <v>0</v>
      </c>
      <c r="V45" s="97">
        <f>_xlfn.IFNA(VLOOKUP(CONCATENATE($V$5,$B45,$C45),'BAL2'!$A$6:$N$135,14,FALSE),0)</f>
        <v>0</v>
      </c>
      <c r="W45" s="97">
        <f>_xlfn.IFNA(VLOOKUP(CONCATENATE($W$5,$B45,$C45),'BUN1'!$A$6:$N$135,14,FALSE),0)</f>
        <v>0</v>
      </c>
      <c r="X45" s="97">
        <f>_xlfn.IFNA(VLOOKUP(CONCATENATE($X$5,$B45,$C45),'OG2'!$A$6:$N$133,14,FALSE),0)</f>
        <v>0</v>
      </c>
      <c r="Y45" s="97">
        <f>_xlfn.IFNA(VLOOKUP(CONCATENATE($Y$5,$B45,$C45),'SM1'!$A$6:$N$133,14,FALSE),0)</f>
        <v>0</v>
      </c>
      <c r="Z45" s="97">
        <f>_xlfn.IFNA(VLOOKUP(CONCATENATE($Z$5,$B45,$C45),'MR2'!$A$6:$N$124,14,FALSE),0)</f>
        <v>0</v>
      </c>
      <c r="AA45" s="97">
        <f>_xlfn.IFNA(VLOOKUP(CONCATENATE($AA$5,$B45,$C45),'WAL2'!$A$6:$N$135,14,FALSE),0)</f>
        <v>0</v>
      </c>
      <c r="AB45" s="97">
        <f>_xlfn.IFNA(VLOOKUP(CONCATENATE($AB$5,$B45,$C45),DARD1!$A$6:$N$134,14,FALSE),0)</f>
        <v>0</v>
      </c>
      <c r="AC45" s="97">
        <f>_xlfn.IFNA(VLOOKUP(CONCATENATE($AC$5,$B45,$C45),'LF1'!$A$6:$N$135,14,FALSE),0)</f>
        <v>0</v>
      </c>
      <c r="AD45" s="97"/>
      <c r="AE45" s="97"/>
      <c r="AF45" s="97">
        <f>_xlfn.IFNA(VLOOKUP(CONCATENATE($AF$5,$B45,$C45),'BUN2'!$A$6:$N$131,14,FALSE),0)</f>
        <v>0</v>
      </c>
      <c r="AG45" s="97">
        <f>_xlfn.IFNA(VLOOKUP(CONCATENATE($AG$5,$B45,$C45),'OG3'!$A$6:$N$135,14,FALSE),0)</f>
        <v>0</v>
      </c>
      <c r="AH45" s="98">
        <f>_xlfn.IFNA(VLOOKUP(CONCATENATE($AH$5,$B45,$C45),SER!$A$6:$N$135,14,FALSE),0)</f>
        <v>0</v>
      </c>
      <c r="AI45" s="98"/>
      <c r="AJ45" s="98">
        <f>_xlfn.IFNA(VLOOKUP(CONCATENATE($AD$5,$B45,$C45),DARL2!$A$6:$N$135,14,FALSE),0)</f>
        <v>0</v>
      </c>
      <c r="AK45" s="98">
        <f>_xlfn.IFNA(VLOOKUP(CONCATENATE($AK$5,$B45,$C45),DARD2!$A$6:$N$135,14,FALSE),0)</f>
        <v>0</v>
      </c>
      <c r="AL45" s="98">
        <f>_xlfn.IFNA(VLOOKUP(CONCATENATE($AL$5,$B45,$C45),'WAL3'!$A$6:$N$77,14,FALSE),0)</f>
        <v>0</v>
      </c>
      <c r="AM45" s="98">
        <f>_xlfn.IFNA(VLOOKUP(CONCATENATE($AM$5,$B45,$C45),'BAL3'!$A$6:$N$135,14,FALSE),0)</f>
        <v>0</v>
      </c>
      <c r="AN45" s="98">
        <f>_xlfn.IFNA(VLOOKUP(CONCATENATE($AN$5,$B45,$C45),'BUN3'!$A$6:$N$135,14,FALSE),0)</f>
        <v>0</v>
      </c>
      <c r="AO45" s="98">
        <f>_xlfn.IFNA(VLOOKUP(CONCATENATE($AO$5,$B45,$C45),SC!$A$6:$N$135,14,FALSE),0)</f>
        <v>0</v>
      </c>
      <c r="AP45" s="98">
        <f>_xlfn.IFNA(VLOOKUP(CONCATENATE($AP$5,$B45,$C45),'KAL1'!$A$6:$N$135,14,FALSE),0)</f>
        <v>0</v>
      </c>
      <c r="AQ45" s="521"/>
      <c r="AR45" s="99">
        <f>_xlfn.IFNA(VLOOKUP(CONCATENATE($AQ$5,$B45,$C45),'LF2'!$A$6:$N$135,14,FALSE),0)</f>
        <v>0</v>
      </c>
      <c r="AS45" s="100"/>
    </row>
    <row r="46" spans="1:45" s="42" customFormat="1" x14ac:dyDescent="0.2">
      <c r="A46" s="895"/>
      <c r="B46" s="393"/>
      <c r="C46" s="394"/>
      <c r="D46" s="394"/>
      <c r="E46" s="395"/>
      <c r="F46" s="396"/>
      <c r="G46" s="90"/>
      <c r="H46" s="91"/>
      <c r="I46" s="92"/>
      <c r="J46" s="96">
        <f>_xlfn.IFNA(VLOOKUP(CONCATENATE($J$5,$B46,$C46),'20BUN'!$A$6:$N$94,14,FALSE),0)</f>
        <v>0</v>
      </c>
      <c r="K46" s="97">
        <f>_xlfn.IFNA(VLOOKUP(CONCATENATE($K$5,$B46,$C46),'20BUS'!$A$6:$N$107,14,FALSE),0)</f>
        <v>0</v>
      </c>
      <c r="L46" s="97">
        <f>_xlfn.IFNA(VLOOKUP(CONCATENATE($L$5,$B46,$C46),'MUR1'!$A$6:$N$135,14,FALSE),0)</f>
        <v>0</v>
      </c>
      <c r="M46" s="97">
        <f>_xlfn.IFNA(VLOOKUP(CONCATENATE($M$5,$B46,$C46),'BUS1'!$A$6:$N$95,14,FALSE),0)</f>
        <v>0</v>
      </c>
      <c r="N46" s="97">
        <f>_xlfn.IFNA(VLOOKUP(CONCATENATE($N$5,$B46,$C46),'WP1'!$A$6:$N$131,14,FALSE),0)</f>
        <v>0</v>
      </c>
      <c r="O46" s="97">
        <f>_xlfn.IFNA(VLOOKUP(CONCATENATE($O$5,$B46,$C46),'BAL1'!$A$6:$N$95,14,FALSE),0)</f>
        <v>0</v>
      </c>
      <c r="P46" s="97">
        <f>_xlfn.IFNA(VLOOKUP(CONCATENATE($P$5,$B46,$C46),'BUS2'!$A$6:$N$133,14,FALSE),0)</f>
        <v>0</v>
      </c>
      <c r="Q46" s="97">
        <f>_xlfn.IFNA(VLOOKUP(CONCATENATE($Q$5,$B46,$C46),'WAL1'!$A$6:$N$135,14,FALSE),0)</f>
        <v>0</v>
      </c>
      <c r="R46" s="97"/>
      <c r="S46" s="97">
        <f>_xlfn.IFNA(VLOOKUP(CONCATENATE($S$5,$B46,$C46),'OG1'!$A$6:$N$132,14,FALSE),0)</f>
        <v>0</v>
      </c>
      <c r="T46" s="97">
        <f>_xlfn.IFNA(VLOOKUP(CONCATENATE($T$5,$B46,$C46),DARL!$A$6:$N$56,14,FALSE),0)</f>
        <v>0</v>
      </c>
      <c r="U46" s="97">
        <f>_xlfn.IFNA(VLOOKUP(CONCATENATE($U$5,$B46,$C46),'BUS3'!$A$6:$N$135,14,FALSE),0)</f>
        <v>0</v>
      </c>
      <c r="V46" s="97">
        <f>_xlfn.IFNA(VLOOKUP(CONCATENATE($V$5,$B46,$C46),'BAL2'!$A$6:$N$135,14,FALSE),0)</f>
        <v>0</v>
      </c>
      <c r="W46" s="97">
        <f>_xlfn.IFNA(VLOOKUP(CONCATENATE($W$5,$B46,$C46),'BUN1'!$A$6:$N$135,14,FALSE),0)</f>
        <v>0</v>
      </c>
      <c r="X46" s="97">
        <f>_xlfn.IFNA(VLOOKUP(CONCATENATE($X$5,$B46,$C46),'OG2'!$A$6:$N$133,14,FALSE),0)</f>
        <v>0</v>
      </c>
      <c r="Y46" s="97">
        <f>_xlfn.IFNA(VLOOKUP(CONCATENATE($Y$5,$B46,$C46),'SM1'!$A$6:$N$133,14,FALSE),0)</f>
        <v>0</v>
      </c>
      <c r="Z46" s="97">
        <f>_xlfn.IFNA(VLOOKUP(CONCATENATE($Z$5,$B46,$C46),'MR2'!$A$6:$N$124,14,FALSE),0)</f>
        <v>0</v>
      </c>
      <c r="AA46" s="97">
        <f>_xlfn.IFNA(VLOOKUP(CONCATENATE($AA$5,$B46,$C46),'WAL2'!$A$6:$N$135,14,FALSE),0)</f>
        <v>0</v>
      </c>
      <c r="AB46" s="97">
        <f>_xlfn.IFNA(VLOOKUP(CONCATENATE($AB$5,$B46,$C46),DARD1!$A$6:$N$134,14,FALSE),0)</f>
        <v>0</v>
      </c>
      <c r="AC46" s="97">
        <f>_xlfn.IFNA(VLOOKUP(CONCATENATE($AC$5,$B46,$C46),'LF1'!$A$6:$N$135,14,FALSE),0)</f>
        <v>0</v>
      </c>
      <c r="AD46" s="97"/>
      <c r="AE46" s="97"/>
      <c r="AF46" s="97">
        <f>_xlfn.IFNA(VLOOKUP(CONCATENATE($AF$5,$B46,$C46),'BUN2'!$A$6:$N$131,14,FALSE),0)</f>
        <v>0</v>
      </c>
      <c r="AG46" s="97">
        <f>_xlfn.IFNA(VLOOKUP(CONCATENATE($AG$5,$B46,$C46),'OG3'!$A$6:$N$135,14,FALSE),0)</f>
        <v>0</v>
      </c>
      <c r="AH46" s="98">
        <f>_xlfn.IFNA(VLOOKUP(CONCATENATE($AH$5,$B46,$C46),SER!$A$6:$N$135,14,FALSE),0)</f>
        <v>0</v>
      </c>
      <c r="AI46" s="98"/>
      <c r="AJ46" s="98">
        <f>_xlfn.IFNA(VLOOKUP(CONCATENATE($AD$5,$B46,$C46),DARL2!$A$6:$N$135,14,FALSE),0)</f>
        <v>0</v>
      </c>
      <c r="AK46" s="98">
        <f>_xlfn.IFNA(VLOOKUP(CONCATENATE($AK$5,$B46,$C46),DARD2!$A$6:$N$135,14,FALSE),0)</f>
        <v>0</v>
      </c>
      <c r="AL46" s="98">
        <f>_xlfn.IFNA(VLOOKUP(CONCATENATE($AL$5,$B46,$C46),'WAL3'!$A$6:$N$77,14,FALSE),0)</f>
        <v>0</v>
      </c>
      <c r="AM46" s="98">
        <f>_xlfn.IFNA(VLOOKUP(CONCATENATE($AM$5,$B46,$C46),'BAL3'!$A$6:$N$135,14,FALSE),0)</f>
        <v>0</v>
      </c>
      <c r="AN46" s="98">
        <f>_xlfn.IFNA(VLOOKUP(CONCATENATE($AN$5,$B46,$C46),'BUN3'!$A$6:$N$135,14,FALSE),0)</f>
        <v>0</v>
      </c>
      <c r="AO46" s="98">
        <f>_xlfn.IFNA(VLOOKUP(CONCATENATE($AO$5,$B46,$C46),SC!$A$6:$N$135,14,FALSE),0)</f>
        <v>0</v>
      </c>
      <c r="AP46" s="98">
        <f>_xlfn.IFNA(VLOOKUP(CONCATENATE($AP$5,$B46,$C46),'KAL1'!$A$6:$N$135,14,FALSE),0)</f>
        <v>0</v>
      </c>
      <c r="AQ46" s="521"/>
      <c r="AR46" s="99">
        <f>_xlfn.IFNA(VLOOKUP(CONCATENATE($AQ$5,$B46,$C46),'LF2'!$A$6:$N$135,14,FALSE),0)</f>
        <v>0</v>
      </c>
      <c r="AS46" s="100"/>
    </row>
    <row r="47" spans="1:45" s="42" customFormat="1" x14ac:dyDescent="0.2">
      <c r="A47" s="895"/>
      <c r="B47" s="393"/>
      <c r="C47" s="394"/>
      <c r="D47" s="394"/>
      <c r="E47" s="395"/>
      <c r="F47" s="396"/>
      <c r="G47" s="90"/>
      <c r="H47" s="91"/>
      <c r="I47" s="92"/>
      <c r="J47" s="96">
        <f>_xlfn.IFNA(VLOOKUP(CONCATENATE($J$5,$B47,$C47),'20BUN'!$A$6:$N$94,14,FALSE),0)</f>
        <v>0</v>
      </c>
      <c r="K47" s="97">
        <f>_xlfn.IFNA(VLOOKUP(CONCATENATE($K$5,$B47,$C47),'20BUS'!$A$6:$N$107,14,FALSE),0)</f>
        <v>0</v>
      </c>
      <c r="L47" s="97">
        <f>_xlfn.IFNA(VLOOKUP(CONCATENATE($L$5,$B47,$C47),'MUR1'!$A$6:$N$135,14,FALSE),0)</f>
        <v>0</v>
      </c>
      <c r="M47" s="97">
        <f>_xlfn.IFNA(VLOOKUP(CONCATENATE($M$5,$B47,$C47),'BUS1'!$A$6:$N$95,14,FALSE),0)</f>
        <v>0</v>
      </c>
      <c r="N47" s="97">
        <f>_xlfn.IFNA(VLOOKUP(CONCATENATE($N$5,$B47,$C47),'WP1'!$A$6:$N$131,14,FALSE),0)</f>
        <v>0</v>
      </c>
      <c r="O47" s="97">
        <f>_xlfn.IFNA(VLOOKUP(CONCATENATE($O$5,$B47,$C47),'BAL1'!$A$6:$N$95,14,FALSE),0)</f>
        <v>0</v>
      </c>
      <c r="P47" s="97">
        <f>_xlfn.IFNA(VLOOKUP(CONCATENATE($P$5,$B47,$C47),'BUS2'!$A$6:$N$133,14,FALSE),0)</f>
        <v>0</v>
      </c>
      <c r="Q47" s="97">
        <f>_xlfn.IFNA(VLOOKUP(CONCATENATE($Q$5,$B47,$C47),'WAL1'!$A$6:$N$135,14,FALSE),0)</f>
        <v>0</v>
      </c>
      <c r="R47" s="97"/>
      <c r="S47" s="97">
        <f>_xlfn.IFNA(VLOOKUP(CONCATENATE($S$5,$B47,$C47),'OG1'!$A$6:$N$132,14,FALSE),0)</f>
        <v>0</v>
      </c>
      <c r="T47" s="97">
        <f>_xlfn.IFNA(VLOOKUP(CONCATENATE($T$5,$B47,$C47),DARL!$A$6:$N$56,14,FALSE),0)</f>
        <v>0</v>
      </c>
      <c r="U47" s="97">
        <f>_xlfn.IFNA(VLOOKUP(CONCATENATE($U$5,$B47,$C47),'BUS3'!$A$6:$N$135,14,FALSE),0)</f>
        <v>0</v>
      </c>
      <c r="V47" s="97">
        <f>_xlfn.IFNA(VLOOKUP(CONCATENATE($V$5,$B47,$C47),'BAL2'!$A$6:$N$135,14,FALSE),0)</f>
        <v>0</v>
      </c>
      <c r="W47" s="97">
        <f>_xlfn.IFNA(VLOOKUP(CONCATENATE($W$5,$B47,$C47),'BUN1'!$A$6:$N$135,14,FALSE),0)</f>
        <v>0</v>
      </c>
      <c r="X47" s="97">
        <f>_xlfn.IFNA(VLOOKUP(CONCATENATE($X$5,$B47,$C47),'OG2'!$A$6:$N$133,14,FALSE),0)</f>
        <v>0</v>
      </c>
      <c r="Y47" s="97">
        <f>_xlfn.IFNA(VLOOKUP(CONCATENATE($Y$5,$B47,$C47),'SM1'!$A$6:$N$133,14,FALSE),0)</f>
        <v>0</v>
      </c>
      <c r="Z47" s="97">
        <f>_xlfn.IFNA(VLOOKUP(CONCATENATE($Z$5,$B47,$C47),'MR2'!$A$6:$N$124,14,FALSE),0)</f>
        <v>0</v>
      </c>
      <c r="AA47" s="97">
        <f>_xlfn.IFNA(VLOOKUP(CONCATENATE($AA$5,$B47,$C47),'WAL2'!$A$6:$N$135,14,FALSE),0)</f>
        <v>0</v>
      </c>
      <c r="AB47" s="97">
        <f>_xlfn.IFNA(VLOOKUP(CONCATENATE($AB$5,$B47,$C47),DARD1!$A$6:$N$134,14,FALSE),0)</f>
        <v>0</v>
      </c>
      <c r="AC47" s="97">
        <f>_xlfn.IFNA(VLOOKUP(CONCATENATE($AC$5,$B47,$C47),'LF1'!$A$6:$N$135,14,FALSE),0)</f>
        <v>0</v>
      </c>
      <c r="AD47" s="97"/>
      <c r="AE47" s="97"/>
      <c r="AF47" s="97">
        <f>_xlfn.IFNA(VLOOKUP(CONCATENATE($AF$5,$B47,$C47),'BUN2'!$A$6:$N$131,14,FALSE),0)</f>
        <v>0</v>
      </c>
      <c r="AG47" s="97">
        <f>_xlfn.IFNA(VLOOKUP(CONCATENATE($AG$5,$B47,$C47),'OG3'!$A$6:$N$135,14,FALSE),0)</f>
        <v>0</v>
      </c>
      <c r="AH47" s="98">
        <f>_xlfn.IFNA(VLOOKUP(CONCATENATE($AH$5,$B47,$C47),SER!$A$6:$N$135,14,FALSE),0)</f>
        <v>0</v>
      </c>
      <c r="AI47" s="98"/>
      <c r="AJ47" s="98">
        <f>_xlfn.IFNA(VLOOKUP(CONCATENATE($AD$5,$B47,$C47),DARL2!$A$6:$N$135,14,FALSE),0)</f>
        <v>0</v>
      </c>
      <c r="AK47" s="98">
        <f>_xlfn.IFNA(VLOOKUP(CONCATENATE($AK$5,$B47,$C47),DARD2!$A$6:$N$135,14,FALSE),0)</f>
        <v>0</v>
      </c>
      <c r="AL47" s="98">
        <f>_xlfn.IFNA(VLOOKUP(CONCATENATE($AL$5,$B47,$C47),'WAL3'!$A$6:$N$77,14,FALSE),0)</f>
        <v>0</v>
      </c>
      <c r="AM47" s="98">
        <f>_xlfn.IFNA(VLOOKUP(CONCATENATE($AM$5,$B47,$C47),'BAL3'!$A$6:$N$135,14,FALSE),0)</f>
        <v>0</v>
      </c>
      <c r="AN47" s="98">
        <f>_xlfn.IFNA(VLOOKUP(CONCATENATE($AN$5,$B47,$C47),'BUN3'!$A$6:$N$135,14,FALSE),0)</f>
        <v>0</v>
      </c>
      <c r="AO47" s="98">
        <f>_xlfn.IFNA(VLOOKUP(CONCATENATE($AO$5,$B47,$C47),SC!$A$6:$N$135,14,FALSE),0)</f>
        <v>0</v>
      </c>
      <c r="AP47" s="98">
        <f>_xlfn.IFNA(VLOOKUP(CONCATENATE($AP$5,$B47,$C47),'KAL1'!$A$6:$N$135,14,FALSE),0)</f>
        <v>0</v>
      </c>
      <c r="AQ47" s="521"/>
      <c r="AR47" s="99">
        <f>_xlfn.IFNA(VLOOKUP(CONCATENATE($AQ$5,$B47,$C47),'LF2'!$A$6:$N$135,14,FALSE),0)</f>
        <v>0</v>
      </c>
      <c r="AS47" s="100"/>
    </row>
    <row r="48" spans="1:45" s="42" customFormat="1" ht="13.5" thickBot="1" x14ac:dyDescent="0.25">
      <c r="A48" s="895"/>
      <c r="B48" s="300"/>
      <c r="C48" s="301"/>
      <c r="D48" s="301"/>
      <c r="E48" s="302"/>
      <c r="F48" s="303"/>
      <c r="G48" s="304"/>
      <c r="H48" s="305"/>
      <c r="I48" s="306"/>
      <c r="J48" s="307">
        <f>_xlfn.IFNA(VLOOKUP(CONCATENATE($J$5,$B48,$C48),'20BUN'!$A$6:$N$94,14,FALSE),0)</f>
        <v>0</v>
      </c>
      <c r="K48" s="308">
        <f>_xlfn.IFNA(VLOOKUP(CONCATENATE($K$5,$B48,$C48),'20BUS'!$A$6:$N$107,14,FALSE),0)</f>
        <v>0</v>
      </c>
      <c r="L48" s="308">
        <f>_xlfn.IFNA(VLOOKUP(CONCATENATE($L$5,$B48,$C48),'MUR1'!$A$6:$N$135,14,FALSE),0)</f>
        <v>0</v>
      </c>
      <c r="M48" s="308">
        <f>_xlfn.IFNA(VLOOKUP(CONCATENATE($M$5,$B48,$C48),'BUS1'!$A$6:$N$95,14,FALSE),0)</f>
        <v>0</v>
      </c>
      <c r="N48" s="308">
        <f>_xlfn.IFNA(VLOOKUP(CONCATENATE($N$5,$B48,$C48),'WP1'!$A$6:$N$131,14,FALSE),0)</f>
        <v>0</v>
      </c>
      <c r="O48" s="308">
        <f>_xlfn.IFNA(VLOOKUP(CONCATENATE($O$5,$B48,$C48),'BAL1'!$A$6:$N$95,14,FALSE),0)</f>
        <v>0</v>
      </c>
      <c r="P48" s="308">
        <f>_xlfn.IFNA(VLOOKUP(CONCATENATE($P$5,$B48,$C48),'BUS2'!$A$6:$N$133,14,FALSE),0)</f>
        <v>0</v>
      </c>
      <c r="Q48" s="308">
        <f>_xlfn.IFNA(VLOOKUP(CONCATENATE($Q$5,$B48,$C48),'WAL1'!$A$6:$N$135,14,FALSE),0)</f>
        <v>0</v>
      </c>
      <c r="R48" s="308"/>
      <c r="S48" s="308">
        <f>_xlfn.IFNA(VLOOKUP(CONCATENATE($S$5,$B48,$C48),'OG1'!$A$6:$N$132,14,FALSE),0)</f>
        <v>0</v>
      </c>
      <c r="T48" s="308">
        <f>_xlfn.IFNA(VLOOKUP(CONCATENATE($T$5,$B48,$C48),DARL!$A$6:$N$56,14,FALSE),0)</f>
        <v>0</v>
      </c>
      <c r="U48" s="308">
        <f>_xlfn.IFNA(VLOOKUP(CONCATENATE($U$5,$B48,$C48),'BUS3'!$A$6:$N$135,14,FALSE),0)</f>
        <v>0</v>
      </c>
      <c r="V48" s="308">
        <f>_xlfn.IFNA(VLOOKUP(CONCATENATE($V$5,$B48,$C48),'BAL2'!$A$6:$N$135,14,FALSE),0)</f>
        <v>0</v>
      </c>
      <c r="W48" s="308">
        <f>_xlfn.IFNA(VLOOKUP(CONCATENATE($W$5,$B48,$C48),'BUN1'!$A$6:$N$135,14,FALSE),0)</f>
        <v>0</v>
      </c>
      <c r="X48" s="308">
        <f>_xlfn.IFNA(VLOOKUP(CONCATENATE($X$5,$B48,$C48),'OG2'!$A$6:$N$133,14,FALSE),0)</f>
        <v>0</v>
      </c>
      <c r="Y48" s="308">
        <f>_xlfn.IFNA(VLOOKUP(CONCATENATE($Y$5,$B48,$C48),'SM1'!$A$6:$N$133,14,FALSE),0)</f>
        <v>0</v>
      </c>
      <c r="Z48" s="308">
        <f>_xlfn.IFNA(VLOOKUP(CONCATENATE($Z$5,$B48,$C48),'MR2'!$A$6:$N$124,14,FALSE),0)</f>
        <v>0</v>
      </c>
      <c r="AA48" s="308">
        <f>_xlfn.IFNA(VLOOKUP(CONCATENATE($AA$5,$B48,$C48),'WAL2'!$A$6:$N$135,14,FALSE),0)</f>
        <v>0</v>
      </c>
      <c r="AB48" s="308">
        <f>_xlfn.IFNA(VLOOKUP(CONCATENATE($AB$5,$B48,$C48),DARD1!$A$6:$N$134,14,FALSE),0)</f>
        <v>0</v>
      </c>
      <c r="AC48" s="308">
        <f>_xlfn.IFNA(VLOOKUP(CONCATENATE($AC$5,$B48,$C48),'LF1'!$A$6:$N$135,14,FALSE),0)</f>
        <v>0</v>
      </c>
      <c r="AD48" s="308"/>
      <c r="AE48" s="308"/>
      <c r="AF48" s="308">
        <f>_xlfn.IFNA(VLOOKUP(CONCATENATE($AF$5,$B48,$C48),'BUN2'!$A$6:$N$131,14,FALSE),0)</f>
        <v>0</v>
      </c>
      <c r="AG48" s="308">
        <f>_xlfn.IFNA(VLOOKUP(CONCATENATE($AG$5,$B48,$C48),'OG3'!$A$6:$N$135,14,FALSE),0)</f>
        <v>0</v>
      </c>
      <c r="AH48" s="309">
        <f>_xlfn.IFNA(VLOOKUP(CONCATENATE($AH$5,$B48,$C48),SER!$A$6:$N$135,14,FALSE),0)</f>
        <v>0</v>
      </c>
      <c r="AI48" s="309"/>
      <c r="AJ48" s="309">
        <f>_xlfn.IFNA(VLOOKUP(CONCATENATE($AD$5,$B48,$C48),DARL2!$A$6:$N$135,14,FALSE),0)</f>
        <v>0</v>
      </c>
      <c r="AK48" s="309">
        <f>_xlfn.IFNA(VLOOKUP(CONCATENATE($AK$5,$B48,$C48),DARD2!$A$6:$N$135,14,FALSE),0)</f>
        <v>0</v>
      </c>
      <c r="AL48" s="309">
        <f>_xlfn.IFNA(VLOOKUP(CONCATENATE($AL$5,$B48,$C48),'WAL3'!$A$6:$N$77,14,FALSE),0)</f>
        <v>0</v>
      </c>
      <c r="AM48" s="309">
        <f>_xlfn.IFNA(VLOOKUP(CONCATENATE($AM$5,$B48,$C48),'BAL3'!$A$6:$N$135,14,FALSE),0)</f>
        <v>0</v>
      </c>
      <c r="AN48" s="309">
        <f>_xlfn.IFNA(VLOOKUP(CONCATENATE($AN$5,$B48,$C48),'BUN3'!$A$6:$N$135,14,FALSE),0)</f>
        <v>0</v>
      </c>
      <c r="AO48" s="309">
        <f>_xlfn.IFNA(VLOOKUP(CONCATENATE($AO$5,$B48,$C48),SC!$A$6:$N$135,14,FALSE),0)</f>
        <v>0</v>
      </c>
      <c r="AP48" s="309">
        <f>_xlfn.IFNA(VLOOKUP(CONCATENATE($AP$5,$B48,$C48),'KAL1'!$A$6:$N$135,14,FALSE),0)</f>
        <v>0</v>
      </c>
      <c r="AQ48" s="522"/>
      <c r="AR48" s="310">
        <f>_xlfn.IFNA(VLOOKUP(CONCATENATE($AQ$5,$B48,$C48),'LF2'!$A$6:$N$135,14,FALSE),0)</f>
        <v>0</v>
      </c>
      <c r="AS48" s="100"/>
    </row>
    <row r="49" spans="1:45" s="15" customFormat="1" x14ac:dyDescent="0.2">
      <c r="A49" s="895"/>
      <c r="B49" s="18" t="s">
        <v>83</v>
      </c>
      <c r="C49" s="18" t="s">
        <v>83</v>
      </c>
      <c r="D49" s="18" t="s">
        <v>83</v>
      </c>
      <c r="E49" s="19"/>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row>
    <row r="50" spans="1:45" ht="15" customHeight="1" x14ac:dyDescent="0.2">
      <c r="A50" s="24"/>
      <c r="E50" s="2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row>
    <row r="51" spans="1:45" x14ac:dyDescent="0.2">
      <c r="A51" s="24"/>
      <c r="E51" s="2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row>
    <row r="52" spans="1:45" x14ac:dyDescent="0.2">
      <c r="A52" s="24"/>
      <c r="E52" s="24"/>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row>
    <row r="53" spans="1:45" x14ac:dyDescent="0.2">
      <c r="A53" s="24"/>
      <c r="E53" s="24"/>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row>
    <row r="54" spans="1:45" x14ac:dyDescent="0.2">
      <c r="A54" s="24"/>
      <c r="E54" s="24"/>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row>
    <row r="55" spans="1:45" x14ac:dyDescent="0.2">
      <c r="A55" s="24"/>
      <c r="E55" s="24"/>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spans="1:45" x14ac:dyDescent="0.2">
      <c r="A56" s="24"/>
      <c r="E56" s="24"/>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row>
    <row r="57" spans="1:45" x14ac:dyDescent="0.2">
      <c r="A57" s="24"/>
      <c r="E57" s="24"/>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row>
    <row r="58" spans="1:45" x14ac:dyDescent="0.2">
      <c r="A58" s="24"/>
      <c r="E58" s="24"/>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row>
    <row r="59" spans="1:45" x14ac:dyDescent="0.2">
      <c r="A59" s="24"/>
      <c r="E59" s="24"/>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spans="1:45" x14ac:dyDescent="0.2">
      <c r="A60" s="24"/>
      <c r="E60" s="24"/>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row>
    <row r="61" spans="1:45" x14ac:dyDescent="0.2">
      <c r="A61" s="24"/>
      <c r="E61" s="24"/>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row>
    <row r="62" spans="1:45" x14ac:dyDescent="0.2">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row r="63" spans="1:45" x14ac:dyDescent="0.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row>
    <row r="64" spans="1:45" x14ac:dyDescent="0.2">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row>
    <row r="65" spans="8:45" x14ac:dyDescent="0.2">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row>
    <row r="66" spans="8:45" x14ac:dyDescent="0.2">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row>
    <row r="67" spans="8:45" x14ac:dyDescent="0.2">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row>
    <row r="68" spans="8:45" x14ac:dyDescent="0.2">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row>
    <row r="69" spans="8:45" x14ac:dyDescent="0.2">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row>
    <row r="70" spans="8:45" x14ac:dyDescent="0.2">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row>
    <row r="71" spans="8:45" x14ac:dyDescent="0.2">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row>
    <row r="72" spans="8:45" x14ac:dyDescent="0.2">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spans="8:45" x14ac:dyDescent="0.2">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spans="8:45" x14ac:dyDescent="0.2">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spans="8:45" x14ac:dyDescent="0.2">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8:45" x14ac:dyDescent="0.2">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8:45" x14ac:dyDescent="0.2">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spans="8:45" x14ac:dyDescent="0.2">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row>
    <row r="79" spans="8:45" x14ac:dyDescent="0.2">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row>
    <row r="80" spans="8:45" x14ac:dyDescent="0.2">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row>
    <row r="81" spans="8:45" x14ac:dyDescent="0.2">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row>
    <row r="82" spans="8:45" x14ac:dyDescent="0.2">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row>
  </sheetData>
  <sortState xmlns:xlrd2="http://schemas.microsoft.com/office/spreadsheetml/2017/richdata2" ref="B6:AR29">
    <sortCondition descending="1" ref="H6:H29"/>
    <sortCondition ref="I6:I29"/>
  </sortState>
  <mergeCells count="86">
    <mergeCell ref="AE3:AE4"/>
    <mergeCell ref="AI1:AI2"/>
    <mergeCell ref="AI3:AI4"/>
    <mergeCell ref="AR1:AR2"/>
    <mergeCell ref="AR3:AR4"/>
    <mergeCell ref="AJ1:AJ2"/>
    <mergeCell ref="AJ3:AJ4"/>
    <mergeCell ref="Z1:Z2"/>
    <mergeCell ref="Z3:Z4"/>
    <mergeCell ref="AQ3:AQ4"/>
    <mergeCell ref="AH3:AH4"/>
    <mergeCell ref="AK3:AK4"/>
    <mergeCell ref="AL3:AL4"/>
    <mergeCell ref="AM3:AM4"/>
    <mergeCell ref="AN3:AN4"/>
    <mergeCell ref="AC3:AC4"/>
    <mergeCell ref="AF3:AF4"/>
    <mergeCell ref="AG3:AG4"/>
    <mergeCell ref="AO3:AO4"/>
    <mergeCell ref="AP3:AP4"/>
    <mergeCell ref="AD1:AD2"/>
    <mergeCell ref="AE1:AE2"/>
    <mergeCell ref="AD3:AD4"/>
    <mergeCell ref="N3:N4"/>
    <mergeCell ref="O3:O4"/>
    <mergeCell ref="Q3:Q4"/>
    <mergeCell ref="P3:P4"/>
    <mergeCell ref="S3:S4"/>
    <mergeCell ref="R3:R4"/>
    <mergeCell ref="K1:K2"/>
    <mergeCell ref="M1:M2"/>
    <mergeCell ref="N1:N2"/>
    <mergeCell ref="W1:W2"/>
    <mergeCell ref="L1:L2"/>
    <mergeCell ref="U1:U2"/>
    <mergeCell ref="Q1:Q2"/>
    <mergeCell ref="T1:T2"/>
    <mergeCell ref="R1:R2"/>
    <mergeCell ref="A1:A49"/>
    <mergeCell ref="AL1:AL2"/>
    <mergeCell ref="B1:B2"/>
    <mergeCell ref="C1:C2"/>
    <mergeCell ref="D1:D2"/>
    <mergeCell ref="E1:E2"/>
    <mergeCell ref="F1:F4"/>
    <mergeCell ref="B3:B4"/>
    <mergeCell ref="C3:C4"/>
    <mergeCell ref="D3:D4"/>
    <mergeCell ref="E3:E4"/>
    <mergeCell ref="Y1:Y2"/>
    <mergeCell ref="X1:X2"/>
    <mergeCell ref="AB1:AB2"/>
    <mergeCell ref="AC1:AC2"/>
    <mergeCell ref="AF1:AF2"/>
    <mergeCell ref="G1:G2"/>
    <mergeCell ref="I3:I4"/>
    <mergeCell ref="I1:I2"/>
    <mergeCell ref="V1:V2"/>
    <mergeCell ref="AA1:AA2"/>
    <mergeCell ref="G3:G4"/>
    <mergeCell ref="H3:H4"/>
    <mergeCell ref="O1:O2"/>
    <mergeCell ref="P1:P2"/>
    <mergeCell ref="S1:S2"/>
    <mergeCell ref="H1:H2"/>
    <mergeCell ref="J1:J2"/>
    <mergeCell ref="J3:J4"/>
    <mergeCell ref="K3:K4"/>
    <mergeCell ref="L3:L4"/>
    <mergeCell ref="M3:M4"/>
    <mergeCell ref="T3:T4"/>
    <mergeCell ref="AH1:AH2"/>
    <mergeCell ref="AK1:AK2"/>
    <mergeCell ref="AP1:AP2"/>
    <mergeCell ref="AQ1:AQ2"/>
    <mergeCell ref="AM1:AM2"/>
    <mergeCell ref="AN1:AN2"/>
    <mergeCell ref="AO1:AO2"/>
    <mergeCell ref="AG1:AG2"/>
    <mergeCell ref="U3:U4"/>
    <mergeCell ref="V3:V4"/>
    <mergeCell ref="W3:W4"/>
    <mergeCell ref="X3:X4"/>
    <mergeCell ref="Y3:Y4"/>
    <mergeCell ref="AA3:AA4"/>
    <mergeCell ref="AB3:AB4"/>
  </mergeCells>
  <phoneticPr fontId="22" type="noConversion"/>
  <conditionalFormatting sqref="B49">
    <cfRule type="duplicateValues" dxfId="231" priority="30"/>
  </conditionalFormatting>
  <conditionalFormatting sqref="B50:B1048576 B1:B2">
    <cfRule type="duplicateValues" dxfId="230" priority="379"/>
  </conditionalFormatting>
  <conditionalFormatting sqref="G6:I8">
    <cfRule type="containsText" dxfId="229" priority="16" operator="containsText" text="10">
      <formula>NOT(ISERROR(SEARCH("10",G6)))</formula>
    </cfRule>
  </conditionalFormatting>
  <conditionalFormatting sqref="G9:I48">
    <cfRule type="containsText" dxfId="228" priority="14" operator="containsText" text="10">
      <formula>NOT(ISERROR(SEARCH("10",G9)))</formula>
    </cfRule>
  </conditionalFormatting>
  <conditionalFormatting sqref="U6:Y48 J25:S48 J6:Q24 S6:S24 AK6:AR48 AA6:AI48">
    <cfRule type="cellIs" dxfId="227" priority="13" operator="lessThan">
      <formula>1</formula>
    </cfRule>
  </conditionalFormatting>
  <conditionalFormatting sqref="C1:C1048576">
    <cfRule type="duplicateValues" dxfId="226" priority="12"/>
  </conditionalFormatting>
  <conditionalFormatting sqref="T6:T48">
    <cfRule type="cellIs" dxfId="225" priority="10" operator="lessThan">
      <formula>1</formula>
    </cfRule>
  </conditionalFormatting>
  <conditionalFormatting sqref="Z6:Z48">
    <cfRule type="cellIs" dxfId="224" priority="8" operator="lessThan">
      <formula>1</formula>
    </cfRule>
  </conditionalFormatting>
  <conditionalFormatting sqref="AJ6:AJ48">
    <cfRule type="cellIs" dxfId="223" priority="6" operator="lessThan">
      <formula>1</formula>
    </cfRule>
  </conditionalFormatting>
  <conditionalFormatting sqref="R6:R24">
    <cfRule type="cellIs" dxfId="222"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1C83F-4CCC-4FC8-8DA1-F9B5E32203A7}">
  <dimension ref="A1:O32"/>
  <sheetViews>
    <sheetView workbookViewId="0">
      <selection activeCell="T13" sqref="T13"/>
    </sheetView>
  </sheetViews>
  <sheetFormatPr defaultRowHeight="12.75" x14ac:dyDescent="0.2"/>
  <cols>
    <col min="14" max="14" width="29.42578125" bestFit="1" customWidth="1"/>
  </cols>
  <sheetData>
    <row r="1" spans="1:15" ht="15.75" thickBot="1" x14ac:dyDescent="0.25">
      <c r="A1" s="115">
        <f>SUM(A2-1)</f>
        <v>0</v>
      </c>
      <c r="B1" s="981" t="s">
        <v>234</v>
      </c>
      <c r="C1" s="982"/>
      <c r="D1" s="116" t="s">
        <v>69</v>
      </c>
      <c r="E1" s="983"/>
      <c r="F1" s="984"/>
      <c r="G1" s="984"/>
      <c r="H1" s="984"/>
      <c r="I1" s="984"/>
      <c r="J1" s="984"/>
      <c r="K1" s="117" t="s">
        <v>70</v>
      </c>
      <c r="L1" s="985"/>
      <c r="M1" s="986"/>
      <c r="N1" s="118" t="s">
        <v>235</v>
      </c>
      <c r="O1" s="119"/>
    </row>
    <row r="2" spans="1:15" ht="13.5" thickBot="1" x14ac:dyDescent="0.25">
      <c r="A2" s="120">
        <f>COUNTA(_xlfn.UNIQUE(D6:D200))</f>
        <v>1</v>
      </c>
      <c r="B2" s="987" t="s">
        <v>236</v>
      </c>
      <c r="C2" s="987"/>
      <c r="D2" s="987"/>
      <c r="E2" s="987"/>
      <c r="F2" s="987"/>
      <c r="G2" s="987"/>
      <c r="H2" s="987"/>
      <c r="I2" s="987"/>
      <c r="J2" s="987"/>
      <c r="K2" s="987"/>
      <c r="L2" s="987"/>
      <c r="M2" s="987"/>
      <c r="N2" s="121" t="s">
        <v>237</v>
      </c>
      <c r="O2" s="119"/>
    </row>
    <row r="3" spans="1:15" ht="15.75" thickBot="1" x14ac:dyDescent="0.25">
      <c r="A3" s="965" t="s">
        <v>238</v>
      </c>
      <c r="B3" s="967" t="s">
        <v>71</v>
      </c>
      <c r="C3" s="970" t="s">
        <v>72</v>
      </c>
      <c r="D3" s="973" t="s">
        <v>73</v>
      </c>
      <c r="E3" s="975" t="s">
        <v>239</v>
      </c>
      <c r="F3" s="973" t="s">
        <v>79</v>
      </c>
      <c r="G3" s="989" t="s">
        <v>240</v>
      </c>
      <c r="H3" s="990"/>
      <c r="I3" s="990"/>
      <c r="J3" s="990"/>
      <c r="K3" s="991"/>
      <c r="L3" s="992" t="s">
        <v>57</v>
      </c>
      <c r="M3" s="994" t="s">
        <v>76</v>
      </c>
      <c r="N3" s="612" t="s">
        <v>241</v>
      </c>
      <c r="O3" s="119"/>
    </row>
    <row r="4" spans="1:15" ht="15.75" thickBot="1" x14ac:dyDescent="0.25">
      <c r="A4" s="966"/>
      <c r="B4" s="968"/>
      <c r="C4" s="971"/>
      <c r="D4" s="974"/>
      <c r="E4" s="976"/>
      <c r="F4" s="988"/>
      <c r="G4" s="996" t="s">
        <v>66</v>
      </c>
      <c r="H4" s="998" t="s">
        <v>50</v>
      </c>
      <c r="I4" s="998" t="s">
        <v>84</v>
      </c>
      <c r="J4" s="998" t="s">
        <v>74</v>
      </c>
      <c r="K4" s="979" t="s">
        <v>75</v>
      </c>
      <c r="L4" s="993"/>
      <c r="M4" s="995"/>
      <c r="N4" s="124">
        <v>0</v>
      </c>
      <c r="O4" s="119"/>
    </row>
    <row r="5" spans="1:15" ht="15.75" thickBot="1" x14ac:dyDescent="0.25">
      <c r="A5" s="1000"/>
      <c r="B5" s="1001"/>
      <c r="C5" s="1002"/>
      <c r="D5" s="1003"/>
      <c r="E5" s="1004" t="s">
        <v>77</v>
      </c>
      <c r="F5" s="1005"/>
      <c r="G5" s="1015"/>
      <c r="H5" s="1016"/>
      <c r="I5" s="1016"/>
      <c r="J5" s="1016"/>
      <c r="K5" s="1014"/>
      <c r="L5" s="1008"/>
      <c r="M5" s="1009"/>
      <c r="N5" s="613">
        <f>IF(N4=1,0,IF(N4=2,1,IF(N4=3,2,0)))</f>
        <v>0</v>
      </c>
      <c r="O5" s="119"/>
    </row>
    <row r="6" spans="1:15" ht="14.25" x14ac:dyDescent="0.2">
      <c r="A6" s="126" t="str">
        <f t="shared" ref="A6:A32" si="0">CONCATENATE(B6,C6,D6)</f>
        <v/>
      </c>
      <c r="B6" s="127"/>
      <c r="C6" s="128"/>
      <c r="D6" s="129"/>
      <c r="E6" s="140"/>
      <c r="F6" s="131"/>
      <c r="G6" s="140"/>
      <c r="H6" s="127"/>
      <c r="I6" s="181"/>
      <c r="J6" s="210"/>
      <c r="K6" s="211"/>
      <c r="L6" s="137"/>
      <c r="M6" s="138">
        <f>IF(L6=1,7,IF(L6=2,6,IF(L6=3,5,IF(L6=4,4,IF(L6=5,3,IF(L6=6,2,IF(L6&gt;=6,1,0)))))))</f>
        <v>0</v>
      </c>
      <c r="N6" s="139">
        <f>SUM(M6+$N$5)</f>
        <v>0</v>
      </c>
      <c r="O6" s="119"/>
    </row>
    <row r="7" spans="1:15" ht="14.25" x14ac:dyDescent="0.2">
      <c r="A7" s="126" t="str">
        <f t="shared" si="0"/>
        <v/>
      </c>
      <c r="B7" s="127"/>
      <c r="C7" s="128"/>
      <c r="D7" s="129"/>
      <c r="E7" s="140"/>
      <c r="F7" s="131"/>
      <c r="G7" s="140"/>
      <c r="H7" s="127"/>
      <c r="I7" s="181"/>
      <c r="J7" s="210"/>
      <c r="K7" s="211"/>
      <c r="L7" s="137"/>
      <c r="M7" s="138">
        <f t="shared" ref="M7:M32" si="1">IF(L7=1,7,IF(L7=2,6,IF(L7=3,5,IF(L7=4,4,IF(L7=5,3,IF(L7=6,2,IF(L7&gt;=6,1,0)))))))</f>
        <v>0</v>
      </c>
      <c r="N7" s="139">
        <f t="shared" ref="N7:N32" si="2">SUM(M7+$N$5)</f>
        <v>0</v>
      </c>
    </row>
    <row r="8" spans="1:15" ht="14.25" x14ac:dyDescent="0.2">
      <c r="A8" s="126" t="str">
        <f t="shared" si="0"/>
        <v/>
      </c>
      <c r="B8" s="127"/>
      <c r="C8" s="128"/>
      <c r="D8" s="129"/>
      <c r="E8" s="140"/>
      <c r="F8" s="131"/>
      <c r="G8" s="140"/>
      <c r="H8" s="127"/>
      <c r="I8" s="181"/>
      <c r="J8" s="210"/>
      <c r="K8" s="211"/>
      <c r="L8" s="137"/>
      <c r="M8" s="138">
        <f t="shared" si="1"/>
        <v>0</v>
      </c>
      <c r="N8" s="139">
        <f t="shared" si="2"/>
        <v>0</v>
      </c>
    </row>
    <row r="9" spans="1:15" ht="14.25" x14ac:dyDescent="0.2">
      <c r="A9" s="126" t="str">
        <f t="shared" si="0"/>
        <v/>
      </c>
      <c r="B9" s="127"/>
      <c r="C9" s="128"/>
      <c r="D9" s="129"/>
      <c r="E9" s="140"/>
      <c r="F9" s="131"/>
      <c r="G9" s="140"/>
      <c r="H9" s="127"/>
      <c r="I9" s="181"/>
      <c r="J9" s="210"/>
      <c r="K9" s="211"/>
      <c r="L9" s="137"/>
      <c r="M9" s="138">
        <f t="shared" si="1"/>
        <v>0</v>
      </c>
      <c r="N9" s="139">
        <f t="shared" si="2"/>
        <v>0</v>
      </c>
    </row>
    <row r="10" spans="1:15" ht="14.25" x14ac:dyDescent="0.2">
      <c r="A10" s="126" t="str">
        <f t="shared" si="0"/>
        <v/>
      </c>
      <c r="B10" s="127"/>
      <c r="C10" s="128"/>
      <c r="D10" s="129"/>
      <c r="E10" s="140"/>
      <c r="F10" s="131"/>
      <c r="G10" s="140"/>
      <c r="H10" s="127"/>
      <c r="I10" s="181"/>
      <c r="J10" s="210"/>
      <c r="K10" s="211"/>
      <c r="L10" s="137"/>
      <c r="M10" s="138">
        <f t="shared" si="1"/>
        <v>0</v>
      </c>
      <c r="N10" s="139">
        <f t="shared" si="2"/>
        <v>0</v>
      </c>
    </row>
    <row r="11" spans="1:15" ht="14.25" x14ac:dyDescent="0.2">
      <c r="A11" s="126" t="str">
        <f t="shared" si="0"/>
        <v/>
      </c>
      <c r="B11" s="127"/>
      <c r="C11" s="128"/>
      <c r="D11" s="129"/>
      <c r="E11" s="140"/>
      <c r="F11" s="131"/>
      <c r="G11" s="140"/>
      <c r="H11" s="127"/>
      <c r="I11" s="181"/>
      <c r="J11" s="210"/>
      <c r="K11" s="211"/>
      <c r="L11" s="137"/>
      <c r="M11" s="138">
        <f t="shared" si="1"/>
        <v>0</v>
      </c>
      <c r="N11" s="139">
        <f t="shared" si="2"/>
        <v>0</v>
      </c>
    </row>
    <row r="12" spans="1:15" ht="14.25" x14ac:dyDescent="0.2">
      <c r="A12" s="126" t="str">
        <f t="shared" si="0"/>
        <v/>
      </c>
      <c r="B12" s="127"/>
      <c r="C12" s="128"/>
      <c r="D12" s="129"/>
      <c r="E12" s="140"/>
      <c r="F12" s="131"/>
      <c r="G12" s="140"/>
      <c r="H12" s="127"/>
      <c r="I12" s="181"/>
      <c r="J12" s="210"/>
      <c r="K12" s="211"/>
      <c r="L12" s="137"/>
      <c r="M12" s="138">
        <f t="shared" si="1"/>
        <v>0</v>
      </c>
      <c r="N12" s="139">
        <f t="shared" si="2"/>
        <v>0</v>
      </c>
    </row>
    <row r="13" spans="1:15" ht="14.25" x14ac:dyDescent="0.2">
      <c r="A13" s="126" t="str">
        <f t="shared" si="0"/>
        <v/>
      </c>
      <c r="B13" s="127"/>
      <c r="C13" s="128"/>
      <c r="D13" s="129"/>
      <c r="E13" s="140"/>
      <c r="F13" s="131"/>
      <c r="G13" s="140"/>
      <c r="H13" s="127"/>
      <c r="I13" s="181"/>
      <c r="J13" s="210"/>
      <c r="K13" s="211"/>
      <c r="L13" s="137"/>
      <c r="M13" s="138">
        <f t="shared" si="1"/>
        <v>0</v>
      </c>
      <c r="N13" s="139">
        <f t="shared" si="2"/>
        <v>0</v>
      </c>
    </row>
    <row r="14" spans="1:15" ht="14.25" x14ac:dyDescent="0.2">
      <c r="A14" s="126" t="str">
        <f t="shared" si="0"/>
        <v/>
      </c>
      <c r="B14" s="127"/>
      <c r="C14" s="128"/>
      <c r="D14" s="129"/>
      <c r="E14" s="140"/>
      <c r="F14" s="131"/>
      <c r="G14" s="140"/>
      <c r="H14" s="127"/>
      <c r="I14" s="181"/>
      <c r="J14" s="210"/>
      <c r="K14" s="211"/>
      <c r="L14" s="137"/>
      <c r="M14" s="138">
        <f t="shared" si="1"/>
        <v>0</v>
      </c>
      <c r="N14" s="139">
        <f t="shared" si="2"/>
        <v>0</v>
      </c>
    </row>
    <row r="15" spans="1:15" ht="14.25" x14ac:dyDescent="0.2">
      <c r="A15" s="126" t="str">
        <f t="shared" si="0"/>
        <v/>
      </c>
      <c r="B15" s="127"/>
      <c r="C15" s="128"/>
      <c r="D15" s="129"/>
      <c r="E15" s="140"/>
      <c r="F15" s="131"/>
      <c r="G15" s="140"/>
      <c r="H15" s="127"/>
      <c r="I15" s="181"/>
      <c r="J15" s="210"/>
      <c r="K15" s="211"/>
      <c r="L15" s="137"/>
      <c r="M15" s="138">
        <f t="shared" si="1"/>
        <v>0</v>
      </c>
      <c r="N15" s="139">
        <f t="shared" si="2"/>
        <v>0</v>
      </c>
    </row>
    <row r="16" spans="1:15" ht="14.25" x14ac:dyDescent="0.2">
      <c r="A16" s="126" t="str">
        <f t="shared" si="0"/>
        <v/>
      </c>
      <c r="B16" s="127"/>
      <c r="C16" s="128"/>
      <c r="D16" s="129"/>
      <c r="E16" s="140"/>
      <c r="F16" s="131"/>
      <c r="G16" s="140"/>
      <c r="H16" s="127"/>
      <c r="I16" s="181"/>
      <c r="J16" s="210"/>
      <c r="K16" s="211"/>
      <c r="L16" s="137"/>
      <c r="M16" s="138">
        <f t="shared" si="1"/>
        <v>0</v>
      </c>
      <c r="N16" s="139">
        <f t="shared" si="2"/>
        <v>0</v>
      </c>
    </row>
    <row r="17" spans="1:14" ht="14.25" x14ac:dyDescent="0.2">
      <c r="A17" s="126" t="str">
        <f t="shared" si="0"/>
        <v/>
      </c>
      <c r="B17" s="127"/>
      <c r="C17" s="128"/>
      <c r="D17" s="129"/>
      <c r="E17" s="140"/>
      <c r="F17" s="131"/>
      <c r="G17" s="140"/>
      <c r="H17" s="127"/>
      <c r="I17" s="181"/>
      <c r="J17" s="210"/>
      <c r="K17" s="211"/>
      <c r="L17" s="137"/>
      <c r="M17" s="138">
        <f t="shared" si="1"/>
        <v>0</v>
      </c>
      <c r="N17" s="139">
        <f t="shared" si="2"/>
        <v>0</v>
      </c>
    </row>
    <row r="18" spans="1:14" ht="14.25" x14ac:dyDescent="0.2">
      <c r="A18" s="126" t="str">
        <f t="shared" si="0"/>
        <v/>
      </c>
      <c r="B18" s="127"/>
      <c r="C18" s="128"/>
      <c r="D18" s="129"/>
      <c r="E18" s="140"/>
      <c r="F18" s="131"/>
      <c r="G18" s="140"/>
      <c r="H18" s="127"/>
      <c r="I18" s="181"/>
      <c r="J18" s="210"/>
      <c r="K18" s="211"/>
      <c r="L18" s="137"/>
      <c r="M18" s="138">
        <f t="shared" si="1"/>
        <v>0</v>
      </c>
      <c r="N18" s="139">
        <f t="shared" si="2"/>
        <v>0</v>
      </c>
    </row>
    <row r="19" spans="1:14" ht="14.25" x14ac:dyDescent="0.2">
      <c r="A19" s="126" t="str">
        <f t="shared" si="0"/>
        <v/>
      </c>
      <c r="B19" s="127"/>
      <c r="C19" s="128"/>
      <c r="D19" s="129"/>
      <c r="E19" s="140"/>
      <c r="F19" s="131"/>
      <c r="G19" s="140"/>
      <c r="H19" s="127"/>
      <c r="I19" s="181"/>
      <c r="J19" s="210"/>
      <c r="K19" s="211"/>
      <c r="L19" s="137"/>
      <c r="M19" s="138">
        <f t="shared" si="1"/>
        <v>0</v>
      </c>
      <c r="N19" s="139">
        <f t="shared" si="2"/>
        <v>0</v>
      </c>
    </row>
    <row r="20" spans="1:14" ht="14.25" x14ac:dyDescent="0.2">
      <c r="A20" s="126" t="str">
        <f t="shared" si="0"/>
        <v/>
      </c>
      <c r="B20" s="127"/>
      <c r="C20" s="128"/>
      <c r="D20" s="129"/>
      <c r="E20" s="140"/>
      <c r="F20" s="131"/>
      <c r="G20" s="140"/>
      <c r="H20" s="127"/>
      <c r="I20" s="181"/>
      <c r="J20" s="210"/>
      <c r="K20" s="211"/>
      <c r="L20" s="137"/>
      <c r="M20" s="138">
        <f t="shared" si="1"/>
        <v>0</v>
      </c>
      <c r="N20" s="139">
        <f t="shared" si="2"/>
        <v>0</v>
      </c>
    </row>
    <row r="21" spans="1:14" ht="14.25" x14ac:dyDescent="0.2">
      <c r="A21" s="126" t="str">
        <f t="shared" si="0"/>
        <v/>
      </c>
      <c r="B21" s="127"/>
      <c r="C21" s="128"/>
      <c r="D21" s="129"/>
      <c r="E21" s="140"/>
      <c r="F21" s="131"/>
      <c r="G21" s="140"/>
      <c r="H21" s="127"/>
      <c r="I21" s="181"/>
      <c r="J21" s="210"/>
      <c r="K21" s="211"/>
      <c r="L21" s="137"/>
      <c r="M21" s="138">
        <f t="shared" si="1"/>
        <v>0</v>
      </c>
      <c r="N21" s="139">
        <f t="shared" si="2"/>
        <v>0</v>
      </c>
    </row>
    <row r="22" spans="1:14" ht="14.25" x14ac:dyDescent="0.2">
      <c r="A22" s="126" t="str">
        <f t="shared" si="0"/>
        <v/>
      </c>
      <c r="B22" s="127"/>
      <c r="C22" s="128"/>
      <c r="D22" s="129"/>
      <c r="E22" s="140"/>
      <c r="F22" s="131"/>
      <c r="G22" s="140"/>
      <c r="H22" s="127"/>
      <c r="I22" s="181"/>
      <c r="J22" s="210"/>
      <c r="K22" s="211"/>
      <c r="L22" s="137"/>
      <c r="M22" s="138">
        <f t="shared" si="1"/>
        <v>0</v>
      </c>
      <c r="N22" s="139">
        <f t="shared" si="2"/>
        <v>0</v>
      </c>
    </row>
    <row r="23" spans="1:14" ht="14.25" x14ac:dyDescent="0.2">
      <c r="A23" s="126" t="str">
        <f t="shared" si="0"/>
        <v/>
      </c>
      <c r="B23" s="127"/>
      <c r="C23" s="128"/>
      <c r="D23" s="129"/>
      <c r="E23" s="140"/>
      <c r="F23" s="131"/>
      <c r="G23" s="140"/>
      <c r="H23" s="127"/>
      <c r="I23" s="181"/>
      <c r="J23" s="210"/>
      <c r="K23" s="211"/>
      <c r="L23" s="137"/>
      <c r="M23" s="138">
        <f t="shared" si="1"/>
        <v>0</v>
      </c>
      <c r="N23" s="139">
        <f t="shared" si="2"/>
        <v>0</v>
      </c>
    </row>
    <row r="24" spans="1:14" ht="14.25" x14ac:dyDescent="0.2">
      <c r="A24" s="126" t="str">
        <f t="shared" si="0"/>
        <v/>
      </c>
      <c r="B24" s="127"/>
      <c r="C24" s="128"/>
      <c r="D24" s="129"/>
      <c r="E24" s="140"/>
      <c r="F24" s="131"/>
      <c r="G24" s="140"/>
      <c r="H24" s="127"/>
      <c r="I24" s="181"/>
      <c r="J24" s="210"/>
      <c r="K24" s="211"/>
      <c r="L24" s="137"/>
      <c r="M24" s="138">
        <f t="shared" si="1"/>
        <v>0</v>
      </c>
      <c r="N24" s="139">
        <f t="shared" si="2"/>
        <v>0</v>
      </c>
    </row>
    <row r="25" spans="1:14" ht="14.25" x14ac:dyDescent="0.2">
      <c r="A25" s="126" t="str">
        <f t="shared" si="0"/>
        <v/>
      </c>
      <c r="B25" s="127"/>
      <c r="C25" s="128"/>
      <c r="D25" s="129"/>
      <c r="E25" s="140"/>
      <c r="F25" s="131"/>
      <c r="G25" s="140"/>
      <c r="H25" s="127"/>
      <c r="I25" s="181"/>
      <c r="J25" s="210"/>
      <c r="K25" s="211"/>
      <c r="L25" s="137"/>
      <c r="M25" s="138">
        <f t="shared" si="1"/>
        <v>0</v>
      </c>
      <c r="N25" s="139">
        <f t="shared" si="2"/>
        <v>0</v>
      </c>
    </row>
    <row r="26" spans="1:14" ht="14.25" x14ac:dyDescent="0.2">
      <c r="A26" s="126" t="str">
        <f t="shared" si="0"/>
        <v/>
      </c>
      <c r="B26" s="127"/>
      <c r="C26" s="128"/>
      <c r="D26" s="129"/>
      <c r="E26" s="140"/>
      <c r="F26" s="131"/>
      <c r="G26" s="140"/>
      <c r="H26" s="127"/>
      <c r="I26" s="181"/>
      <c r="J26" s="210"/>
      <c r="K26" s="211"/>
      <c r="L26" s="137"/>
      <c r="M26" s="138">
        <f t="shared" si="1"/>
        <v>0</v>
      </c>
      <c r="N26" s="139">
        <f t="shared" si="2"/>
        <v>0</v>
      </c>
    </row>
    <row r="27" spans="1:14" ht="14.25" x14ac:dyDescent="0.2">
      <c r="A27" s="126" t="str">
        <f t="shared" si="0"/>
        <v/>
      </c>
      <c r="B27" s="127"/>
      <c r="C27" s="128"/>
      <c r="D27" s="129"/>
      <c r="E27" s="140"/>
      <c r="F27" s="131"/>
      <c r="G27" s="140"/>
      <c r="H27" s="127"/>
      <c r="I27" s="181"/>
      <c r="J27" s="210"/>
      <c r="K27" s="211"/>
      <c r="L27" s="137"/>
      <c r="M27" s="138">
        <f t="shared" si="1"/>
        <v>0</v>
      </c>
      <c r="N27" s="139">
        <f t="shared" si="2"/>
        <v>0</v>
      </c>
    </row>
    <row r="28" spans="1:14" ht="14.25" x14ac:dyDescent="0.2">
      <c r="A28" s="126" t="str">
        <f t="shared" si="0"/>
        <v/>
      </c>
      <c r="B28" s="127"/>
      <c r="C28" s="128"/>
      <c r="D28" s="129"/>
      <c r="E28" s="140"/>
      <c r="F28" s="131"/>
      <c r="G28" s="140"/>
      <c r="H28" s="127"/>
      <c r="I28" s="181"/>
      <c r="J28" s="210"/>
      <c r="K28" s="211"/>
      <c r="L28" s="137"/>
      <c r="M28" s="138">
        <f t="shared" si="1"/>
        <v>0</v>
      </c>
      <c r="N28" s="139">
        <f t="shared" si="2"/>
        <v>0</v>
      </c>
    </row>
    <row r="29" spans="1:14" ht="14.25" x14ac:dyDescent="0.2">
      <c r="A29" s="126" t="str">
        <f t="shared" si="0"/>
        <v/>
      </c>
      <c r="B29" s="127"/>
      <c r="C29" s="128"/>
      <c r="D29" s="129"/>
      <c r="E29" s="140"/>
      <c r="F29" s="131"/>
      <c r="G29" s="140"/>
      <c r="H29" s="127"/>
      <c r="I29" s="181"/>
      <c r="J29" s="210"/>
      <c r="K29" s="211"/>
      <c r="L29" s="137"/>
      <c r="M29" s="138">
        <f t="shared" si="1"/>
        <v>0</v>
      </c>
      <c r="N29" s="139">
        <f t="shared" si="2"/>
        <v>0</v>
      </c>
    </row>
    <row r="30" spans="1:14" ht="14.25" x14ac:dyDescent="0.2">
      <c r="A30" s="126" t="str">
        <f t="shared" si="0"/>
        <v/>
      </c>
      <c r="B30" s="127"/>
      <c r="C30" s="128"/>
      <c r="D30" s="129"/>
      <c r="E30" s="140"/>
      <c r="F30" s="131"/>
      <c r="G30" s="140"/>
      <c r="H30" s="127"/>
      <c r="I30" s="181"/>
      <c r="J30" s="210"/>
      <c r="K30" s="211"/>
      <c r="L30" s="137"/>
      <c r="M30" s="138">
        <f t="shared" si="1"/>
        <v>0</v>
      </c>
      <c r="N30" s="139">
        <f t="shared" si="2"/>
        <v>0</v>
      </c>
    </row>
    <row r="31" spans="1:14" ht="14.25" x14ac:dyDescent="0.2">
      <c r="A31" s="126" t="str">
        <f t="shared" si="0"/>
        <v/>
      </c>
      <c r="B31" s="127"/>
      <c r="C31" s="128"/>
      <c r="D31" s="129"/>
      <c r="E31" s="140"/>
      <c r="F31" s="131"/>
      <c r="G31" s="140"/>
      <c r="H31" s="127"/>
      <c r="I31" s="181"/>
      <c r="J31" s="210"/>
      <c r="K31" s="211"/>
      <c r="L31" s="137"/>
      <c r="M31" s="138">
        <f t="shared" si="1"/>
        <v>0</v>
      </c>
      <c r="N31" s="139">
        <f t="shared" si="2"/>
        <v>0</v>
      </c>
    </row>
    <row r="32" spans="1:14" ht="14.25" x14ac:dyDescent="0.2">
      <c r="A32" s="126" t="str">
        <f t="shared" si="0"/>
        <v/>
      </c>
      <c r="B32" s="127"/>
      <c r="C32" s="128"/>
      <c r="D32" s="129"/>
      <c r="E32" s="140"/>
      <c r="F32" s="131"/>
      <c r="G32" s="140"/>
      <c r="H32" s="127"/>
      <c r="I32" s="181"/>
      <c r="J32" s="210"/>
      <c r="K32" s="211"/>
      <c r="L32" s="137"/>
      <c r="M32" s="138">
        <f t="shared" si="1"/>
        <v>0</v>
      </c>
      <c r="N32" s="139">
        <f t="shared" si="2"/>
        <v>0</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2" priority="2"/>
  </conditionalFormatting>
  <conditionalFormatting sqref="C1:D5">
    <cfRule type="duplicateValues" dxfId="1" priority="1"/>
  </conditionalFormatting>
  <conditionalFormatting sqref="C6:D32">
    <cfRule type="duplicateValues" dxfId="0" priority="3"/>
  </conditionalFormatting>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7079-81F2-45D2-86E1-3716F469A513}">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8EC8-5373-4003-8E04-366E9208E57A}">
  <sheetPr codeName="Sheet6">
    <tabColor rgb="FFF2F2F2"/>
    <pageSetUpPr fitToPage="1"/>
  </sheetPr>
  <dimension ref="A1:CF68"/>
  <sheetViews>
    <sheetView zoomScale="80" zoomScaleNormal="80" zoomScaleSheetLayoutView="90" workbookViewId="0">
      <pane xSplit="5" ySplit="4" topLeftCell="F5" activePane="bottomRight" state="frozen"/>
      <selection pane="topRight" activeCell="F1" sqref="F1"/>
      <selection pane="bottomLeft" activeCell="A5" sqref="A5"/>
      <selection pane="bottomRight" activeCell="N25" sqref="N25"/>
    </sheetView>
  </sheetViews>
  <sheetFormatPr defaultColWidth="26.85546875" defaultRowHeight="12.75" x14ac:dyDescent="0.2"/>
  <cols>
    <col min="1" max="1" width="4.5703125" style="12" bestFit="1" customWidth="1"/>
    <col min="2" max="2" width="21" style="6" bestFit="1" customWidth="1"/>
    <col min="3" max="3" width="30" style="6" bestFit="1" customWidth="1"/>
    <col min="4" max="4" width="16.85546875" style="6" bestFit="1" customWidth="1"/>
    <col min="5" max="5" width="14" style="12" bestFit="1" customWidth="1"/>
    <col min="6" max="6" width="5.85546875" style="7" bestFit="1" customWidth="1"/>
    <col min="7" max="7" width="14" style="7" bestFit="1" customWidth="1"/>
    <col min="8" max="8" width="8.7109375" style="5" bestFit="1" customWidth="1"/>
    <col min="9" max="9" width="10.7109375" style="2" bestFit="1" customWidth="1"/>
    <col min="10" max="10" width="9" style="52" bestFit="1" customWidth="1"/>
    <col min="11" max="11" width="8.7109375" style="52" bestFit="1" customWidth="1"/>
    <col min="12" max="12" width="9.7109375" style="52" bestFit="1" customWidth="1"/>
    <col min="13" max="14" width="9.140625" style="52" bestFit="1" customWidth="1"/>
    <col min="15" max="15" width="9.7109375" style="52" bestFit="1" customWidth="1"/>
    <col min="16" max="16" width="8.7109375" style="52" bestFit="1" customWidth="1"/>
    <col min="17" max="18" width="8.28515625" style="52" bestFit="1" customWidth="1"/>
    <col min="19" max="20" width="9.85546875" style="52" bestFit="1" customWidth="1"/>
    <col min="21" max="21" width="8.28515625" style="52" bestFit="1" customWidth="1"/>
    <col min="22" max="22" width="9.140625" style="52" bestFit="1" customWidth="1"/>
    <col min="23" max="23" width="9.7109375" style="52" bestFit="1" customWidth="1"/>
    <col min="24" max="27" width="8.7109375" style="52" bestFit="1" customWidth="1"/>
    <col min="28" max="30" width="10.140625" style="52" bestFit="1" customWidth="1"/>
    <col min="31" max="31" width="8" style="52" bestFit="1" customWidth="1"/>
    <col min="32" max="32" width="8.7109375" style="52" bestFit="1" customWidth="1"/>
    <col min="33" max="36" width="9.140625" style="52" bestFit="1" customWidth="1"/>
    <col min="37" max="37" width="9.7109375" style="56" bestFit="1" customWidth="1"/>
    <col min="38" max="38" width="8.28515625" style="56" bestFit="1" customWidth="1"/>
    <col min="39" max="39" width="8.28515625" style="52" bestFit="1" customWidth="1"/>
    <col min="40" max="40" width="8" style="56" bestFit="1" customWidth="1"/>
    <col min="41" max="41" width="10.42578125" style="56" bestFit="1" customWidth="1"/>
    <col min="42" max="42" width="9.7109375" style="56" bestFit="1" customWidth="1"/>
    <col min="43" max="44" width="9.140625" style="56" bestFit="1" customWidth="1"/>
    <col min="45" max="45" width="25.42578125" style="54" bestFit="1" customWidth="1"/>
    <col min="46" max="16384" width="26.85546875" style="12"/>
  </cols>
  <sheetData>
    <row r="1" spans="1:84" s="9" customFormat="1" ht="12.75" customHeight="1" x14ac:dyDescent="0.2">
      <c r="A1" s="916" t="s">
        <v>183</v>
      </c>
      <c r="B1" s="912" t="s">
        <v>0</v>
      </c>
      <c r="C1" s="912" t="s">
        <v>23</v>
      </c>
      <c r="D1" s="912" t="s">
        <v>2</v>
      </c>
      <c r="E1" s="912" t="s">
        <v>3</v>
      </c>
      <c r="F1" s="913" t="s">
        <v>4</v>
      </c>
      <c r="G1" s="907" t="s">
        <v>5</v>
      </c>
      <c r="H1" s="912" t="s">
        <v>6</v>
      </c>
      <c r="I1" s="910" t="s">
        <v>182</v>
      </c>
      <c r="J1" s="912" t="s">
        <v>440</v>
      </c>
      <c r="K1" s="905" t="s">
        <v>272</v>
      </c>
      <c r="L1" s="905" t="s">
        <v>453</v>
      </c>
      <c r="M1" s="905" t="s">
        <v>272</v>
      </c>
      <c r="N1" s="905" t="s">
        <v>449</v>
      </c>
      <c r="O1" s="905" t="s">
        <v>443</v>
      </c>
      <c r="P1" s="905" t="s">
        <v>272</v>
      </c>
      <c r="Q1" s="905" t="s">
        <v>451</v>
      </c>
      <c r="R1" s="905" t="s">
        <v>1144</v>
      </c>
      <c r="S1" s="905" t="s">
        <v>435</v>
      </c>
      <c r="T1" s="905" t="s">
        <v>791</v>
      </c>
      <c r="U1" s="905" t="s">
        <v>272</v>
      </c>
      <c r="V1" s="905" t="s">
        <v>443</v>
      </c>
      <c r="W1" s="905" t="s">
        <v>440</v>
      </c>
      <c r="X1" s="905" t="s">
        <v>435</v>
      </c>
      <c r="Y1" s="905" t="s">
        <v>450</v>
      </c>
      <c r="Z1" s="905" t="s">
        <v>793</v>
      </c>
      <c r="AA1" s="905" t="s">
        <v>451</v>
      </c>
      <c r="AB1" s="905" t="s">
        <v>438</v>
      </c>
      <c r="AC1" s="905" t="s">
        <v>445</v>
      </c>
      <c r="AD1" s="905" t="s">
        <v>970</v>
      </c>
      <c r="AE1" s="905" t="s">
        <v>1140</v>
      </c>
      <c r="AF1" s="905" t="s">
        <v>440</v>
      </c>
      <c r="AG1" s="905" t="s">
        <v>435</v>
      </c>
      <c r="AH1" s="905" t="s">
        <v>233</v>
      </c>
      <c r="AI1" s="905" t="s">
        <v>1142</v>
      </c>
      <c r="AJ1" s="905" t="s">
        <v>1189</v>
      </c>
      <c r="AK1" s="905" t="s">
        <v>1226</v>
      </c>
      <c r="AL1" s="905" t="s">
        <v>451</v>
      </c>
      <c r="AM1" s="905" t="s">
        <v>443</v>
      </c>
      <c r="AN1" s="905" t="s">
        <v>1229</v>
      </c>
      <c r="AO1" s="905" t="s">
        <v>447</v>
      </c>
      <c r="AP1" s="905" t="s">
        <v>442</v>
      </c>
      <c r="AQ1" s="905" t="s">
        <v>445</v>
      </c>
      <c r="AR1" s="905" t="s">
        <v>1143</v>
      </c>
      <c r="AS1" s="101"/>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4" s="9" customFormat="1" ht="12.75" customHeight="1" x14ac:dyDescent="0.2">
      <c r="A2" s="916"/>
      <c r="B2" s="911"/>
      <c r="C2" s="911"/>
      <c r="D2" s="911"/>
      <c r="E2" s="911"/>
      <c r="F2" s="914"/>
      <c r="G2" s="908"/>
      <c r="H2" s="911"/>
      <c r="I2" s="909"/>
      <c r="J2" s="911"/>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101"/>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4" s="9" customFormat="1" x14ac:dyDescent="0.2">
      <c r="A3" s="916"/>
      <c r="B3" s="911" t="s">
        <v>7</v>
      </c>
      <c r="C3" s="911" t="s">
        <v>8</v>
      </c>
      <c r="D3" s="911" t="s">
        <v>13</v>
      </c>
      <c r="E3" s="911" t="s">
        <v>9</v>
      </c>
      <c r="F3" s="914"/>
      <c r="G3" s="908" t="s">
        <v>10</v>
      </c>
      <c r="H3" s="911" t="s">
        <v>11</v>
      </c>
      <c r="I3" s="909" t="s">
        <v>181</v>
      </c>
      <c r="J3" s="911" t="s">
        <v>210</v>
      </c>
      <c r="K3" s="906" t="s">
        <v>211</v>
      </c>
      <c r="L3" s="906" t="s">
        <v>212</v>
      </c>
      <c r="M3" s="906" t="s">
        <v>213</v>
      </c>
      <c r="N3" s="906" t="s">
        <v>213</v>
      </c>
      <c r="O3" s="906" t="s">
        <v>214</v>
      </c>
      <c r="P3" s="915">
        <v>44259</v>
      </c>
      <c r="Q3" s="906" t="s">
        <v>215</v>
      </c>
      <c r="R3" s="906" t="s">
        <v>215</v>
      </c>
      <c r="S3" s="906" t="s">
        <v>217</v>
      </c>
      <c r="T3" s="906" t="s">
        <v>217</v>
      </c>
      <c r="U3" s="906" t="s">
        <v>218</v>
      </c>
      <c r="V3" s="906" t="s">
        <v>219</v>
      </c>
      <c r="W3" s="906" t="s">
        <v>220</v>
      </c>
      <c r="X3" s="906" t="s">
        <v>221</v>
      </c>
      <c r="Y3" s="906" t="s">
        <v>221</v>
      </c>
      <c r="Z3" s="906" t="s">
        <v>221</v>
      </c>
      <c r="AA3" s="906" t="s">
        <v>222</v>
      </c>
      <c r="AB3" s="906" t="s">
        <v>223</v>
      </c>
      <c r="AC3" s="906" t="s">
        <v>224</v>
      </c>
      <c r="AD3" s="906" t="s">
        <v>224</v>
      </c>
      <c r="AE3" s="915">
        <v>44353</v>
      </c>
      <c r="AF3" s="906" t="s">
        <v>225</v>
      </c>
      <c r="AG3" s="906" t="s">
        <v>226</v>
      </c>
      <c r="AH3" s="906" t="s">
        <v>226</v>
      </c>
      <c r="AI3" s="917">
        <v>44374</v>
      </c>
      <c r="AJ3" s="917" t="s">
        <v>1137</v>
      </c>
      <c r="AK3" s="906" t="s">
        <v>227</v>
      </c>
      <c r="AL3" s="906" t="s">
        <v>228</v>
      </c>
      <c r="AM3" s="906" t="s">
        <v>228</v>
      </c>
      <c r="AN3" s="906" t="s">
        <v>229</v>
      </c>
      <c r="AO3" s="906" t="s">
        <v>230</v>
      </c>
      <c r="AP3" s="906" t="s">
        <v>231</v>
      </c>
      <c r="AQ3" s="906" t="s">
        <v>232</v>
      </c>
      <c r="AR3" s="915">
        <v>44479</v>
      </c>
      <c r="AS3" s="101"/>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s="10" customFormat="1" x14ac:dyDescent="0.2">
      <c r="A4" s="916"/>
      <c r="B4" s="911" t="s">
        <v>7</v>
      </c>
      <c r="C4" s="911" t="s">
        <v>8</v>
      </c>
      <c r="D4" s="911" t="s">
        <v>13</v>
      </c>
      <c r="E4" s="911" t="s">
        <v>9</v>
      </c>
      <c r="F4" s="914"/>
      <c r="G4" s="908" t="s">
        <v>10</v>
      </c>
      <c r="H4" s="911" t="s">
        <v>11</v>
      </c>
      <c r="I4" s="909"/>
      <c r="J4" s="911"/>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18"/>
      <c r="AJ4" s="918"/>
      <c r="AK4" s="906"/>
      <c r="AL4" s="906"/>
      <c r="AM4" s="906"/>
      <c r="AN4" s="906"/>
      <c r="AO4" s="906"/>
      <c r="AP4" s="906"/>
      <c r="AQ4" s="906"/>
      <c r="AR4" s="906"/>
      <c r="AS4" s="102"/>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1:84" s="10" customFormat="1" ht="13.5" thickBot="1" x14ac:dyDescent="0.25">
      <c r="A5" s="916"/>
      <c r="B5" s="677"/>
      <c r="C5" s="677"/>
      <c r="D5" s="677"/>
      <c r="E5" s="677"/>
      <c r="F5" s="678"/>
      <c r="G5" s="679" t="s">
        <v>10</v>
      </c>
      <c r="H5" s="677" t="s">
        <v>11</v>
      </c>
      <c r="I5" s="680" t="s">
        <v>12</v>
      </c>
      <c r="J5" s="677" t="s">
        <v>377</v>
      </c>
      <c r="K5" s="682" t="s">
        <v>377</v>
      </c>
      <c r="L5" s="682" t="s">
        <v>377</v>
      </c>
      <c r="M5" s="682" t="s">
        <v>377</v>
      </c>
      <c r="N5" s="682" t="s">
        <v>377</v>
      </c>
      <c r="O5" s="682" t="s">
        <v>377</v>
      </c>
      <c r="P5" s="682" t="s">
        <v>377</v>
      </c>
      <c r="Q5" s="682" t="s">
        <v>377</v>
      </c>
      <c r="R5" s="682" t="s">
        <v>377</v>
      </c>
      <c r="S5" s="682" t="s">
        <v>377</v>
      </c>
      <c r="T5" s="682" t="s">
        <v>377</v>
      </c>
      <c r="U5" s="682" t="s">
        <v>377</v>
      </c>
      <c r="V5" s="682" t="s">
        <v>377</v>
      </c>
      <c r="W5" s="682" t="s">
        <v>377</v>
      </c>
      <c r="X5" s="682" t="s">
        <v>377</v>
      </c>
      <c r="Y5" s="682" t="s">
        <v>377</v>
      </c>
      <c r="Z5" s="682" t="s">
        <v>377</v>
      </c>
      <c r="AA5" s="682" t="s">
        <v>377</v>
      </c>
      <c r="AB5" s="682" t="s">
        <v>377</v>
      </c>
      <c r="AC5" s="682" t="s">
        <v>377</v>
      </c>
      <c r="AD5" s="682" t="s">
        <v>377</v>
      </c>
      <c r="AE5" s="682" t="s">
        <v>377</v>
      </c>
      <c r="AF5" s="682" t="s">
        <v>377</v>
      </c>
      <c r="AG5" s="682" t="s">
        <v>377</v>
      </c>
      <c r="AH5" s="682" t="s">
        <v>377</v>
      </c>
      <c r="AI5" s="682" t="s">
        <v>377</v>
      </c>
      <c r="AJ5" s="595" t="s">
        <v>1401</v>
      </c>
      <c r="AK5" s="682" t="s">
        <v>377</v>
      </c>
      <c r="AL5" s="682" t="s">
        <v>377</v>
      </c>
      <c r="AM5" s="682" t="s">
        <v>377</v>
      </c>
      <c r="AN5" s="682" t="s">
        <v>377</v>
      </c>
      <c r="AO5" s="682" t="s">
        <v>377</v>
      </c>
      <c r="AP5" s="682" t="s">
        <v>377</v>
      </c>
      <c r="AQ5" s="682" t="s">
        <v>377</v>
      </c>
      <c r="AR5" s="682" t="s">
        <v>377</v>
      </c>
      <c r="AS5" s="102"/>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row>
    <row r="6" spans="1:84" s="1" customFormat="1" x14ac:dyDescent="0.2">
      <c r="A6" s="916"/>
      <c r="B6" s="782" t="s">
        <v>347</v>
      </c>
      <c r="C6" s="783" t="s">
        <v>348</v>
      </c>
      <c r="D6" s="783" t="s">
        <v>81</v>
      </c>
      <c r="E6" s="784">
        <v>44286</v>
      </c>
      <c r="F6" s="785">
        <v>19</v>
      </c>
      <c r="G6" s="786">
        <f>COUNTIF(J6:AP6,"&gt;0")</f>
        <v>9</v>
      </c>
      <c r="H6" s="787">
        <f>SUM(J6:AP6)</f>
        <v>71</v>
      </c>
      <c r="I6" s="788">
        <f t="shared" ref="I6:I11" si="0">RANK(H6,$H$6:$H$59)</f>
        <v>1</v>
      </c>
      <c r="J6" s="281">
        <f>_xlfn.IFNA(VLOOKUP(CONCATENATE($J$5,$B6,$C6),'20BUN'!$A$6:$N$94,14,FALSE),0)</f>
        <v>0</v>
      </c>
      <c r="K6" s="282">
        <f>_xlfn.IFNA(VLOOKUP(CONCATENATE($K$5,$B6,$C6),'20BUS'!$A$6:$N$107,14,FALSE),0)</f>
        <v>0</v>
      </c>
      <c r="L6" s="282">
        <f>_xlfn.IFNA(VLOOKUP(CONCATENATE($L$5,$B6,$C6),'MUR1'!$A$6:$N$135,14,FALSE),0)</f>
        <v>7</v>
      </c>
      <c r="M6" s="282">
        <f>_xlfn.IFNA(VLOOKUP(CONCATENATE($M$5,$B6,$C6),'BUS1'!$A$6:$N$95,14,FALSE),0)</f>
        <v>0</v>
      </c>
      <c r="N6" s="282">
        <f>_xlfn.IFNA(VLOOKUP(CONCATENATE($N$5,$B6,$C6),'WP1'!$A$6:$N$131,14,FALSE),0)</f>
        <v>0</v>
      </c>
      <c r="O6" s="282">
        <f>_xlfn.IFNA(VLOOKUP(CONCATENATE($O$5,$B6,$C6),'BAL1'!$A$6:$N$95,14,FALSE),0)</f>
        <v>7</v>
      </c>
      <c r="P6" s="282">
        <f>_xlfn.IFNA(VLOOKUP(CONCATENATE($P$5,$B6,$C6),'BUS2'!$A$6:$N$133,14,FALSE),0)</f>
        <v>0</v>
      </c>
      <c r="Q6" s="282">
        <f>_xlfn.IFNA(VLOOKUP(CONCATENATE($Q$5,$B6,$C6),'WAL1'!$A$6:$N$135,14,FALSE),0)</f>
        <v>0</v>
      </c>
      <c r="R6" s="282">
        <f>_xlfn.IFNA(VLOOKUP(CONCATENATE($R$5,$B6,$C6),'MR1'!$A$6:$N$135,14,FALSE),0)</f>
        <v>0</v>
      </c>
      <c r="S6" s="282">
        <f>_xlfn.IFNA(VLOOKUP(CONCATENATE($S$5,$B6,$C6),'OG1'!$A$6:$N$132,14,FALSE),0)</f>
        <v>0</v>
      </c>
      <c r="T6" s="282">
        <f>_xlfn.IFNA(VLOOKUP(CONCATENATE($T$5,$B6,$C6),DARL!$A$6:$N$56,14,FALSE),0)</f>
        <v>0</v>
      </c>
      <c r="U6" s="282">
        <f>_xlfn.IFNA(VLOOKUP(CONCATENATE($U$5,$B6,$C6),'BUS3'!$A$6:$N$135,14,FALSE),0)</f>
        <v>0</v>
      </c>
      <c r="V6" s="282">
        <f>_xlfn.IFNA(VLOOKUP(CONCATENATE($V$5,$B6,$C6),'BAL2'!$A$6:$N$135,14,FALSE),0)</f>
        <v>7</v>
      </c>
      <c r="W6" s="282">
        <f>_xlfn.IFNA(VLOOKUP(CONCATENATE($W$5,$B6,$C6),'BUN1'!$A$6:$N$135,14,FALSE),0)</f>
        <v>0</v>
      </c>
      <c r="X6" s="282">
        <f>_xlfn.IFNA(VLOOKUP(CONCATENATE($X$5,$B6,$C6),'OG2'!$A$6:$N$133,14,FALSE),0)</f>
        <v>0</v>
      </c>
      <c r="Y6" s="282">
        <f>_xlfn.IFNA(VLOOKUP(CONCATENATE($Y$5,$B6,$C6),'SM1'!$A$6:$N$133,14,FALSE),0)</f>
        <v>0</v>
      </c>
      <c r="Z6" s="282">
        <f>_xlfn.IFNA(VLOOKUP(CONCATENATE($Z$5,$B6,$C6),'MR2'!$A$6:$N$124,14,FALSE),0)</f>
        <v>0</v>
      </c>
      <c r="AA6" s="282">
        <f>_xlfn.IFNA(VLOOKUP(CONCATENATE($AA$5,$B6,$C6),'WAL2'!$A$6:$N$135,14,FALSE),0)</f>
        <v>0</v>
      </c>
      <c r="AB6" s="282">
        <f>_xlfn.IFNA(VLOOKUP(CONCATENATE($AB$5,$B6,$C6),DARD1!$A$6:$N$134,14,FALSE),0)</f>
        <v>8</v>
      </c>
      <c r="AC6" s="282">
        <f>_xlfn.IFNA(VLOOKUP(CONCATENATE($AC$5,$B6,$C6),'LF1'!$A$6:$N$135,14,FALSE),0)</f>
        <v>8</v>
      </c>
      <c r="AD6" s="282">
        <f>_xlfn.IFNA(VLOOKUP(CONCATENATE($AD$5,$B6,$C6),DARL2!$A$6:$N$135,14,FALSE),0)</f>
        <v>0</v>
      </c>
      <c r="AE6" s="622">
        <f>_xlfn.IFNA(VLOOKUP(CONCATENATE($AE$5,$B6,$C6),FEST!$A$6:$N$135,14,FALSE),0)</f>
        <v>0</v>
      </c>
      <c r="AF6" s="282">
        <f>_xlfn.IFNA(VLOOKUP(CONCATENATE($AF$5,$B6,$C6),'BUN2'!$A$6:$N$131,14,FALSE),0)</f>
        <v>8</v>
      </c>
      <c r="AG6" s="282">
        <f>_xlfn.IFNA(VLOOKUP(CONCATENATE($AG$5,$B6,$C6),'OG3'!$A$6:$N$135,14,FALSE),0)</f>
        <v>0</v>
      </c>
      <c r="AH6" s="283">
        <f>_xlfn.IFNA(VLOOKUP(CONCATENATE($AH$5,$B6,$C6),SER!$A$6:$N$135,14,FALSE),0)</f>
        <v>7</v>
      </c>
      <c r="AI6" s="283">
        <f>_xlfn.IFNA(VLOOKUP(CONCATENATE($AH$5,$B6,$C6),KR!$A$6:$N$135,14,FALSE),0)</f>
        <v>0</v>
      </c>
      <c r="AJ6" s="283">
        <f>_xlfn.IFNA(VLOOKUP(CONCATENATE($AJ$5,$B6,$C6),DARL3!$A$6:$N$135,14,FALSE),0)</f>
        <v>0</v>
      </c>
      <c r="AK6" s="283">
        <f>_xlfn.IFNA(VLOOKUP(CONCATENATE($AK$5,$B6,$C6),DARD2!$A$6:$N$135,14,FALSE),0)</f>
        <v>0</v>
      </c>
      <c r="AL6" s="283">
        <f>_xlfn.IFNA(VLOOKUP(CONCATENATE($AL$5,$B6,$C6),'WAL3'!$A$6:$N$77,14,FALSE),0)</f>
        <v>0</v>
      </c>
      <c r="AM6" s="283">
        <f>_xlfn.IFNA(VLOOKUP(CONCATENATE($AM$5,$B6,$C6),'BAL3'!$A$6:$N$135,14,FALSE),0)</f>
        <v>7</v>
      </c>
      <c r="AN6" s="283">
        <f>_xlfn.IFNA(VLOOKUP(CONCATENATE($AN$5,$B6,$C6),'BUN3'!$A$6:$N$135,14,FALSE),0)</f>
        <v>0</v>
      </c>
      <c r="AO6" s="625">
        <f>_xlfn.IFNA(VLOOKUP(CONCATENATE($AO$5,$B6,$C6),SC!$A$6:$N$155,14,FALSE),0)</f>
        <v>12</v>
      </c>
      <c r="AP6" s="283">
        <f>_xlfn.IFNA(VLOOKUP(CONCATENATE($AP$5,$B6,$C6),'KAL1'!$A$6:$N$135,14,FALSE),0)</f>
        <v>0</v>
      </c>
      <c r="AQ6" s="517"/>
      <c r="AR6" s="625">
        <f>_xlfn.IFNA(VLOOKUP(CONCATENATE($AR$5,$B6,$C6),'MR3'!$A$6:$N$135,14,FALSE),0)</f>
        <v>0</v>
      </c>
      <c r="AS6" s="101"/>
    </row>
    <row r="7" spans="1:84" s="1" customFormat="1" x14ac:dyDescent="0.2">
      <c r="A7" s="916"/>
      <c r="B7" s="789" t="s">
        <v>378</v>
      </c>
      <c r="C7" s="790" t="s">
        <v>434</v>
      </c>
      <c r="D7" s="790" t="s">
        <v>490</v>
      </c>
      <c r="E7" s="791">
        <v>44292</v>
      </c>
      <c r="F7" s="792">
        <v>23</v>
      </c>
      <c r="G7" s="793">
        <f>COUNTIF(J7:AS7,"&gt;0")</f>
        <v>12</v>
      </c>
      <c r="H7" s="794">
        <f>SUM(J7:AS7)</f>
        <v>68</v>
      </c>
      <c r="I7" s="795">
        <f t="shared" si="0"/>
        <v>2</v>
      </c>
      <c r="J7" s="229">
        <f>_xlfn.IFNA(VLOOKUP(CONCATENATE($J$5,$B7,$C7),'20BUN'!$A$6:$N$94,14,FALSE),0)</f>
        <v>8</v>
      </c>
      <c r="K7" s="230">
        <f>_xlfn.IFNA(VLOOKUP(CONCATENATE($K$5,$B7,$C7),'20BUS'!$A$6:$N$107,14,FALSE),0)</f>
        <v>0</v>
      </c>
      <c r="L7" s="230">
        <f>_xlfn.IFNA(VLOOKUP(CONCATENATE($L$5,$B7,$C7),'MUR1'!$A$6:$N$135,14,FALSE),0)</f>
        <v>0</v>
      </c>
      <c r="M7" s="230">
        <f>_xlfn.IFNA(VLOOKUP(CONCATENATE($M$5,$B7,$C7),'BUS1'!$A$6:$N$95,14,FALSE),0)</f>
        <v>0</v>
      </c>
      <c r="N7" s="230">
        <f>_xlfn.IFNA(VLOOKUP(CONCATENATE($N$5,$B7,$C7),'WP1'!$A$6:$N$131,14,FALSE),0)</f>
        <v>0</v>
      </c>
      <c r="O7" s="230">
        <f>_xlfn.IFNA(VLOOKUP(CONCATENATE($O$5,$B7,$C7),'BAL1'!$A$6:$N$95,14,FALSE),0)</f>
        <v>0</v>
      </c>
      <c r="P7" s="230">
        <f>_xlfn.IFNA(VLOOKUP(CONCATENATE($P$5,$B7,$C7),'BUS2'!$A$6:$N$133,14,FALSE),0)</f>
        <v>0</v>
      </c>
      <c r="Q7" s="230">
        <f>_xlfn.IFNA(VLOOKUP(CONCATENATE($Q$5,$B7,$C7),'WAL1'!$A$6:$N$135,14,FALSE),0)</f>
        <v>6</v>
      </c>
      <c r="R7" s="230">
        <f>_xlfn.IFNA(VLOOKUP(CONCATENATE($R$5,$B7,$C7),'MR1'!$A$6:$N$135,14,FALSE),0)</f>
        <v>0</v>
      </c>
      <c r="S7" s="230">
        <f>_xlfn.IFNA(VLOOKUP(CONCATENATE($S$5,$B7,$C7),'OG1'!$A$6:$N$132,14,FALSE),0)</f>
        <v>5</v>
      </c>
      <c r="T7" s="230">
        <f>_xlfn.IFNA(VLOOKUP(CONCATENATE($T$5,$B7,$C7),DARL!$A$6:$N$56,14,FALSE),0)</f>
        <v>0</v>
      </c>
      <c r="U7" s="230">
        <f>_xlfn.IFNA(VLOOKUP(CONCATENATE($U$5,$B7,$C7),'BUS3'!$A$6:$N$135,14,FALSE),0)</f>
        <v>0</v>
      </c>
      <c r="V7" s="230">
        <f>_xlfn.IFNA(VLOOKUP(CONCATENATE($V$5,$B7,$C7),'BAL2'!$A$6:$N$135,14,FALSE),0)</f>
        <v>0</v>
      </c>
      <c r="W7" s="230">
        <f>_xlfn.IFNA(VLOOKUP(CONCATENATE($W$5,$B7,$C7),'BUN1'!$A$6:$N$135,14,FALSE),0)</f>
        <v>0</v>
      </c>
      <c r="X7" s="230">
        <f>_xlfn.IFNA(VLOOKUP(CONCATENATE($X$5,$B7,$C7),'OG2'!$A$6:$N$133,14,FALSE),0)</f>
        <v>3</v>
      </c>
      <c r="Y7" s="230">
        <f>_xlfn.IFNA(VLOOKUP(CONCATENATE($Y$5,$B7,$C7),'SM1'!$A$6:$N$133,14,FALSE),0)</f>
        <v>0</v>
      </c>
      <c r="Z7" s="230">
        <f>_xlfn.IFNA(VLOOKUP(CONCATENATE($Z$5,$B7,$C7),'MR2'!$A$6:$N$124,14,FALSE),0)</f>
        <v>0</v>
      </c>
      <c r="AA7" s="230">
        <f>_xlfn.IFNA(VLOOKUP(CONCATENATE($AA$5,$B7,$C7),'WAL2'!$A$6:$N$135,14,FALSE),0)</f>
        <v>6</v>
      </c>
      <c r="AB7" s="230">
        <f>_xlfn.IFNA(VLOOKUP(CONCATENATE($AB$5,$B7,$C7),DARD1!$A$6:$N$134,14,FALSE),0)</f>
        <v>0</v>
      </c>
      <c r="AC7" s="230">
        <f>_xlfn.IFNA(VLOOKUP(CONCATENATE($AC$5,$B7,$C7),'LF1'!$A$6:$N$135,14,FALSE),0)</f>
        <v>0</v>
      </c>
      <c r="AD7" s="230">
        <f>_xlfn.IFNA(VLOOKUP(CONCATENATE($AD$5,$B7,$C7),DARL2!$A$6:$N$135,14,FALSE),0)</f>
        <v>6</v>
      </c>
      <c r="AE7" s="230">
        <f>_xlfn.IFNA(VLOOKUP(CONCATENATE($AE$5,$B7,$C7),FEST!$A$6:$N$135,14,FALSE),0)</f>
        <v>8</v>
      </c>
      <c r="AF7" s="230">
        <f>_xlfn.IFNA(VLOOKUP(CONCATENATE($AF$5,$B7,$C7),'BUN2'!$A$6:$N$131,14,FALSE),0)</f>
        <v>0</v>
      </c>
      <c r="AG7" s="230">
        <f>_xlfn.IFNA(VLOOKUP(CONCATENATE($AG$5,$B7,$C7),'OG3'!$A$6:$N$135,14,FALSE),0)</f>
        <v>5</v>
      </c>
      <c r="AH7" s="231">
        <f>_xlfn.IFNA(VLOOKUP(CONCATENATE($AH$5,$B7,$C7),SER!$A$6:$N$135,14,FALSE),0)</f>
        <v>0</v>
      </c>
      <c r="AI7" s="231">
        <f>_xlfn.IFNA(VLOOKUP(CONCATENATE($AH$5,$B7,$C7),KR!$A$6:$N$135,14,FALSE),0)</f>
        <v>0</v>
      </c>
      <c r="AJ7" s="231">
        <f>_xlfn.IFNA(VLOOKUP(CONCATENATE($AJ$5,$B7,$C7),DARL2!$A$6:$N$135,14,FALSE),0)</f>
        <v>6</v>
      </c>
      <c r="AK7" s="231">
        <f>_xlfn.IFNA(VLOOKUP(CONCATENATE($AK$5,$B7,$C7),DARD2!$A$6:$N$135,14,FALSE),0)</f>
        <v>7</v>
      </c>
      <c r="AL7" s="231">
        <f>_xlfn.IFNA(VLOOKUP(CONCATENATE($AL$5,$B7,$C7),'WAL3'!$A$6:$N$77,14,FALSE),0)</f>
        <v>6</v>
      </c>
      <c r="AM7" s="231">
        <f>_xlfn.IFNA(VLOOKUP(CONCATENATE($AM$5,$B7,$C7),'BAL3'!$A$6:$N$135,14,FALSE),0)</f>
        <v>0</v>
      </c>
      <c r="AN7" s="231">
        <f>_xlfn.IFNA(VLOOKUP(CONCATENATE($AN$5,$B7,$C7),'BUN3'!$A$6:$N$135,14,FALSE),0)</f>
        <v>0</v>
      </c>
      <c r="AO7" s="231">
        <f>_xlfn.IFNA(VLOOKUP(CONCATENATE($AO$5,$B7,$C7),SC!$A$6:$N$175,14,FALSE),0)</f>
        <v>2</v>
      </c>
      <c r="AP7" s="693">
        <f>_xlfn.IFNA(VLOOKUP(CONCATENATE($AP$5,$B7,$C7),'KAL1'!$A$6:$N$135,14,FALSE),0)</f>
        <v>0</v>
      </c>
      <c r="AQ7" s="518"/>
      <c r="AR7" s="232">
        <f>_xlfn.IFNA(VLOOKUP(CONCATENATE($AR$5,$B7,$C7),'MR3'!$A$6:$N$135,14,FALSE),0)</f>
        <v>0</v>
      </c>
      <c r="AS7" s="101"/>
    </row>
    <row r="8" spans="1:84" s="1" customFormat="1" x14ac:dyDescent="0.2">
      <c r="A8" s="916"/>
      <c r="B8" s="789" t="s">
        <v>488</v>
      </c>
      <c r="C8" s="796" t="s">
        <v>489</v>
      </c>
      <c r="D8" s="796" t="s">
        <v>490</v>
      </c>
      <c r="E8" s="797">
        <v>44259</v>
      </c>
      <c r="F8" s="798">
        <v>22</v>
      </c>
      <c r="G8" s="793">
        <f>COUNTIF(J8:AP8,"&gt;0")</f>
        <v>10</v>
      </c>
      <c r="H8" s="794">
        <f>SUM(J8:AP8)</f>
        <v>66</v>
      </c>
      <c r="I8" s="795">
        <f t="shared" si="0"/>
        <v>3</v>
      </c>
      <c r="J8" s="229">
        <f>_xlfn.IFNA(VLOOKUP(CONCATENATE($J$5,$B8,$C8),'20BUN'!$A$6:$N$94,14,FALSE),0)</f>
        <v>0</v>
      </c>
      <c r="K8" s="230">
        <f>_xlfn.IFNA(VLOOKUP(CONCATENATE($K$5,$B8,$C8),'20BUS'!$A$6:$N$107,14,FALSE),0)</f>
        <v>0</v>
      </c>
      <c r="L8" s="230">
        <f>_xlfn.IFNA(VLOOKUP(CONCATENATE($L$5,$B8,$C8),'MUR1'!$A$6:$N$135,14,FALSE),0)</f>
        <v>6</v>
      </c>
      <c r="M8" s="230">
        <f>_xlfn.IFNA(VLOOKUP(CONCATENATE($M$5,$B8,$C8),'BUS1'!$A$6:$N$95,14,FALSE),0)</f>
        <v>0</v>
      </c>
      <c r="N8" s="230">
        <f>_xlfn.IFNA(VLOOKUP(CONCATENATE($N$5,$B8,$C8),'WP1'!$A$6:$N$131,14,FALSE),0)</f>
        <v>0</v>
      </c>
      <c r="O8" s="230">
        <f>_xlfn.IFNA(VLOOKUP(CONCATENATE($O$5,$B8,$C8),'BAL1'!$A$6:$N$95,14,FALSE),0)</f>
        <v>0</v>
      </c>
      <c r="P8" s="230">
        <f>_xlfn.IFNA(VLOOKUP(CONCATENATE($P$5,$B8,$C8),'BUS2'!$A$6:$N$133,14,FALSE),0)</f>
        <v>0</v>
      </c>
      <c r="Q8" s="230">
        <f>_xlfn.IFNA(VLOOKUP(CONCATENATE($Q$5,$B8,$C8),'WAL1'!$A$6:$N$135,14,FALSE),0)</f>
        <v>7</v>
      </c>
      <c r="R8" s="230">
        <f>_xlfn.IFNA(VLOOKUP(CONCATENATE($R$5,$B8,$C8),'MR1'!$A$6:$N$135,14,FALSE),0)</f>
        <v>0</v>
      </c>
      <c r="S8" s="230">
        <f>_xlfn.IFNA(VLOOKUP(CONCATENATE($S$5,$B8,$C8),'OG1'!$A$6:$N$132,14,FALSE),0)</f>
        <v>0</v>
      </c>
      <c r="T8" s="230">
        <f>_xlfn.IFNA(VLOOKUP(CONCATENATE($T$5,$B8,$C8),DARL!$A$6:$N$56,14,FALSE),0)</f>
        <v>7</v>
      </c>
      <c r="U8" s="230">
        <f>_xlfn.IFNA(VLOOKUP(CONCATENATE($U$5,$B8,$C8),'BUS3'!$A$6:$N$135,14,FALSE),0)</f>
        <v>0</v>
      </c>
      <c r="V8" s="230">
        <f>_xlfn.IFNA(VLOOKUP(CONCATENATE($V$5,$B8,$C8),'BAL2'!$A$6:$N$135,14,FALSE),0)</f>
        <v>5</v>
      </c>
      <c r="W8" s="230">
        <f>_xlfn.IFNA(VLOOKUP(CONCATENATE($W$5,$B8,$C8),'BUN1'!$A$6:$N$135,14,FALSE),0)</f>
        <v>0</v>
      </c>
      <c r="X8" s="230">
        <f>_xlfn.IFNA(VLOOKUP(CONCATENATE($X$5,$B8,$C8),'OG2'!$A$6:$N$133,14,FALSE),0)</f>
        <v>7</v>
      </c>
      <c r="Y8" s="230">
        <f>_xlfn.IFNA(VLOOKUP(CONCATENATE($Y$5,$B8,$C8),'SM1'!$A$6:$N$133,14,FALSE),0)</f>
        <v>0</v>
      </c>
      <c r="Z8" s="230">
        <f>_xlfn.IFNA(VLOOKUP(CONCATENATE($Z$5,$B8,$C8),'MR2'!$A$6:$N$124,14,FALSE),0)</f>
        <v>0</v>
      </c>
      <c r="AA8" s="230">
        <f>_xlfn.IFNA(VLOOKUP(CONCATENATE($AA$5,$B8,$C8),'WAL2'!$A$6:$N$135,14,FALSE),0)</f>
        <v>7</v>
      </c>
      <c r="AB8" s="230">
        <f>_xlfn.IFNA(VLOOKUP(CONCATENATE($AB$5,$B8,$C8),DARD1!$A$6:$N$134,14,FALSE),0)</f>
        <v>0</v>
      </c>
      <c r="AC8" s="230">
        <f>_xlfn.IFNA(VLOOKUP(CONCATENATE($AC$5,$B8,$C8),'LF1'!$A$6:$N$135,14,FALSE),0)</f>
        <v>0</v>
      </c>
      <c r="AD8" s="230">
        <f>_xlfn.IFNA(VLOOKUP(CONCATENATE($AD$5,$B8,$C8),DARL2!$A$6:$N$135,14,FALSE),0)</f>
        <v>7</v>
      </c>
      <c r="AE8" s="230">
        <f>_xlfn.IFNA(VLOOKUP(CONCATENATE($AE$5,$B8,$C8),FEST!$A$6:$N$135,14,FALSE),0)</f>
        <v>6</v>
      </c>
      <c r="AF8" s="230">
        <f>_xlfn.IFNA(VLOOKUP(CONCATENATE($AF$5,$B8,$C8),'BUN2'!$A$6:$N$131,14,FALSE),0)</f>
        <v>0</v>
      </c>
      <c r="AG8" s="230">
        <f>_xlfn.IFNA(VLOOKUP(CONCATENATE($AG$5,$B8,$C8),'OG3'!$A$6:$N$135,14,FALSE),0)</f>
        <v>0</v>
      </c>
      <c r="AH8" s="231">
        <f>_xlfn.IFNA(VLOOKUP(CONCATENATE($AH$5,$B8,$C8),SER!$A$6:$N$135,14,FALSE),0)</f>
        <v>0</v>
      </c>
      <c r="AI8" s="231">
        <f>_xlfn.IFNA(VLOOKUP(CONCATENATE($AH$5,$B8,$C8),KR!$A$6:$N$135,14,FALSE),0)</f>
        <v>0</v>
      </c>
      <c r="AJ8" s="231">
        <f>_xlfn.IFNA(VLOOKUP(CONCATENATE($AJ$5,$B8,$C8),DARL3!$A$6:$N$135,14,FALSE),0)</f>
        <v>7</v>
      </c>
      <c r="AK8" s="231">
        <f>_xlfn.IFNA(VLOOKUP(CONCATENATE($AK$5,$B8,$C8),DARD2!$A$6:$N$135,14,FALSE),0)</f>
        <v>0</v>
      </c>
      <c r="AL8" s="231">
        <f>_xlfn.IFNA(VLOOKUP(CONCATENATE($AL$5,$B8,$C8),'WAL3'!$A$6:$N$77,14,FALSE),0)</f>
        <v>7</v>
      </c>
      <c r="AM8" s="231">
        <f>_xlfn.IFNA(VLOOKUP(CONCATENATE($AM$5,$B8,$C8),'BAL3'!$A$6:$N$135,14,FALSE),0)</f>
        <v>0</v>
      </c>
      <c r="AN8" s="231">
        <f>_xlfn.IFNA(VLOOKUP(CONCATENATE($AN$5,$B8,$C8),'BUN3'!$A$6:$N$135,14,FALSE),0)</f>
        <v>0</v>
      </c>
      <c r="AO8" s="231">
        <f>_xlfn.IFNA(VLOOKUP(CONCATENATE($AO$5,$B8,$C8),SC!$A$6:$N$155,14,FALSE),0)</f>
        <v>0</v>
      </c>
      <c r="AP8" s="693">
        <f>_xlfn.IFNA(VLOOKUP(CONCATENATE($AP$5,$B8,$C8),'KAL1'!$A$6:$N$135,14,FALSE),0)</f>
        <v>0</v>
      </c>
      <c r="AQ8" s="518">
        <f>_xlfn.IFNA(VLOOKUP(CONCATENATE($AR$5,$B8,$C8),'LF2'!$A$6:$N$135,14,FALSE),0)</f>
        <v>0</v>
      </c>
      <c r="AR8" s="232">
        <f>_xlfn.IFNA(VLOOKUP(CONCATENATE($AR$5,$B8,$C8),'MR3'!$A$6:$N$135,14,FALSE),0)</f>
        <v>0</v>
      </c>
      <c r="AS8" s="101"/>
    </row>
    <row r="9" spans="1:84" s="1" customFormat="1" x14ac:dyDescent="0.2">
      <c r="A9" s="916"/>
      <c r="B9" s="789" t="s">
        <v>24</v>
      </c>
      <c r="C9" s="796" t="s">
        <v>25</v>
      </c>
      <c r="D9" s="796" t="s">
        <v>101</v>
      </c>
      <c r="E9" s="797">
        <v>44316</v>
      </c>
      <c r="F9" s="798">
        <v>19</v>
      </c>
      <c r="G9" s="793">
        <f>COUNTIF(J9:AP9,"&gt;0")</f>
        <v>5</v>
      </c>
      <c r="H9" s="794">
        <f>SUM(J9:AP9)</f>
        <v>37</v>
      </c>
      <c r="I9" s="795">
        <f t="shared" si="0"/>
        <v>4</v>
      </c>
      <c r="J9" s="229">
        <f>_xlfn.IFNA(VLOOKUP(CONCATENATE($J$5,$B9,$C9),'20BUN'!$A$6:$N$94,14,FALSE),0)</f>
        <v>7</v>
      </c>
      <c r="K9" s="230">
        <f>_xlfn.IFNA(VLOOKUP(CONCATENATE($K$5,$B9,$C9),'20BUS'!$A$6:$N$107,14,FALSE),0)</f>
        <v>7</v>
      </c>
      <c r="L9" s="230">
        <f>_xlfn.IFNA(VLOOKUP(CONCATENATE($L$5,$B9,$C9),'MUR1'!$A$6:$N$135,14,FALSE),0)</f>
        <v>0</v>
      </c>
      <c r="M9" s="230">
        <f>_xlfn.IFNA(VLOOKUP(CONCATENATE($M$5,$B9,$C9),'BUS1'!$A$6:$N$95,14,FALSE),0)</f>
        <v>0</v>
      </c>
      <c r="N9" s="230">
        <f>_xlfn.IFNA(VLOOKUP(CONCATENATE($N$5,$B9,$C9),'WP1'!$A$6:$N$131,14,FALSE),0)</f>
        <v>0</v>
      </c>
      <c r="O9" s="230">
        <f>_xlfn.IFNA(VLOOKUP(CONCATENATE($O$5,$B9,$C9),'BAL1'!$A$6:$N$95,14,FALSE),0)</f>
        <v>0</v>
      </c>
      <c r="P9" s="230">
        <f>_xlfn.IFNA(VLOOKUP(CONCATENATE($P$5,$B9,$C9),'BUS2'!$A$6:$N$133,14,FALSE),0)</f>
        <v>0</v>
      </c>
      <c r="Q9" s="230">
        <f>_xlfn.IFNA(VLOOKUP(CONCATENATE($Q$5,$B9,$C9),'WAL1'!$A$6:$N$135,14,FALSE),0)</f>
        <v>0</v>
      </c>
      <c r="R9" s="230">
        <f>_xlfn.IFNA(VLOOKUP(CONCATENATE($R$5,$B9,$C9),'MR1'!$A$6:$N$135,14,FALSE),0)</f>
        <v>0</v>
      </c>
      <c r="S9" s="230">
        <f>_xlfn.IFNA(VLOOKUP(CONCATENATE($S$5,$B9,$C9),'OG1'!$A$6:$N$132,14,FALSE),0)</f>
        <v>0</v>
      </c>
      <c r="T9" s="230">
        <f>_xlfn.IFNA(VLOOKUP(CONCATENATE($T$5,$B9,$C9),DARL!$A$6:$N$56,14,FALSE),0)</f>
        <v>0</v>
      </c>
      <c r="U9" s="230">
        <f>_xlfn.IFNA(VLOOKUP(CONCATENATE($U$5,$B9,$C9),'BUS3'!$A$6:$N$135,14,FALSE),0)</f>
        <v>0</v>
      </c>
      <c r="V9" s="230">
        <f>_xlfn.IFNA(VLOOKUP(CONCATENATE($V$5,$B9,$C9),'BAL2'!$A$6:$N$135,14,FALSE),0)</f>
        <v>0</v>
      </c>
      <c r="W9" s="230">
        <f>_xlfn.IFNA(VLOOKUP(CONCATENATE($W$5,$B9,$C9),'BUN1'!$A$6:$N$135,14,FALSE),0)</f>
        <v>0</v>
      </c>
      <c r="X9" s="230">
        <f>_xlfn.IFNA(VLOOKUP(CONCATENATE($X$5,$B9,$C9),'OG2'!$A$6:$N$133,14,FALSE),0)</f>
        <v>0</v>
      </c>
      <c r="Y9" s="230">
        <f>_xlfn.IFNA(VLOOKUP(CONCATENATE($Y$5,$B9,$C9),'SM1'!$A$6:$N$133,14,FALSE),0)</f>
        <v>0</v>
      </c>
      <c r="Z9" s="230">
        <f>_xlfn.IFNA(VLOOKUP(CONCATENATE($Z$5,$B9,$C9),'MR2'!$A$6:$N$124,14,FALSE),0)</f>
        <v>0</v>
      </c>
      <c r="AA9" s="230">
        <f>_xlfn.IFNA(VLOOKUP(CONCATENATE($AA$5,$B9,$C9),'WAL2'!$A$6:$N$135,14,FALSE),0)</f>
        <v>0</v>
      </c>
      <c r="AB9" s="230">
        <f>_xlfn.IFNA(VLOOKUP(CONCATENATE($AB$5,$B9,$C9),DARD1!$A$6:$N$134,14,FALSE),0)</f>
        <v>0</v>
      </c>
      <c r="AC9" s="230">
        <f>_xlfn.IFNA(VLOOKUP(CONCATENATE($AC$5,$B9,$C9),'LF1'!$A$6:$N$135,14,FALSE),0)</f>
        <v>0</v>
      </c>
      <c r="AD9" s="230">
        <f>_xlfn.IFNA(VLOOKUP(CONCATENATE($AD$5,$B9,$C9),DARL2!$A$6:$N$135,14,FALSE),0)</f>
        <v>0</v>
      </c>
      <c r="AE9" s="230">
        <f>_xlfn.IFNA(VLOOKUP(CONCATENATE($AE$5,$B9,$C9),FEST!$A$6:$N$135,14,FALSE),0)</f>
        <v>0</v>
      </c>
      <c r="AF9" s="230">
        <f>_xlfn.IFNA(VLOOKUP(CONCATENATE($AF$5,$B9,$C9),'BUN2'!$A$6:$N$131,14,FALSE),0)</f>
        <v>7</v>
      </c>
      <c r="AG9" s="230">
        <f>_xlfn.IFNA(VLOOKUP(CONCATENATE($AG$5,$B9,$C9),'OG3'!$A$6:$N$135,14,FALSE),0)</f>
        <v>0</v>
      </c>
      <c r="AH9" s="231">
        <f>_xlfn.IFNA(VLOOKUP(CONCATENATE($AH$5,$B9,$C9),SER!$A$6:$N$135,14,FALSE),0)</f>
        <v>0</v>
      </c>
      <c r="AI9" s="231">
        <f>_xlfn.IFNA(VLOOKUP(CONCATENATE($AH$5,$B9,$C9),KR!$A$6:$N$135,14,FALSE),0)</f>
        <v>0</v>
      </c>
      <c r="AJ9" s="231">
        <f>_xlfn.IFNA(VLOOKUP(CONCATENATE($AJ$5,$B9,$C9),DARL3!$A$6:$N$135,14,FALSE),0)</f>
        <v>0</v>
      </c>
      <c r="AK9" s="231">
        <f>_xlfn.IFNA(VLOOKUP(CONCATENATE($AK$5,$B9,$C9),DARD2!$A$6:$N$135,14,FALSE),0)</f>
        <v>8</v>
      </c>
      <c r="AL9" s="231">
        <f>_xlfn.IFNA(VLOOKUP(CONCATENATE($AL$5,$B9,$C9),'WAL3'!$A$6:$N$77,14,FALSE),0)</f>
        <v>0</v>
      </c>
      <c r="AM9" s="231">
        <f>_xlfn.IFNA(VLOOKUP(CONCATENATE($AM$5,$B9,$C9),'BAL3'!$A$6:$N$135,14,FALSE),0)</f>
        <v>0</v>
      </c>
      <c r="AN9" s="231">
        <f>_xlfn.IFNA(VLOOKUP(CONCATENATE($AN$5,$B9,$C9),'BUN3'!$A$6:$N$135,14,FALSE),0)</f>
        <v>8</v>
      </c>
      <c r="AO9" s="231">
        <f>_xlfn.IFNA(VLOOKUP(CONCATENATE($AO$5,$B9,$C9),SC!$A$6:$N$155,14,FALSE),0)</f>
        <v>0</v>
      </c>
      <c r="AP9" s="693">
        <f>_xlfn.IFNA(VLOOKUP(CONCATENATE($AP$5,$B9,$C9),'KAL1'!$A$6:$N$135,14,FALSE),0)</f>
        <v>0</v>
      </c>
      <c r="AQ9" s="518"/>
      <c r="AR9" s="232">
        <f>_xlfn.IFNA(VLOOKUP(CONCATENATE($AR$5,$B9,$C9),'MR3'!$A$6:$N$135,14,FALSE),0)</f>
        <v>9</v>
      </c>
      <c r="AS9" s="101"/>
    </row>
    <row r="10" spans="1:84" s="1" customFormat="1" x14ac:dyDescent="0.2">
      <c r="A10" s="916"/>
      <c r="B10" s="789" t="s">
        <v>105</v>
      </c>
      <c r="C10" s="796" t="s">
        <v>112</v>
      </c>
      <c r="D10" s="796" t="s">
        <v>101</v>
      </c>
      <c r="E10" s="797">
        <v>44234</v>
      </c>
      <c r="F10" s="798">
        <v>17</v>
      </c>
      <c r="G10" s="793">
        <f>COUNTIF(J10:AP10,"&gt;0")</f>
        <v>5</v>
      </c>
      <c r="H10" s="794">
        <f>SUM(J10:AP10)</f>
        <v>36</v>
      </c>
      <c r="I10" s="795">
        <f t="shared" si="0"/>
        <v>5</v>
      </c>
      <c r="J10" s="229">
        <f>_xlfn.IFNA(VLOOKUP(CONCATENATE($J$5,$B10,$C10),'20BUN'!$A$6:$N$94,14,FALSE),0)</f>
        <v>7</v>
      </c>
      <c r="K10" s="230">
        <f>_xlfn.IFNA(VLOOKUP(CONCATENATE($K$5,$B10,$C10),'20BUS'!$A$6:$N$107,14,FALSE),0)</f>
        <v>0</v>
      </c>
      <c r="L10" s="230">
        <f>_xlfn.IFNA(VLOOKUP(CONCATENATE($L$5,$B10,$C10),'MUR1'!$A$6:$N$135,14,FALSE),0)</f>
        <v>0</v>
      </c>
      <c r="M10" s="230">
        <f>_xlfn.IFNA(VLOOKUP(CONCATENATE($M$5,$B10,$C10),'BUS1'!$A$6:$N$95,14,FALSE),0)</f>
        <v>7</v>
      </c>
      <c r="N10" s="230">
        <f>_xlfn.IFNA(VLOOKUP(CONCATENATE($N$5,$B10,$C10),'WP1'!$A$6:$N$131,14,FALSE),0)</f>
        <v>0</v>
      </c>
      <c r="O10" s="230">
        <f>_xlfn.IFNA(VLOOKUP(CONCATENATE($O$5,$B10,$C10),'BAL1'!$A$6:$N$95,14,FALSE),0)</f>
        <v>0</v>
      </c>
      <c r="P10" s="230">
        <f>_xlfn.IFNA(VLOOKUP(CONCATENATE($P$5,$B10,$C10),'BUS2'!$A$6:$N$133,14,FALSE),0)</f>
        <v>0</v>
      </c>
      <c r="Q10" s="230">
        <f>_xlfn.IFNA(VLOOKUP(CONCATENATE($Q$5,$B10,$C10),'WAL1'!$A$6:$N$135,14,FALSE),0)</f>
        <v>0</v>
      </c>
      <c r="R10" s="230">
        <f>_xlfn.IFNA(VLOOKUP(CONCATENATE($R$5,$B10,$C10),'MR1'!$A$6:$N$135,14,FALSE),0)</f>
        <v>0</v>
      </c>
      <c r="S10" s="230">
        <f>_xlfn.IFNA(VLOOKUP(CONCATENATE($S$5,$B10,$C10),'OG1'!$A$6:$N$132,14,FALSE),0)</f>
        <v>0</v>
      </c>
      <c r="T10" s="230">
        <f>_xlfn.IFNA(VLOOKUP(CONCATENATE($T$5,$B10,$C10),DARL!$A$6:$N$56,14,FALSE),0)</f>
        <v>0</v>
      </c>
      <c r="U10" s="230">
        <f>_xlfn.IFNA(VLOOKUP(CONCATENATE($U$5,$B10,$C10),'BUS3'!$A$6:$N$135,14,FALSE),0)</f>
        <v>0</v>
      </c>
      <c r="V10" s="230">
        <f>_xlfn.IFNA(VLOOKUP(CONCATENATE($V$5,$B10,$C10),'BAL2'!$A$6:$N$135,14,FALSE),0)</f>
        <v>0</v>
      </c>
      <c r="W10" s="230">
        <f>_xlfn.IFNA(VLOOKUP(CONCATENATE($W$5,$B10,$C10),'BUN1'!$A$6:$N$135,14,FALSE),0)</f>
        <v>0</v>
      </c>
      <c r="X10" s="230">
        <f>_xlfn.IFNA(VLOOKUP(CONCATENATE($X$5,$B10,$C10),'OG2'!$A$6:$N$133,14,FALSE),0)</f>
        <v>0</v>
      </c>
      <c r="Y10" s="230">
        <f>_xlfn.IFNA(VLOOKUP(CONCATENATE($Y$5,$B10,$C10),'SM1'!$A$6:$N$133,14,FALSE),0)</f>
        <v>0</v>
      </c>
      <c r="Z10" s="230">
        <f>_xlfn.IFNA(VLOOKUP(CONCATENATE($Z$5,$B10,$C10),'MR2'!$A$6:$N$124,14,FALSE),0)</f>
        <v>9</v>
      </c>
      <c r="AA10" s="230">
        <f>_xlfn.IFNA(VLOOKUP(CONCATENATE($AA$5,$B10,$C10),'WAL2'!$A$6:$N$135,14,FALSE),0)</f>
        <v>0</v>
      </c>
      <c r="AB10" s="230">
        <f>_xlfn.IFNA(VLOOKUP(CONCATENATE($AB$5,$B10,$C10),DARD1!$A$6:$N$134,14,FALSE),0)</f>
        <v>6</v>
      </c>
      <c r="AC10" s="230">
        <f>_xlfn.IFNA(VLOOKUP(CONCATENATE($AC$5,$B10,$C10),'LF1'!$A$6:$N$135,14,FALSE),0)</f>
        <v>0</v>
      </c>
      <c r="AD10" s="230">
        <f>_xlfn.IFNA(VLOOKUP(CONCATENATE($AD$5,$B10,$C10),DARL2!$A$6:$N$135,14,FALSE),0)</f>
        <v>0</v>
      </c>
      <c r="AE10" s="230">
        <f>_xlfn.IFNA(VLOOKUP(CONCATENATE($AE$5,$B10,$C10),FEST!$A$6:$N$135,14,FALSE),0)</f>
        <v>0</v>
      </c>
      <c r="AF10" s="230">
        <f>_xlfn.IFNA(VLOOKUP(CONCATENATE($AF$5,$B10,$C10),'BUN2'!$A$6:$N$131,14,FALSE),0)</f>
        <v>0</v>
      </c>
      <c r="AG10" s="230">
        <f>_xlfn.IFNA(VLOOKUP(CONCATENATE($AG$5,$B10,$C10),'OG3'!$A$6:$N$135,14,FALSE),0)</f>
        <v>0</v>
      </c>
      <c r="AH10" s="231">
        <f>_xlfn.IFNA(VLOOKUP(CONCATENATE($AH$5,$B10,$C10),SER!$A$6:$N$135,14,FALSE),0)</f>
        <v>0</v>
      </c>
      <c r="AI10" s="231">
        <f>_xlfn.IFNA(VLOOKUP(CONCATENATE($AH$5,$B10,$C10),KR!$A$6:$N$135,14,FALSE),0)</f>
        <v>0</v>
      </c>
      <c r="AJ10" s="231">
        <f>_xlfn.IFNA(VLOOKUP(CONCATENATE($AJ$5,$B10,$C10),DARL3!$A$6:$N$135,14,FALSE),0)</f>
        <v>7</v>
      </c>
      <c r="AK10" s="231">
        <f>_xlfn.IFNA(VLOOKUP(CONCATENATE($AK$5,$B10,$C10),DARD2!$A$6:$N$135,14,FALSE),0)</f>
        <v>0</v>
      </c>
      <c r="AL10" s="231">
        <f>_xlfn.IFNA(VLOOKUP(CONCATENATE($AL$5,$B10,$C10),'WAL3'!$A$6:$N$77,14,FALSE),0)</f>
        <v>0</v>
      </c>
      <c r="AM10" s="231">
        <f>_xlfn.IFNA(VLOOKUP(CONCATENATE($AM$5,$B10,$C10),'BAL3'!$A$6:$N$135,14,FALSE),0)</f>
        <v>0</v>
      </c>
      <c r="AN10" s="231">
        <f>_xlfn.IFNA(VLOOKUP(CONCATENATE($AN$5,$B10,$C10),'BUN3'!$A$6:$N$135,14,FALSE),0)</f>
        <v>0</v>
      </c>
      <c r="AO10" s="231">
        <f>_xlfn.IFNA(VLOOKUP(CONCATENATE($AO$5,$B10,$C10),SC!$A$6:$N$155,14,FALSE),0)</f>
        <v>0</v>
      </c>
      <c r="AP10" s="693">
        <f>_xlfn.IFNA(VLOOKUP(CONCATENATE($AP$5,$B10,$C10),'KAL1'!$A$6:$N$135,14,FALSE),0)</f>
        <v>0</v>
      </c>
      <c r="AQ10" s="518">
        <f>_xlfn.IFNA(VLOOKUP(CONCATENATE($AR$5,$B10,$C10),'LF2'!$A$6:$N$135,14,FALSE),0)</f>
        <v>0</v>
      </c>
      <c r="AR10" s="232">
        <f>_xlfn.IFNA(VLOOKUP(CONCATENATE($AR$5,$B10,$C10),'MR3'!$A$6:$N$135,14,FALSE),0)</f>
        <v>0</v>
      </c>
      <c r="AS10" s="101"/>
    </row>
    <row r="11" spans="1:84" s="1" customFormat="1" x14ac:dyDescent="0.2">
      <c r="A11" s="916"/>
      <c r="B11" s="789" t="s">
        <v>645</v>
      </c>
      <c r="C11" s="796" t="s">
        <v>646</v>
      </c>
      <c r="D11" s="796" t="s">
        <v>925</v>
      </c>
      <c r="E11" s="797">
        <v>44332</v>
      </c>
      <c r="F11" s="798">
        <v>18</v>
      </c>
      <c r="G11" s="793">
        <f>COUNTIF(J11:AP11,"&gt;0")</f>
        <v>5</v>
      </c>
      <c r="H11" s="794">
        <f>SUM(J11:AP11)</f>
        <v>26</v>
      </c>
      <c r="I11" s="795">
        <f t="shared" si="0"/>
        <v>6</v>
      </c>
      <c r="J11" s="229">
        <f>_xlfn.IFNA(VLOOKUP(CONCATENATE($J$5,$B11,$C11),'20BUN'!$A$6:$N$94,14,FALSE),0)</f>
        <v>0</v>
      </c>
      <c r="K11" s="230">
        <f>_xlfn.IFNA(VLOOKUP(CONCATENATE($K$5,$B11,$C11),'20BUS'!$A$6:$N$107,14,FALSE),0)</f>
        <v>0</v>
      </c>
      <c r="L11" s="230">
        <f>_xlfn.IFNA(VLOOKUP(CONCATENATE($L$5,$B11,$C11),'MUR1'!$A$6:$N$135,14,FALSE),0)</f>
        <v>0</v>
      </c>
      <c r="M11" s="230">
        <f>_xlfn.IFNA(VLOOKUP(CONCATENATE($M$5,$B11,$C11),'BUS1'!$A$6:$N$95,14,FALSE),0)</f>
        <v>0</v>
      </c>
      <c r="N11" s="230">
        <f>_xlfn.IFNA(VLOOKUP(CONCATENATE($N$5,$B11,$C11),'WP1'!$A$6:$N$131,14,FALSE),0)</f>
        <v>0</v>
      </c>
      <c r="O11" s="230">
        <f>_xlfn.IFNA(VLOOKUP(CONCATENATE($O$5,$B11,$C11),'BAL1'!$A$6:$N$95,14,FALSE),0)</f>
        <v>0</v>
      </c>
      <c r="P11" s="230">
        <f>_xlfn.IFNA(VLOOKUP(CONCATENATE($P$5,$B11,$C11),'BUS2'!$A$6:$N$133,14,FALSE),0)</f>
        <v>0</v>
      </c>
      <c r="Q11" s="230">
        <f>_xlfn.IFNA(VLOOKUP(CONCATENATE($Q$5,$B11,$C11),'WAL1'!$A$6:$N$135,14,FALSE),0)</f>
        <v>5</v>
      </c>
      <c r="R11" s="230">
        <f>_xlfn.IFNA(VLOOKUP(CONCATENATE($R$5,$B11,$C11),'MR1'!$A$6:$N$135,14,FALSE),0)</f>
        <v>0</v>
      </c>
      <c r="S11" s="230">
        <f>_xlfn.IFNA(VLOOKUP(CONCATENATE($S$5,$B11,$C11),'OG1'!$A$6:$N$132,14,FALSE),0)</f>
        <v>0</v>
      </c>
      <c r="T11" s="230">
        <f>_xlfn.IFNA(VLOOKUP(CONCATENATE($T$5,$B11,$C11),DARL!$A$6:$N$56,14,FALSE),0)</f>
        <v>6</v>
      </c>
      <c r="U11" s="230">
        <f>_xlfn.IFNA(VLOOKUP(CONCATENATE($U$5,$B11,$C11),'BUS3'!$A$6:$N$135,14,FALSE),0)</f>
        <v>0</v>
      </c>
      <c r="V11" s="230">
        <f>_xlfn.IFNA(VLOOKUP(CONCATENATE($V$5,$B11,$C11),'BAL2'!$A$6:$N$135,14,FALSE),0)</f>
        <v>0</v>
      </c>
      <c r="W11" s="230">
        <f>_xlfn.IFNA(VLOOKUP(CONCATENATE($W$5,$B11,$C11),'BUN1'!$A$6:$N$135,14,FALSE),0)</f>
        <v>0</v>
      </c>
      <c r="X11" s="230">
        <f>_xlfn.IFNA(VLOOKUP(CONCATENATE($X$5,$B11,$C11),'OG2'!$A$6:$N$133,14,FALSE),0)</f>
        <v>0</v>
      </c>
      <c r="Y11" s="230">
        <f>_xlfn.IFNA(VLOOKUP(CONCATENATE($Y$5,$B11,$C11),'SM1'!$A$6:$N$133,14,FALSE),0)</f>
        <v>0</v>
      </c>
      <c r="Z11" s="230">
        <f>_xlfn.IFNA(VLOOKUP(CONCATENATE($Z$5,$B11,$C11),'MR2'!$A$6:$N$124,14,FALSE),0)</f>
        <v>0</v>
      </c>
      <c r="AA11" s="230">
        <f>_xlfn.IFNA(VLOOKUP(CONCATENATE($AA$5,$B11,$C11),'WAL2'!$A$6:$N$135,14,FALSE),0)</f>
        <v>0</v>
      </c>
      <c r="AB11" s="230">
        <f>_xlfn.IFNA(VLOOKUP(CONCATENATE($AB$5,$B11,$C11),DARD1!$A$6:$N$134,14,FALSE),0)</f>
        <v>0</v>
      </c>
      <c r="AC11" s="230">
        <f>_xlfn.IFNA(VLOOKUP(CONCATENATE($AC$5,$B11,$C11),'LF1'!$A$6:$N$135,14,FALSE),0)</f>
        <v>0</v>
      </c>
      <c r="AD11" s="230">
        <f>_xlfn.IFNA(VLOOKUP(CONCATENATE($AD$5,$B11,$C11),DARL2!$A$6:$N$135,14,FALSE),0)</f>
        <v>6</v>
      </c>
      <c r="AE11" s="230">
        <f>_xlfn.IFNA(VLOOKUP(CONCATENATE($AE$5,$B11,$C11),FEST!$A$6:$N$135,14,FALSE),0)</f>
        <v>0</v>
      </c>
      <c r="AF11" s="230">
        <f>_xlfn.IFNA(VLOOKUP(CONCATENATE($AF$5,$B11,$C11),'BUN2'!$A$6:$N$131,14,FALSE),0)</f>
        <v>0</v>
      </c>
      <c r="AG11" s="230">
        <f>_xlfn.IFNA(VLOOKUP(CONCATENATE($AG$5,$B11,$C11),'OG3'!$A$6:$N$135,14,FALSE),0)</f>
        <v>4</v>
      </c>
      <c r="AH11" s="231">
        <f>_xlfn.IFNA(VLOOKUP(CONCATENATE($AH$5,$B11,$C11),SER!$A$6:$N$135,14,FALSE),0)</f>
        <v>0</v>
      </c>
      <c r="AI11" s="231">
        <f>_xlfn.IFNA(VLOOKUP(CONCATENATE($AH$5,$B11,$C11),KR!$A$6:$N$135,14,FALSE),0)</f>
        <v>0</v>
      </c>
      <c r="AJ11" s="231">
        <f>_xlfn.IFNA(VLOOKUP(CONCATENATE($AJ$5,$B11,$C11),DARL3!$A$6:$N$135,14,FALSE),0)</f>
        <v>5</v>
      </c>
      <c r="AK11" s="231">
        <f>_xlfn.IFNA(VLOOKUP(CONCATENATE($AK$5,$B11,$C11),DARD2!$A$6:$N$135,14,FALSE),0)</f>
        <v>0</v>
      </c>
      <c r="AL11" s="231">
        <f>_xlfn.IFNA(VLOOKUP(CONCATENATE($AL$5,$B11,$C11),'WAL3'!$A$6:$N$77,14,FALSE),0)</f>
        <v>0</v>
      </c>
      <c r="AM11" s="231">
        <f>_xlfn.IFNA(VLOOKUP(CONCATENATE($AM$5,$B11,$C11),'BAL3'!$A$6:$N$135,14,FALSE),0)</f>
        <v>0</v>
      </c>
      <c r="AN11" s="231">
        <f>_xlfn.IFNA(VLOOKUP(CONCATENATE($AN$5,$B11,$C11),'BUN3'!$A$6:$N$135,14,FALSE),0)</f>
        <v>0</v>
      </c>
      <c r="AO11" s="231">
        <f>_xlfn.IFNA(VLOOKUP(CONCATENATE($AO$5,$B11,$C11),SC!$A$6:$N$155,14,FALSE),0)</f>
        <v>0</v>
      </c>
      <c r="AP11" s="693">
        <f>_xlfn.IFNA(VLOOKUP(CONCATENATE($AP$5,$B11,$C11),'KAL1'!$A$6:$N$135,14,FALSE),0)</f>
        <v>0</v>
      </c>
      <c r="AQ11" s="518"/>
      <c r="AR11" s="232">
        <f>_xlfn.IFNA(VLOOKUP(CONCATENATE($AR$5,$B11,$C11),'MR3'!$A$6:$N$135,14,FALSE),0)</f>
        <v>0</v>
      </c>
      <c r="AS11" s="101"/>
    </row>
    <row r="12" spans="1:84" s="1" customFormat="1" x14ac:dyDescent="0.2">
      <c r="A12" s="916"/>
      <c r="B12" s="35"/>
      <c r="C12" s="36"/>
      <c r="D12" s="36"/>
      <c r="E12" s="37"/>
      <c r="F12" s="38"/>
      <c r="G12" s="39"/>
      <c r="H12" s="40"/>
      <c r="I12" s="41"/>
      <c r="J12" s="229"/>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c r="AI12" s="231"/>
      <c r="AJ12" s="231"/>
      <c r="AK12" s="231"/>
      <c r="AL12" s="231"/>
      <c r="AM12" s="231"/>
      <c r="AN12" s="231"/>
      <c r="AO12" s="231"/>
      <c r="AP12" s="693"/>
      <c r="AQ12" s="518"/>
      <c r="AR12" s="232"/>
      <c r="AS12" s="101"/>
    </row>
    <row r="13" spans="1:84" x14ac:dyDescent="0.2">
      <c r="A13" s="916"/>
      <c r="B13" s="35" t="s">
        <v>332</v>
      </c>
      <c r="C13" s="36" t="s">
        <v>333</v>
      </c>
      <c r="D13" s="36" t="s">
        <v>81</v>
      </c>
      <c r="E13" s="37">
        <v>44332</v>
      </c>
      <c r="F13" s="38">
        <v>17</v>
      </c>
      <c r="G13" s="39">
        <f>COUNTIF(J13:AS13,"&gt;0")</f>
        <v>5</v>
      </c>
      <c r="H13" s="40">
        <f>SUM(J13:AS13)</f>
        <v>25</v>
      </c>
      <c r="I13" s="41">
        <f t="shared" ref="I13:I28" si="1">RANK(H13,$H$6:$H$59)</f>
        <v>7</v>
      </c>
      <c r="J13" s="229">
        <f>_xlfn.IFNA(VLOOKUP(CONCATENATE($J$5,$B13,$C13),'20BUN'!$A$6:$N$94,14,FALSE),0)</f>
        <v>0</v>
      </c>
      <c r="K13" s="230">
        <f>_xlfn.IFNA(VLOOKUP(CONCATENATE($K$5,$B13,$C13),'20BUS'!$A$6:$N$107,14,FALSE),0)</f>
        <v>0</v>
      </c>
      <c r="L13" s="230">
        <f>_xlfn.IFNA(VLOOKUP(CONCATENATE($L$5,$B13,$C13),'MUR1'!$A$6:$N$135,14,FALSE),0)</f>
        <v>0</v>
      </c>
      <c r="M13" s="230">
        <f>_xlfn.IFNA(VLOOKUP(CONCATENATE($M$5,$B13,$C13),'BUS1'!$A$6:$N$95,14,FALSE),0)</f>
        <v>0</v>
      </c>
      <c r="N13" s="230">
        <f>_xlfn.IFNA(VLOOKUP(CONCATENATE($N$5,$B13,$C13),'WP1'!$A$6:$N$131,14,FALSE),0)</f>
        <v>0</v>
      </c>
      <c r="O13" s="230">
        <f>_xlfn.IFNA(VLOOKUP(CONCATENATE($O$5,$B13,$C13),'BAL1'!$A$6:$N$95,14,FALSE),0)</f>
        <v>5</v>
      </c>
      <c r="P13" s="230">
        <f>_xlfn.IFNA(VLOOKUP(CONCATENATE($P$5,$B13,$C13),'BUS2'!$A$6:$N$133,14,FALSE),0)</f>
        <v>0</v>
      </c>
      <c r="Q13" s="230">
        <f>_xlfn.IFNA(VLOOKUP(CONCATENATE($Q$5,$B13,$C13),'WAL1'!$A$6:$N$135,14,FALSE),0)</f>
        <v>0</v>
      </c>
      <c r="R13" s="230">
        <f>_xlfn.IFNA(VLOOKUP(CONCATENATE($R$5,$B13,$C13),'MR1'!$A$6:$N$135,14,FALSE),0)</f>
        <v>0</v>
      </c>
      <c r="S13" s="230">
        <f>_xlfn.IFNA(VLOOKUP(CONCATENATE($S$5,$B13,$C13),'OG1'!$A$6:$N$132,14,FALSE),0)</f>
        <v>0</v>
      </c>
      <c r="T13" s="230">
        <f>_xlfn.IFNA(VLOOKUP(CONCATENATE($T$5,$B13,$C13),DARL!$A$6:$N$56,14,FALSE),0)</f>
        <v>0</v>
      </c>
      <c r="U13" s="230">
        <f>_xlfn.IFNA(VLOOKUP(CONCATENATE($U$5,$B13,$C13),'BUS3'!$A$6:$N$135,14,FALSE),0)</f>
        <v>0</v>
      </c>
      <c r="V13" s="230">
        <f>_xlfn.IFNA(VLOOKUP(CONCATENATE($V$5,$B13,$C13),'BAL2'!$A$6:$N$135,14,FALSE),0)</f>
        <v>2</v>
      </c>
      <c r="W13" s="230">
        <f>_xlfn.IFNA(VLOOKUP(CONCATENATE($W$5,$B13,$C13),'BUN1'!$A$6:$N$135,14,FALSE),0)</f>
        <v>0</v>
      </c>
      <c r="X13" s="230">
        <f>_xlfn.IFNA(VLOOKUP(CONCATENATE($X$5,$B13,$C13),'OG2'!$A$6:$N$133,14,FALSE),0)</f>
        <v>0</v>
      </c>
      <c r="Y13" s="230">
        <f>_xlfn.IFNA(VLOOKUP(CONCATENATE($Y$5,$B13,$C13),'SM1'!$A$6:$N$133,14,FALSE),0)</f>
        <v>0</v>
      </c>
      <c r="Z13" s="230">
        <f>_xlfn.IFNA(VLOOKUP(CONCATENATE($Z$5,$B13,$C13),'MR2'!$A$6:$N$124,14,FALSE),0)</f>
        <v>0</v>
      </c>
      <c r="AA13" s="230">
        <f>_xlfn.IFNA(VLOOKUP(CONCATENATE($AA$5,$B13,$C13),'WAL2'!$A$6:$N$135,14,FALSE),0)</f>
        <v>0</v>
      </c>
      <c r="AB13" s="230">
        <f>_xlfn.IFNA(VLOOKUP(CONCATENATE($AB$5,$B13,$C13),DARD1!$A$6:$N$134,14,FALSE),0)</f>
        <v>0</v>
      </c>
      <c r="AC13" s="230">
        <f>_xlfn.IFNA(VLOOKUP(CONCATENATE($AC$5,$B13,$C13),'LF1'!$A$6:$N$135,14,FALSE),0)</f>
        <v>0</v>
      </c>
      <c r="AD13" s="230">
        <f>_xlfn.IFNA(VLOOKUP(CONCATENATE($AD$5,$B13,$C13),DARL2!$A$6:$N$135,14,FALSE),0)</f>
        <v>0</v>
      </c>
      <c r="AE13" s="230">
        <f>_xlfn.IFNA(VLOOKUP(CONCATENATE($AE$5,$B13,$C13),FEST!$A$6:$N$135,14,FALSE),0)</f>
        <v>5</v>
      </c>
      <c r="AF13" s="230">
        <f>_xlfn.IFNA(VLOOKUP(CONCATENATE($AF$5,$B13,$C13),'BUN2'!$A$6:$N$131,14,FALSE),0)</f>
        <v>0</v>
      </c>
      <c r="AG13" s="230">
        <f>_xlfn.IFNA(VLOOKUP(CONCATENATE($AG$5,$B13,$C13),'OG3'!$A$6:$N$135,14,FALSE),0)</f>
        <v>0</v>
      </c>
      <c r="AH13" s="231">
        <f>_xlfn.IFNA(VLOOKUP(CONCATENATE($AH$5,$B13,$C13),SER!$A$6:$N$135,14,FALSE),0)</f>
        <v>0</v>
      </c>
      <c r="AI13" s="231">
        <f>_xlfn.IFNA(VLOOKUP(CONCATENATE($AH$5,$B13,$C13),KR!$A$6:$N$135,14,FALSE),0)</f>
        <v>0</v>
      </c>
      <c r="AJ13" s="231">
        <f>_xlfn.IFNA(VLOOKUP(CONCATENATE($AJ$5,$B13,$C13),DARL2!$A$6:$N$135,14,FALSE),0)</f>
        <v>0</v>
      </c>
      <c r="AK13" s="231">
        <f>_xlfn.IFNA(VLOOKUP(CONCATENATE($AK$5,$B13,$C13),DARD2!$A$6:$N$135,14,FALSE),0)</f>
        <v>0</v>
      </c>
      <c r="AL13" s="231">
        <f>_xlfn.IFNA(VLOOKUP(CONCATENATE($AL$5,$B13,$C13),'WAL3'!$A$6:$N$77,14,FALSE),0)</f>
        <v>0</v>
      </c>
      <c r="AM13" s="231">
        <f>_xlfn.IFNA(VLOOKUP(CONCATENATE($AM$5,$B13,$C13),'BAL3'!$A$6:$N$135,14,FALSE),0)</f>
        <v>5</v>
      </c>
      <c r="AN13" s="231">
        <f>_xlfn.IFNA(VLOOKUP(CONCATENATE($AN$5,$B13,$C13),'BUN3'!$A$6:$N$135,14,FALSE),0)</f>
        <v>0</v>
      </c>
      <c r="AO13" s="231">
        <f>_xlfn.IFNA(VLOOKUP(CONCATENATE($AO$5,$B13,$C13),SC!$A$6:$N$175,14,FALSE),0)</f>
        <v>8</v>
      </c>
      <c r="AP13" s="693">
        <f>_xlfn.IFNA(VLOOKUP(CONCATENATE($AP$5,$B13,$C13),'KAL1'!$A$6:$N$135,14,FALSE),0)</f>
        <v>0</v>
      </c>
      <c r="AQ13" s="518"/>
      <c r="AR13" s="232">
        <f>_xlfn.IFNA(VLOOKUP(CONCATENATE($AR$5,$B13,$C13),'MR3'!$A$6:$N$135,14,FALSE),0)</f>
        <v>0</v>
      </c>
      <c r="AS13" s="101"/>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row>
    <row r="14" spans="1:84" x14ac:dyDescent="0.2">
      <c r="A14" s="916"/>
      <c r="B14" s="35" t="s">
        <v>256</v>
      </c>
      <c r="C14" s="36" t="s">
        <v>115</v>
      </c>
      <c r="D14" s="36" t="s">
        <v>123</v>
      </c>
      <c r="E14" s="37">
        <v>44218</v>
      </c>
      <c r="F14" s="38">
        <v>20</v>
      </c>
      <c r="G14" s="39">
        <f>COUNTIF(J14:AP14,"&gt;0")</f>
        <v>3</v>
      </c>
      <c r="H14" s="40">
        <f>SUM(J14:AP14)</f>
        <v>22</v>
      </c>
      <c r="I14" s="41">
        <f t="shared" si="1"/>
        <v>8</v>
      </c>
      <c r="J14" s="229">
        <f>_xlfn.IFNA(VLOOKUP(CONCATENATE($J$5,$B14,$C14),'20BUN'!$A$6:$N$94,14,FALSE),0)</f>
        <v>0</v>
      </c>
      <c r="K14" s="230">
        <f>_xlfn.IFNA(VLOOKUP(CONCATENATE($K$5,$B14,$C14),'20BUS'!$A$6:$N$107,14,FALSE),0)</f>
        <v>0</v>
      </c>
      <c r="L14" s="230">
        <f>_xlfn.IFNA(VLOOKUP(CONCATENATE($L$5,$B14,$C14),'MUR1'!$A$6:$N$135,14,FALSE),0)</f>
        <v>0</v>
      </c>
      <c r="M14" s="230">
        <f>_xlfn.IFNA(VLOOKUP(CONCATENATE($M$5,$B14,$C14),'BUS1'!$A$6:$N$95,14,FALSE),0)</f>
        <v>8</v>
      </c>
      <c r="N14" s="230">
        <f>_xlfn.IFNA(VLOOKUP(CONCATENATE($N$5,$B14,$C14),'WP1'!$A$6:$N$131,14,FALSE),0)</f>
        <v>0</v>
      </c>
      <c r="O14" s="230">
        <f>_xlfn.IFNA(VLOOKUP(CONCATENATE($O$5,$B14,$C14),'BAL1'!$A$6:$N$95,14,FALSE),0)</f>
        <v>0</v>
      </c>
      <c r="P14" s="230">
        <f>_xlfn.IFNA(VLOOKUP(CONCATENATE($P$5,$B14,$C14),'BUS2'!$A$6:$N$133,14,FALSE),0)</f>
        <v>9</v>
      </c>
      <c r="Q14" s="230">
        <f>_xlfn.IFNA(VLOOKUP(CONCATENATE($Q$5,$B14,$C14),'WAL1'!$A$6:$N$135,14,FALSE),0)</f>
        <v>0</v>
      </c>
      <c r="R14" s="230">
        <f>_xlfn.IFNA(VLOOKUP(CONCATENATE($R$5,$B14,$C14),'MR1'!$A$6:$N$135,14,FALSE),0)</f>
        <v>0</v>
      </c>
      <c r="S14" s="230">
        <f>_xlfn.IFNA(VLOOKUP(CONCATENATE($S$5,$B14,$C14),'OG1'!$A$6:$N$132,14,FALSE),0)</f>
        <v>0</v>
      </c>
      <c r="T14" s="230">
        <f>_xlfn.IFNA(VLOOKUP(CONCATENATE($T$5,$B14,$C14),DARL!$A$6:$N$56,14,FALSE),0)</f>
        <v>0</v>
      </c>
      <c r="U14" s="230">
        <f>_xlfn.IFNA(VLOOKUP(CONCATENATE($U$5,$B14,$C14),'BUS3'!$A$6:$N$135,14,FALSE),0)</f>
        <v>0</v>
      </c>
      <c r="V14" s="230">
        <f>_xlfn.IFNA(VLOOKUP(CONCATENATE($V$5,$B14,$C14),'BAL2'!$A$6:$N$135,14,FALSE),0)</f>
        <v>0</v>
      </c>
      <c r="W14" s="230">
        <f>_xlfn.IFNA(VLOOKUP(CONCATENATE($W$5,$B14,$C14),'BUN1'!$A$6:$N$135,14,FALSE),0)</f>
        <v>0</v>
      </c>
      <c r="X14" s="230">
        <f>_xlfn.IFNA(VLOOKUP(CONCATENATE($X$5,$B14,$C14),'OG2'!$A$6:$N$133,14,FALSE),0)</f>
        <v>0</v>
      </c>
      <c r="Y14" s="230">
        <f>_xlfn.IFNA(VLOOKUP(CONCATENATE($Y$5,$B14,$C14),'SM1'!$A$6:$N$133,14,FALSE),0)</f>
        <v>0</v>
      </c>
      <c r="Z14" s="230">
        <f>_xlfn.IFNA(VLOOKUP(CONCATENATE($Z$5,$B14,$C14),'MR2'!$A$6:$N$124,14,FALSE),0)</f>
        <v>0</v>
      </c>
      <c r="AA14" s="230">
        <f>_xlfn.IFNA(VLOOKUP(CONCATENATE($AA$5,$B14,$C14),'WAL2'!$A$6:$N$135,14,FALSE),0)</f>
        <v>0</v>
      </c>
      <c r="AB14" s="230">
        <f>_xlfn.IFNA(VLOOKUP(CONCATENATE($AB$5,$B14,$C14),DARD1!$A$6:$N$134,14,FALSE),0)</f>
        <v>5</v>
      </c>
      <c r="AC14" s="230">
        <f>_xlfn.IFNA(VLOOKUP(CONCATENATE($AC$5,$B14,$C14),'LF1'!$A$6:$N$135,14,FALSE),0)</f>
        <v>0</v>
      </c>
      <c r="AD14" s="230">
        <f>_xlfn.IFNA(VLOOKUP(CONCATENATE($AD$5,$B14,$C14),DARL2!$A$6:$N$135,14,FALSE),0)</f>
        <v>0</v>
      </c>
      <c r="AE14" s="230">
        <f>_xlfn.IFNA(VLOOKUP(CONCATENATE($AE$5,$B14,$C14),FEST!$A$6:$N$135,14,FALSE),0)</f>
        <v>0</v>
      </c>
      <c r="AF14" s="230">
        <f>_xlfn.IFNA(VLOOKUP(CONCATENATE($AF$5,$B14,$C14),'BUN2'!$A$6:$N$131,14,FALSE),0)</f>
        <v>0</v>
      </c>
      <c r="AG14" s="230">
        <f>_xlfn.IFNA(VLOOKUP(CONCATENATE($AG$5,$B14,$C14),'OG3'!$A$6:$N$135,14,FALSE),0)</f>
        <v>0</v>
      </c>
      <c r="AH14" s="231">
        <f>_xlfn.IFNA(VLOOKUP(CONCATENATE($AH$5,$B14,$C14),SER!$A$6:$N$135,14,FALSE),0)</f>
        <v>0</v>
      </c>
      <c r="AI14" s="231">
        <f>_xlfn.IFNA(VLOOKUP(CONCATENATE($AH$5,$B14,$C14),KR!$A$6:$N$135,14,FALSE),0)</f>
        <v>0</v>
      </c>
      <c r="AJ14" s="231">
        <f>_xlfn.IFNA(VLOOKUP(CONCATENATE($AJ$5,$B14,$C14),DARL3!$A$6:$N$135,14,FALSE),0)</f>
        <v>0</v>
      </c>
      <c r="AK14" s="231">
        <f>_xlfn.IFNA(VLOOKUP(CONCATENATE($AK$5,$B14,$C14),DARD2!$A$6:$N$135,14,FALSE),0)</f>
        <v>0</v>
      </c>
      <c r="AL14" s="231">
        <f>_xlfn.IFNA(VLOOKUP(CONCATENATE($AL$5,$B14,$C14),'WAL3'!$A$6:$N$77,14,FALSE),0)</f>
        <v>0</v>
      </c>
      <c r="AM14" s="231">
        <f>_xlfn.IFNA(VLOOKUP(CONCATENATE($AM$5,$B14,$C14),'BAL3'!$A$6:$N$135,14,FALSE),0)</f>
        <v>0</v>
      </c>
      <c r="AN14" s="231">
        <f>_xlfn.IFNA(VLOOKUP(CONCATENATE($AN$5,$B14,$C14),'BUN3'!$A$6:$N$135,14,FALSE),0)</f>
        <v>0</v>
      </c>
      <c r="AO14" s="231">
        <f>_xlfn.IFNA(VLOOKUP(CONCATENATE($AO$5,$B14,$C14),SC!$A$6:$N$155,14,FALSE),0)</f>
        <v>0</v>
      </c>
      <c r="AP14" s="693">
        <f>_xlfn.IFNA(VLOOKUP(CONCATENATE($AP$5,$B14,$C14),'KAL1'!$A$6:$N$135,14,FALSE),0)</f>
        <v>0</v>
      </c>
      <c r="AQ14" s="518"/>
      <c r="AR14" s="232">
        <f>_xlfn.IFNA(VLOOKUP(CONCATENATE($AR$5,$B14,$C14),'MR3'!$A$6:$N$135,14,FALSE),0)</f>
        <v>0</v>
      </c>
      <c r="AS14" s="101"/>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4" x14ac:dyDescent="0.2">
      <c r="A15" s="916"/>
      <c r="B15" s="35" t="s">
        <v>495</v>
      </c>
      <c r="C15" s="36" t="s">
        <v>496</v>
      </c>
      <c r="D15" s="36" t="s">
        <v>102</v>
      </c>
      <c r="E15" s="37">
        <v>44230</v>
      </c>
      <c r="F15" s="38">
        <v>20</v>
      </c>
      <c r="G15" s="39">
        <f>COUNTIF(J15:AS15,"&gt;0")</f>
        <v>3</v>
      </c>
      <c r="H15" s="40">
        <f>SUM(J15:AS15)</f>
        <v>19</v>
      </c>
      <c r="I15" s="41">
        <f t="shared" si="1"/>
        <v>9</v>
      </c>
      <c r="J15" s="229">
        <f>_xlfn.IFNA(VLOOKUP(CONCATENATE($J$5,$B15,$C15),'20BUN'!$A$6:$N$94,14,FALSE),0)</f>
        <v>0</v>
      </c>
      <c r="K15" s="230">
        <f>_xlfn.IFNA(VLOOKUP(CONCATENATE($K$5,$B15,$C15),'20BUS'!$A$6:$N$107,14,FALSE),0)</f>
        <v>0</v>
      </c>
      <c r="L15" s="230">
        <f>_xlfn.IFNA(VLOOKUP(CONCATENATE($L$5,$B15,$C15),'MUR1'!$A$6:$N$135,14,FALSE),0)</f>
        <v>8</v>
      </c>
      <c r="M15" s="230">
        <f>_xlfn.IFNA(VLOOKUP(CONCATENATE($M$5,$B15,$C15),'BUS1'!$A$6:$N$95,14,FALSE),0)</f>
        <v>0</v>
      </c>
      <c r="N15" s="230">
        <f>_xlfn.IFNA(VLOOKUP(CONCATENATE($N$5,$B15,$C15),'WP1'!$A$6:$N$131,14,FALSE),0)</f>
        <v>0</v>
      </c>
      <c r="O15" s="230">
        <f>_xlfn.IFNA(VLOOKUP(CONCATENATE($O$5,$B15,$C15),'BAL1'!$A$6:$N$95,14,FALSE),0)</f>
        <v>0</v>
      </c>
      <c r="P15" s="230">
        <f>_xlfn.IFNA(VLOOKUP(CONCATENATE($P$5,$B15,$C15),'BUS2'!$A$6:$N$133,14,FALSE),0)</f>
        <v>0</v>
      </c>
      <c r="Q15" s="230">
        <f>_xlfn.IFNA(VLOOKUP(CONCATENATE($Q$5,$B15,$C15),'WAL1'!$A$6:$N$135,14,FALSE),0)</f>
        <v>0</v>
      </c>
      <c r="R15" s="230">
        <f>_xlfn.IFNA(VLOOKUP(CONCATENATE($R$5,$B15,$C15),'MR1'!$A$6:$N$135,14,FALSE),0)</f>
        <v>0</v>
      </c>
      <c r="S15" s="230">
        <f>_xlfn.IFNA(VLOOKUP(CONCATENATE($S$5,$B15,$C15),'OG1'!$A$6:$N$132,14,FALSE),0)</f>
        <v>0</v>
      </c>
      <c r="T15" s="230">
        <f>_xlfn.IFNA(VLOOKUP(CONCATENATE($T$5,$B15,$C15),DARL!$A$6:$N$56,14,FALSE),0)</f>
        <v>0</v>
      </c>
      <c r="U15" s="230">
        <f>_xlfn.IFNA(VLOOKUP(CONCATENATE($U$5,$B15,$C15),'BUS3'!$A$6:$N$135,14,FALSE),0)</f>
        <v>0</v>
      </c>
      <c r="V15" s="230">
        <f>_xlfn.IFNA(VLOOKUP(CONCATENATE($V$5,$B15,$C15),'BAL2'!$A$6:$N$135,14,FALSE),0)</f>
        <v>0</v>
      </c>
      <c r="W15" s="230">
        <f>_xlfn.IFNA(VLOOKUP(CONCATENATE($W$5,$B15,$C15),'BUN1'!$A$6:$N$135,14,FALSE),0)</f>
        <v>0</v>
      </c>
      <c r="X15" s="230">
        <f>_xlfn.IFNA(VLOOKUP(CONCATENATE($X$5,$B15,$C15),'OG2'!$A$6:$N$133,14,FALSE),0)</f>
        <v>0</v>
      </c>
      <c r="Y15" s="230">
        <f>_xlfn.IFNA(VLOOKUP(CONCATENATE($Y$5,$B15,$C15),'SM1'!$A$6:$N$133,14,FALSE),0)</f>
        <v>0</v>
      </c>
      <c r="Z15" s="230">
        <f>_xlfn.IFNA(VLOOKUP(CONCATENATE($Z$5,$B15,$C15),'MR2'!$A$6:$N$124,14,FALSE),0)</f>
        <v>0</v>
      </c>
      <c r="AA15" s="230">
        <f>_xlfn.IFNA(VLOOKUP(CONCATENATE($AA$5,$B15,$C15),'WAL2'!$A$6:$N$135,14,FALSE),0)</f>
        <v>0</v>
      </c>
      <c r="AB15" s="230">
        <f>_xlfn.IFNA(VLOOKUP(CONCATENATE($AB$5,$B15,$C15),DARD1!$A$6:$N$134,14,FALSE),0)</f>
        <v>0</v>
      </c>
      <c r="AC15" s="230">
        <f>_xlfn.IFNA(VLOOKUP(CONCATENATE($AC$5,$B15,$C15),'LF1'!$A$6:$N$135,14,FALSE),0)</f>
        <v>7</v>
      </c>
      <c r="AD15" s="230">
        <f>_xlfn.IFNA(VLOOKUP(CONCATENATE($AD$5,$B15,$C15),DARL2!$A$6:$N$135,14,FALSE),0)</f>
        <v>0</v>
      </c>
      <c r="AE15" s="230">
        <f>_xlfn.IFNA(VLOOKUP(CONCATENATE($AE$5,$B15,$C15),FEST!$A$6:$N$135,14,FALSE),0)</f>
        <v>0</v>
      </c>
      <c r="AF15" s="230">
        <f>_xlfn.IFNA(VLOOKUP(CONCATENATE($AF$5,$B15,$C15),'BUN2'!$A$6:$N$131,14,FALSE),0)</f>
        <v>0</v>
      </c>
      <c r="AG15" s="230">
        <f>_xlfn.IFNA(VLOOKUP(CONCATENATE($AG$5,$B15,$C15),'OG3'!$A$6:$N$135,14,FALSE),0)</f>
        <v>0</v>
      </c>
      <c r="AH15" s="231">
        <f>_xlfn.IFNA(VLOOKUP(CONCATENATE($AH$5,$B15,$C15),SER!$A$6:$N$135,14,FALSE),0)</f>
        <v>4</v>
      </c>
      <c r="AI15" s="231">
        <f>_xlfn.IFNA(VLOOKUP(CONCATENATE($AH$5,$B15,$C15),KR!$A$6:$N$135,14,FALSE),0)</f>
        <v>0</v>
      </c>
      <c r="AJ15" s="231">
        <f>_xlfn.IFNA(VLOOKUP(CONCATENATE($AJ$5,$B15,$C15),DARL2!$A$6:$N$135,14,FALSE),0)</f>
        <v>0</v>
      </c>
      <c r="AK15" s="231">
        <f>_xlfn.IFNA(VLOOKUP(CONCATENATE($AK$5,$B15,$C15),DARD2!$A$6:$N$135,14,FALSE),0)</f>
        <v>0</v>
      </c>
      <c r="AL15" s="231">
        <f>_xlfn.IFNA(VLOOKUP(CONCATENATE($AL$5,$B15,$C15),'WAL3'!$A$6:$N$77,14,FALSE),0)</f>
        <v>0</v>
      </c>
      <c r="AM15" s="231">
        <f>_xlfn.IFNA(VLOOKUP(CONCATENATE($AM$5,$B15,$C15),'BAL3'!$A$6:$N$135,14,FALSE),0)</f>
        <v>0</v>
      </c>
      <c r="AN15" s="231">
        <f>_xlfn.IFNA(VLOOKUP(CONCATENATE($AN$5,$B15,$C15),'BUN3'!$A$6:$N$135,14,FALSE),0)</f>
        <v>0</v>
      </c>
      <c r="AO15" s="231">
        <f>_xlfn.IFNA(VLOOKUP(CONCATENATE($AO$5,$B15,$C15),SC!$A$6:$N$155,14,FALSE),0)</f>
        <v>0</v>
      </c>
      <c r="AP15" s="693">
        <f>_xlfn.IFNA(VLOOKUP(CONCATENATE($AP$5,$B15,$C15),'KAL1'!$A$6:$N$135,14,FALSE),0)</f>
        <v>0</v>
      </c>
      <c r="AQ15" s="518"/>
      <c r="AR15" s="232">
        <f>_xlfn.IFNA(VLOOKUP(CONCATENATE($AR$5,$B15,$C15),'MR3'!$A$6:$N$135,14,FALSE),0)</f>
        <v>0</v>
      </c>
      <c r="AS15" s="101"/>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row>
    <row r="16" spans="1:84" x14ac:dyDescent="0.2">
      <c r="A16" s="916"/>
      <c r="B16" s="35" t="s">
        <v>615</v>
      </c>
      <c r="C16" s="36" t="s">
        <v>640</v>
      </c>
      <c r="D16" s="36" t="s">
        <v>969</v>
      </c>
      <c r="E16" s="37">
        <v>44352</v>
      </c>
      <c r="F16" s="38">
        <v>18</v>
      </c>
      <c r="G16" s="39">
        <f>COUNTIF(J16:AP16,"&gt;0")</f>
        <v>3</v>
      </c>
      <c r="H16" s="40">
        <f>SUM(J16:AP16)</f>
        <v>18</v>
      </c>
      <c r="I16" s="41">
        <f t="shared" si="1"/>
        <v>10</v>
      </c>
      <c r="J16" s="229">
        <f>_xlfn.IFNA(VLOOKUP(CONCATENATE($J$5,$B16,$C16),'20BUN'!$A$6:$N$94,14,FALSE),0)</f>
        <v>0</v>
      </c>
      <c r="K16" s="230">
        <f>_xlfn.IFNA(VLOOKUP(CONCATENATE($K$5,$B16,$C16),'20BUS'!$A$6:$N$107,14,FALSE),0)</f>
        <v>0</v>
      </c>
      <c r="L16" s="230">
        <f>_xlfn.IFNA(VLOOKUP(CONCATENATE($L$5,$B16,$C16),'MUR1'!$A$6:$N$135,14,FALSE),0)</f>
        <v>0</v>
      </c>
      <c r="M16" s="230">
        <f>_xlfn.IFNA(VLOOKUP(CONCATENATE($M$5,$B16,$C16),'BUS1'!$A$6:$N$95,14,FALSE),0)</f>
        <v>0</v>
      </c>
      <c r="N16" s="230">
        <f>_xlfn.IFNA(VLOOKUP(CONCATENATE($N$5,$B16,$C16),'WP1'!$A$6:$N$131,14,FALSE),0)</f>
        <v>0</v>
      </c>
      <c r="O16" s="230">
        <f>_xlfn.IFNA(VLOOKUP(CONCATENATE($O$5,$B16,$C16),'BAL1'!$A$6:$N$95,14,FALSE),0)</f>
        <v>0</v>
      </c>
      <c r="P16" s="230">
        <f>_xlfn.IFNA(VLOOKUP(CONCATENATE($P$5,$B16,$C16),'BUS2'!$A$6:$N$133,14,FALSE),0)</f>
        <v>0</v>
      </c>
      <c r="Q16" s="230">
        <f>_xlfn.IFNA(VLOOKUP(CONCATENATE($Q$5,$B16,$C16),'WAL1'!$A$6:$N$135,14,FALSE),0)</f>
        <v>0</v>
      </c>
      <c r="R16" s="230">
        <f>_xlfn.IFNA(VLOOKUP(CONCATENATE($R$5,$B16,$C16),'MR1'!$A$6:$N$135,14,FALSE),0)</f>
        <v>0</v>
      </c>
      <c r="S16" s="230">
        <f>_xlfn.IFNA(VLOOKUP(CONCATENATE($S$5,$B16,$C16),'OG1'!$A$6:$N$132,14,FALSE),0)</f>
        <v>7</v>
      </c>
      <c r="T16" s="230">
        <f>_xlfn.IFNA(VLOOKUP(CONCATENATE($T$5,$B16,$C16),DARL!$A$6:$N$56,14,FALSE),0)</f>
        <v>0</v>
      </c>
      <c r="U16" s="230">
        <f>_xlfn.IFNA(VLOOKUP(CONCATENATE($U$5,$B16,$C16),'BUS3'!$A$6:$N$135,14,FALSE),0)</f>
        <v>0</v>
      </c>
      <c r="V16" s="230">
        <f>_xlfn.IFNA(VLOOKUP(CONCATENATE($V$5,$B16,$C16),'BAL2'!$A$6:$N$135,14,FALSE),0)</f>
        <v>0</v>
      </c>
      <c r="W16" s="230">
        <f>_xlfn.IFNA(VLOOKUP(CONCATENATE($W$5,$B16,$C16),'BUN1'!$A$6:$N$135,14,FALSE),0)</f>
        <v>0</v>
      </c>
      <c r="X16" s="230">
        <f>_xlfn.IFNA(VLOOKUP(CONCATENATE($X$5,$B16,$C16),'OG2'!$A$6:$N$133,14,FALSE),0)</f>
        <v>5</v>
      </c>
      <c r="Y16" s="230">
        <f>_xlfn.IFNA(VLOOKUP(CONCATENATE($Y$5,$B16,$C16),'SM1'!$A$6:$N$133,14,FALSE),0)</f>
        <v>0</v>
      </c>
      <c r="Z16" s="230">
        <f>_xlfn.IFNA(VLOOKUP(CONCATENATE($Z$5,$B16,$C16),'MR2'!$A$6:$N$124,14,FALSE),0)</f>
        <v>0</v>
      </c>
      <c r="AA16" s="230">
        <f>_xlfn.IFNA(VLOOKUP(CONCATENATE($AA$5,$B16,$C16),'WAL2'!$A$6:$N$135,14,FALSE),0)</f>
        <v>0</v>
      </c>
      <c r="AB16" s="230">
        <f>_xlfn.IFNA(VLOOKUP(CONCATENATE($AB$5,$B16,$C16),DARD1!$A$6:$N$134,14,FALSE),0)</f>
        <v>0</v>
      </c>
      <c r="AC16" s="230">
        <f>_xlfn.IFNA(VLOOKUP(CONCATENATE($AC$5,$B16,$C16),'LF1'!$A$6:$N$135,14,FALSE),0)</f>
        <v>0</v>
      </c>
      <c r="AD16" s="230">
        <f>_xlfn.IFNA(VLOOKUP(CONCATENATE($AD$5,$B16,$C16),DARL2!$A$6:$N$135,14,FALSE),0)</f>
        <v>0</v>
      </c>
      <c r="AE16" s="230">
        <f>_xlfn.IFNA(VLOOKUP(CONCATENATE($AE$5,$B16,$C16),FEST!$A$6:$N$135,14,FALSE),0)</f>
        <v>0</v>
      </c>
      <c r="AF16" s="230">
        <f>_xlfn.IFNA(VLOOKUP(CONCATENATE($AF$5,$B16,$C16),'BUN2'!$A$6:$N$131,14,FALSE),0)</f>
        <v>0</v>
      </c>
      <c r="AG16" s="230">
        <f>_xlfn.IFNA(VLOOKUP(CONCATENATE($AG$5,$B16,$C16),'OG3'!$A$6:$N$135,14,FALSE),0)</f>
        <v>6</v>
      </c>
      <c r="AH16" s="231">
        <f>_xlfn.IFNA(VLOOKUP(CONCATENATE($AH$5,$B16,$C16),SER!$A$6:$N$135,14,FALSE),0)</f>
        <v>0</v>
      </c>
      <c r="AI16" s="231">
        <f>_xlfn.IFNA(VLOOKUP(CONCATENATE($AH$5,$B16,$C16),KR!$A$6:$N$135,14,FALSE),0)</f>
        <v>0</v>
      </c>
      <c r="AJ16" s="231">
        <f>_xlfn.IFNA(VLOOKUP(CONCATENATE($AJ$5,$B16,$C16),DARL3!$A$6:$N$135,14,FALSE),0)</f>
        <v>0</v>
      </c>
      <c r="AK16" s="231">
        <f>_xlfn.IFNA(VLOOKUP(CONCATENATE($AK$5,$B16,$C16),DARD2!$A$6:$N$135,14,FALSE),0)</f>
        <v>0</v>
      </c>
      <c r="AL16" s="231">
        <f>_xlfn.IFNA(VLOOKUP(CONCATENATE($AL$5,$B16,$C16),'WAL3'!$A$6:$N$77,14,FALSE),0)</f>
        <v>0</v>
      </c>
      <c r="AM16" s="231">
        <f>_xlfn.IFNA(VLOOKUP(CONCATENATE($AM$5,$B16,$C16),'BAL3'!$A$6:$N$135,14,FALSE),0)</f>
        <v>0</v>
      </c>
      <c r="AN16" s="231">
        <f>_xlfn.IFNA(VLOOKUP(CONCATENATE($AN$5,$B16,$C16),'BUN3'!$A$6:$N$135,14,FALSE),0)</f>
        <v>0</v>
      </c>
      <c r="AO16" s="231">
        <f>_xlfn.IFNA(VLOOKUP(CONCATENATE($AO$5,$B16,$C16),SC!$A$6:$N$155,14,FALSE),0)</f>
        <v>0</v>
      </c>
      <c r="AP16" s="693">
        <f>_xlfn.IFNA(VLOOKUP(CONCATENATE($AP$5,$B16,$C16),'KAL1'!$A$6:$N$135,14,FALSE),0)</f>
        <v>0</v>
      </c>
      <c r="AQ16" s="518"/>
      <c r="AR16" s="232">
        <f>_xlfn.IFNA(VLOOKUP(CONCATENATE($AR$5,$B16,$C16),'MR3'!$A$6:$N$135,14,FALSE),0)</f>
        <v>0</v>
      </c>
      <c r="AS16" s="101"/>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row>
    <row r="17" spans="1:84" x14ac:dyDescent="0.2">
      <c r="A17" s="916"/>
      <c r="B17" s="35" t="s">
        <v>493</v>
      </c>
      <c r="C17" s="36" t="s">
        <v>494</v>
      </c>
      <c r="D17" s="36" t="s">
        <v>40</v>
      </c>
      <c r="E17" s="37">
        <v>44218</v>
      </c>
      <c r="F17" s="38">
        <v>17</v>
      </c>
      <c r="G17" s="39">
        <f>COUNTIF(J17:AP17,"&gt;0")</f>
        <v>3</v>
      </c>
      <c r="H17" s="40">
        <f>SUM(J17:AP17)</f>
        <v>17</v>
      </c>
      <c r="I17" s="41">
        <f t="shared" si="1"/>
        <v>11</v>
      </c>
      <c r="J17" s="229">
        <f>_xlfn.IFNA(VLOOKUP(CONCATENATE($J$5,$B17,$C17),'20BUN'!$A$6:$N$94,14,FALSE),0)</f>
        <v>0</v>
      </c>
      <c r="K17" s="230">
        <f>_xlfn.IFNA(VLOOKUP(CONCATENATE($K$5,$B17,$C17),'20BUS'!$A$6:$N$107,14,FALSE),0)</f>
        <v>0</v>
      </c>
      <c r="L17" s="230">
        <f>_xlfn.IFNA(VLOOKUP(CONCATENATE($L$5,$B17,$C17),'MUR1'!$A$6:$N$135,14,FALSE),0)</f>
        <v>0</v>
      </c>
      <c r="M17" s="230">
        <f>_xlfn.IFNA(VLOOKUP(CONCATENATE($M$5,$B17,$C17),'BUS1'!$A$6:$N$95,14,FALSE),0)</f>
        <v>0</v>
      </c>
      <c r="N17" s="230">
        <f>_xlfn.IFNA(VLOOKUP(CONCATENATE($N$5,$B17,$C17),'WP1'!$A$6:$N$131,14,FALSE),0)</f>
        <v>0</v>
      </c>
      <c r="O17" s="230">
        <f>_xlfn.IFNA(VLOOKUP(CONCATENATE($O$5,$B17,$C17),'BAL1'!$A$6:$N$95,14,FALSE),0)</f>
        <v>0</v>
      </c>
      <c r="P17" s="230">
        <f>_xlfn.IFNA(VLOOKUP(CONCATENATE($P$5,$B17,$C17),'BUS2'!$A$6:$N$133,14,FALSE),0)</f>
        <v>0</v>
      </c>
      <c r="Q17" s="230">
        <f>_xlfn.IFNA(VLOOKUP(CONCATENATE($Q$5,$B17,$C17),'WAL1'!$A$6:$N$135,14,FALSE),0)</f>
        <v>0</v>
      </c>
      <c r="R17" s="230">
        <f>_xlfn.IFNA(VLOOKUP(CONCATENATE($R$5,$B17,$C17),'MR1'!$A$6:$N$135,14,FALSE),0)</f>
        <v>0</v>
      </c>
      <c r="S17" s="230">
        <f>_xlfn.IFNA(VLOOKUP(CONCATENATE($S$5,$B17,$C17),'OG1'!$A$6:$N$132,14,FALSE),0)</f>
        <v>6</v>
      </c>
      <c r="T17" s="230">
        <f>_xlfn.IFNA(VLOOKUP(CONCATENATE($T$5,$B17,$C17),DARL!$A$6:$N$56,14,FALSE),0)</f>
        <v>0</v>
      </c>
      <c r="U17" s="230">
        <f>_xlfn.IFNA(VLOOKUP(CONCATENATE($U$5,$B17,$C17),'BUS3'!$A$6:$N$135,14,FALSE),0)</f>
        <v>0</v>
      </c>
      <c r="V17" s="230">
        <f>_xlfn.IFNA(VLOOKUP(CONCATENATE($V$5,$B17,$C17),'BAL2'!$A$6:$N$135,14,FALSE),0)</f>
        <v>0</v>
      </c>
      <c r="W17" s="230">
        <f>_xlfn.IFNA(VLOOKUP(CONCATENATE($W$5,$B17,$C17),'BUN1'!$A$6:$N$135,14,FALSE),0)</f>
        <v>0</v>
      </c>
      <c r="X17" s="230">
        <f>_xlfn.IFNA(VLOOKUP(CONCATENATE($X$5,$B17,$C17),'OG2'!$A$6:$N$133,14,FALSE),0)</f>
        <v>4</v>
      </c>
      <c r="Y17" s="230">
        <f>_xlfn.IFNA(VLOOKUP(CONCATENATE($Y$5,$B17,$C17),'SM1'!$A$6:$N$133,14,FALSE),0)</f>
        <v>0</v>
      </c>
      <c r="Z17" s="230">
        <f>_xlfn.IFNA(VLOOKUP(CONCATENATE($Z$5,$B17,$C17),'MR2'!$A$6:$N$124,14,FALSE),0)</f>
        <v>0</v>
      </c>
      <c r="AA17" s="230">
        <f>_xlfn.IFNA(VLOOKUP(CONCATENATE($AA$5,$B17,$C17),'WAL2'!$A$6:$N$135,14,FALSE),0)</f>
        <v>0</v>
      </c>
      <c r="AB17" s="230">
        <f>_xlfn.IFNA(VLOOKUP(CONCATENATE($AB$5,$B17,$C17),DARD1!$A$6:$N$134,14,FALSE),0)</f>
        <v>0</v>
      </c>
      <c r="AC17" s="230">
        <f>_xlfn.IFNA(VLOOKUP(CONCATENATE($AC$5,$B17,$C17),'LF1'!$A$6:$N$135,14,FALSE),0)</f>
        <v>0</v>
      </c>
      <c r="AD17" s="230">
        <f>_xlfn.IFNA(VLOOKUP(CONCATENATE($AD$5,$B17,$C17),DARL2!$A$6:$N$135,14,FALSE),0)</f>
        <v>0</v>
      </c>
      <c r="AE17" s="230">
        <f>_xlfn.IFNA(VLOOKUP(CONCATENATE($AE$5,$B17,$C17),FEST!$A$6:$N$135,14,FALSE),0)</f>
        <v>0</v>
      </c>
      <c r="AF17" s="230">
        <f>_xlfn.IFNA(VLOOKUP(CONCATENATE($AF$5,$B17,$C17),'BUN2'!$A$6:$N$131,14,FALSE),0)</f>
        <v>0</v>
      </c>
      <c r="AG17" s="230">
        <f>_xlfn.IFNA(VLOOKUP(CONCATENATE($AG$5,$B17,$C17),'OG3'!$A$6:$N$135,14,FALSE),0)</f>
        <v>7</v>
      </c>
      <c r="AH17" s="231">
        <f>_xlfn.IFNA(VLOOKUP(CONCATENATE($AH$5,$B17,$C17),SER!$A$6:$N$135,14,FALSE),0)</f>
        <v>0</v>
      </c>
      <c r="AI17" s="231">
        <f>_xlfn.IFNA(VLOOKUP(CONCATENATE($AH$5,$B17,$C17),KR!$A$6:$N$135,14,FALSE),0)</f>
        <v>0</v>
      </c>
      <c r="AJ17" s="231">
        <f>_xlfn.IFNA(VLOOKUP(CONCATENATE($AJ$5,$B17,$C17),DARL3!$A$6:$N$135,14,FALSE),0)</f>
        <v>0</v>
      </c>
      <c r="AK17" s="231">
        <f>_xlfn.IFNA(VLOOKUP(CONCATENATE($AK$5,$B17,$C17),DARD2!$A$6:$N$135,14,FALSE),0)</f>
        <v>0</v>
      </c>
      <c r="AL17" s="231">
        <f>_xlfn.IFNA(VLOOKUP(CONCATENATE($AL$5,$B17,$C17),'WAL3'!$A$6:$N$77,14,FALSE),0)</f>
        <v>0</v>
      </c>
      <c r="AM17" s="231">
        <f>_xlfn.IFNA(VLOOKUP(CONCATENATE($AM$5,$B17,$C17),'BAL3'!$A$6:$N$135,14,FALSE),0)</f>
        <v>0</v>
      </c>
      <c r="AN17" s="231">
        <f>_xlfn.IFNA(VLOOKUP(CONCATENATE($AN$5,$B17,$C17),'BUN3'!$A$6:$N$135,14,FALSE),0)</f>
        <v>0</v>
      </c>
      <c r="AO17" s="231">
        <f>_xlfn.IFNA(VLOOKUP(CONCATENATE($AO$5,$B17,$C17),SC!$A$6:$N$155,14,FALSE),0)</f>
        <v>0</v>
      </c>
      <c r="AP17" s="693">
        <f>_xlfn.IFNA(VLOOKUP(CONCATENATE($AP$5,$B17,$C17),'KAL1'!$A$6:$N$135,14,FALSE),0)</f>
        <v>0</v>
      </c>
      <c r="AQ17" s="518"/>
      <c r="AR17" s="232">
        <f>_xlfn.IFNA(VLOOKUP(CONCATENATE($AR$5,$B17,$C17),'MR3'!$A$6:$N$135,14,FALSE),0)</f>
        <v>0</v>
      </c>
      <c r="AS17" s="101"/>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row>
    <row r="18" spans="1:84" s="15" customFormat="1" x14ac:dyDescent="0.2">
      <c r="A18" s="916"/>
      <c r="B18" s="35" t="s">
        <v>106</v>
      </c>
      <c r="C18" s="36" t="s">
        <v>166</v>
      </c>
      <c r="D18" s="36" t="s">
        <v>145</v>
      </c>
      <c r="E18" s="37">
        <v>44223</v>
      </c>
      <c r="F18" s="38">
        <v>17</v>
      </c>
      <c r="G18" s="39">
        <f>COUNTIF(J18:AP18,"&gt;0")</f>
        <v>2</v>
      </c>
      <c r="H18" s="40">
        <f>SUM(J18:AP18)</f>
        <v>15</v>
      </c>
      <c r="I18" s="41">
        <f t="shared" si="1"/>
        <v>12</v>
      </c>
      <c r="J18" s="229">
        <f>_xlfn.IFNA(VLOOKUP(CONCATENATE($J$5,$B18,$C18),'20BUN'!$A$6:$N$94,14,FALSE),0)</f>
        <v>0</v>
      </c>
      <c r="K18" s="230">
        <f>_xlfn.IFNA(VLOOKUP(CONCATENATE($K$5,$B18,$C18),'20BUS'!$A$6:$N$107,14,FALSE),0)</f>
        <v>0</v>
      </c>
      <c r="L18" s="230">
        <f>_xlfn.IFNA(VLOOKUP(CONCATENATE($L$5,$B18,$C18),'MUR1'!$A$6:$N$135,14,FALSE),0)</f>
        <v>0</v>
      </c>
      <c r="M18" s="230">
        <f>_xlfn.IFNA(VLOOKUP(CONCATENATE($M$5,$B18,$C18),'BUS1'!$A$6:$N$95,14,FALSE),0)</f>
        <v>6</v>
      </c>
      <c r="N18" s="230">
        <f>_xlfn.IFNA(VLOOKUP(CONCATENATE($N$5,$B18,$C18),'WP1'!$A$6:$N$131,14,FALSE),0)</f>
        <v>0</v>
      </c>
      <c r="O18" s="230">
        <f>_xlfn.IFNA(VLOOKUP(CONCATENATE($O$5,$B18,$C18),'BAL1'!$A$6:$N$95,14,FALSE),0)</f>
        <v>0</v>
      </c>
      <c r="P18" s="230">
        <f>_xlfn.IFNA(VLOOKUP(CONCATENATE($P$5,$B18,$C18),'BUS2'!$A$6:$N$133,14,FALSE),0)</f>
        <v>0</v>
      </c>
      <c r="Q18" s="230">
        <f>_xlfn.IFNA(VLOOKUP(CONCATENATE($Q$5,$B18,$C18),'WAL1'!$A$6:$N$135,14,FALSE),0)</f>
        <v>0</v>
      </c>
      <c r="R18" s="230">
        <f>_xlfn.IFNA(VLOOKUP(CONCATENATE($R$5,$B18,$C18),'MR1'!$A$6:$N$135,14,FALSE),0)</f>
        <v>9</v>
      </c>
      <c r="S18" s="230">
        <f>_xlfn.IFNA(VLOOKUP(CONCATENATE($S$5,$B18,$C18),'OG1'!$A$6:$N$132,14,FALSE),0)</f>
        <v>0</v>
      </c>
      <c r="T18" s="230">
        <f>_xlfn.IFNA(VLOOKUP(CONCATENATE($T$5,$B18,$C18),DARL!$A$6:$N$56,14,FALSE),0)</f>
        <v>0</v>
      </c>
      <c r="U18" s="230">
        <f>_xlfn.IFNA(VLOOKUP(CONCATENATE($U$5,$B18,$C18),'BUS3'!$A$6:$N$135,14,FALSE),0)</f>
        <v>0</v>
      </c>
      <c r="V18" s="230">
        <f>_xlfn.IFNA(VLOOKUP(CONCATENATE($V$5,$B18,$C18),'BAL2'!$A$6:$N$135,14,FALSE),0)</f>
        <v>0</v>
      </c>
      <c r="W18" s="230">
        <f>_xlfn.IFNA(VLOOKUP(CONCATENATE($W$5,$B18,$C18),'BUN1'!$A$6:$N$135,14,FALSE),0)</f>
        <v>0</v>
      </c>
      <c r="X18" s="230">
        <f>_xlfn.IFNA(VLOOKUP(CONCATENATE($X$5,$B18,$C18),'OG2'!$A$6:$N$133,14,FALSE),0)</f>
        <v>0</v>
      </c>
      <c r="Y18" s="230">
        <f>_xlfn.IFNA(VLOOKUP(CONCATENATE($Y$5,$B18,$C18),'SM1'!$A$6:$N$133,14,FALSE),0)</f>
        <v>0</v>
      </c>
      <c r="Z18" s="230">
        <f>_xlfn.IFNA(VLOOKUP(CONCATENATE($Z$5,$B18,$C18),'MR2'!$A$6:$N$124,14,FALSE),0)</f>
        <v>0</v>
      </c>
      <c r="AA18" s="230">
        <f>_xlfn.IFNA(VLOOKUP(CONCATENATE($AA$5,$B18,$C18),'WAL2'!$A$6:$N$135,14,FALSE),0)</f>
        <v>0</v>
      </c>
      <c r="AB18" s="230">
        <f>_xlfn.IFNA(VLOOKUP(CONCATENATE($AB$5,$B18,$C18),DARD1!$A$6:$N$134,14,FALSE),0)</f>
        <v>0</v>
      </c>
      <c r="AC18" s="230">
        <f>_xlfn.IFNA(VLOOKUP(CONCATENATE($AC$5,$B18,$C18),'LF1'!$A$6:$N$135,14,FALSE),0)</f>
        <v>0</v>
      </c>
      <c r="AD18" s="230">
        <f>_xlfn.IFNA(VLOOKUP(CONCATENATE($AD$5,$B18,$C18),DARL2!$A$6:$N$135,14,FALSE),0)</f>
        <v>0</v>
      </c>
      <c r="AE18" s="230">
        <f>_xlfn.IFNA(VLOOKUP(CONCATENATE($AE$5,$B18,$C18),FEST!$A$6:$N$135,14,FALSE),0)</f>
        <v>0</v>
      </c>
      <c r="AF18" s="230">
        <f>_xlfn.IFNA(VLOOKUP(CONCATENATE($AF$5,$B18,$C18),'BUN2'!$A$6:$N$131,14,FALSE),0)</f>
        <v>0</v>
      </c>
      <c r="AG18" s="230">
        <f>_xlfn.IFNA(VLOOKUP(CONCATENATE($AG$5,$B18,$C18),'OG3'!$A$6:$N$135,14,FALSE),0)</f>
        <v>0</v>
      </c>
      <c r="AH18" s="231">
        <f>_xlfn.IFNA(VLOOKUP(CONCATENATE($AH$5,$B18,$C18),SER!$A$6:$N$135,14,FALSE),0)</f>
        <v>0</v>
      </c>
      <c r="AI18" s="231">
        <f>_xlfn.IFNA(VLOOKUP(CONCATENATE($AH$5,$B18,$C18),KR!$A$6:$N$135,14,FALSE),0)</f>
        <v>0</v>
      </c>
      <c r="AJ18" s="231">
        <f>_xlfn.IFNA(VLOOKUP(CONCATENATE($AJ$5,$B18,$C18),DARL3!$A$6:$N$135,14,FALSE),0)</f>
        <v>0</v>
      </c>
      <c r="AK18" s="231">
        <f>_xlfn.IFNA(VLOOKUP(CONCATENATE($AK$5,$B18,$C18),DARD2!$A$6:$N$135,14,FALSE),0)</f>
        <v>0</v>
      </c>
      <c r="AL18" s="231">
        <f>_xlfn.IFNA(VLOOKUP(CONCATENATE($AL$5,$B18,$C18),'WAL3'!$A$6:$N$77,14,FALSE),0)</f>
        <v>0</v>
      </c>
      <c r="AM18" s="231">
        <f>_xlfn.IFNA(VLOOKUP(CONCATENATE($AM$5,$B18,$C18),'BAL3'!$A$6:$N$135,14,FALSE),0)</f>
        <v>0</v>
      </c>
      <c r="AN18" s="231">
        <f>_xlfn.IFNA(VLOOKUP(CONCATENATE($AN$5,$B18,$C18),'BUN3'!$A$6:$N$135,14,FALSE),0)</f>
        <v>0</v>
      </c>
      <c r="AO18" s="231">
        <f>_xlfn.IFNA(VLOOKUP(CONCATENATE($AO$5,$B18,$C18),SC!$A$6:$N$155,14,FALSE),0)</f>
        <v>0</v>
      </c>
      <c r="AP18" s="693">
        <f>_xlfn.IFNA(VLOOKUP(CONCATENATE($AP$5,$B18,$C18),'KAL1'!$A$6:$N$135,14,FALSE),0)</f>
        <v>0</v>
      </c>
      <c r="AQ18" s="518"/>
      <c r="AR18" s="232">
        <f>_xlfn.IFNA(VLOOKUP(CONCATENATE($AR$5,$B18,$C18),'MR3'!$A$6:$N$135,14,FALSE),0)</f>
        <v>0</v>
      </c>
      <c r="AS18" s="101"/>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s="15" customFormat="1" x14ac:dyDescent="0.2">
      <c r="A19" s="916"/>
      <c r="B19" s="780" t="s">
        <v>1131</v>
      </c>
      <c r="C19" s="781" t="s">
        <v>1132</v>
      </c>
      <c r="D19" s="36" t="s">
        <v>1133</v>
      </c>
      <c r="E19" s="37">
        <v>44369</v>
      </c>
      <c r="F19" s="38">
        <v>17</v>
      </c>
      <c r="G19" s="39">
        <f>COUNTIF(J19:AS19,"&gt;0")</f>
        <v>1</v>
      </c>
      <c r="H19" s="40">
        <f>SUM(J19:AS19)</f>
        <v>14</v>
      </c>
      <c r="I19" s="41">
        <f t="shared" si="1"/>
        <v>13</v>
      </c>
      <c r="J19" s="229">
        <f>_xlfn.IFNA(VLOOKUP(CONCATENATE($J$5,$B19,$C19),'20BUN'!$A$6:$N$94,14,FALSE),0)</f>
        <v>0</v>
      </c>
      <c r="K19" s="230">
        <f>_xlfn.IFNA(VLOOKUP(CONCATENATE($K$5,$B19,$C19),'20BUS'!$A$6:$N$107,14,FALSE),0)</f>
        <v>0</v>
      </c>
      <c r="L19" s="230">
        <f>_xlfn.IFNA(VLOOKUP(CONCATENATE($L$5,$B19,$C19),'MUR1'!$A$6:$N$135,14,FALSE),0)</f>
        <v>0</v>
      </c>
      <c r="M19" s="230">
        <f>_xlfn.IFNA(VLOOKUP(CONCATENATE($M$5,$B19,$C19),'BUS1'!$A$6:$N$95,14,FALSE),0)</f>
        <v>0</v>
      </c>
      <c r="N19" s="230">
        <f>_xlfn.IFNA(VLOOKUP(CONCATENATE($N$5,$B19,$C19),'WP1'!$A$6:$N$131,14,FALSE),0)</f>
        <v>0</v>
      </c>
      <c r="O19" s="230">
        <f>_xlfn.IFNA(VLOOKUP(CONCATENATE($O$5,$B19,$C19),'BAL1'!$A$6:$N$95,14,FALSE),0)</f>
        <v>0</v>
      </c>
      <c r="P19" s="230">
        <f>_xlfn.IFNA(VLOOKUP(CONCATENATE($P$5,$B19,$C19),'BUS2'!$A$6:$N$133,14,FALSE),0)</f>
        <v>0</v>
      </c>
      <c r="Q19" s="230">
        <f>_xlfn.IFNA(VLOOKUP(CONCATENATE($Q$5,$B19,$C19),'WAL1'!$A$6:$N$135,14,FALSE),0)</f>
        <v>0</v>
      </c>
      <c r="R19" s="230">
        <f>_xlfn.IFNA(VLOOKUP(CONCATENATE($R$5,$B19,$C19),'MR1'!$A$6:$N$135,14,FALSE),0)</f>
        <v>0</v>
      </c>
      <c r="S19" s="230">
        <f>_xlfn.IFNA(VLOOKUP(CONCATENATE($S$5,$B19,$C19),'OG1'!$A$6:$N$132,14,FALSE),0)</f>
        <v>0</v>
      </c>
      <c r="T19" s="230">
        <f>_xlfn.IFNA(VLOOKUP(CONCATENATE($T$5,$B19,$C19),DARL!$A$6:$N$56,14,FALSE),0)</f>
        <v>0</v>
      </c>
      <c r="U19" s="230">
        <f>_xlfn.IFNA(VLOOKUP(CONCATENATE($U$5,$B19,$C19),'BUS3'!$A$6:$N$135,14,FALSE),0)</f>
        <v>0</v>
      </c>
      <c r="V19" s="230">
        <f>_xlfn.IFNA(VLOOKUP(CONCATENATE($V$5,$B19,$C19),'BAL2'!$A$6:$N$135,14,FALSE),0)</f>
        <v>0</v>
      </c>
      <c r="W19" s="230">
        <f>_xlfn.IFNA(VLOOKUP(CONCATENATE($W$5,$B19,$C19),'BUN1'!$A$6:$N$135,14,FALSE),0)</f>
        <v>0</v>
      </c>
      <c r="X19" s="230">
        <f>_xlfn.IFNA(VLOOKUP(CONCATENATE($X$5,$B19,$C19),'OG2'!$A$6:$N$133,14,FALSE),0)</f>
        <v>0</v>
      </c>
      <c r="Y19" s="230">
        <f>_xlfn.IFNA(VLOOKUP(CONCATENATE($Y$5,$B19,$C19),'SM1'!$A$6:$N$133,14,FALSE),0)</f>
        <v>0</v>
      </c>
      <c r="Z19" s="230">
        <f>_xlfn.IFNA(VLOOKUP(CONCATENATE($Z$5,$B19,$C19),'MR2'!$A$6:$N$124,14,FALSE),0)</f>
        <v>0</v>
      </c>
      <c r="AA19" s="230">
        <f>_xlfn.IFNA(VLOOKUP(CONCATENATE($AA$5,$B19,$C19),'WAL2'!$A$6:$N$135,14,FALSE),0)</f>
        <v>0</v>
      </c>
      <c r="AB19" s="230">
        <f>_xlfn.IFNA(VLOOKUP(CONCATENATE($AB$5,$B19,$C19),DARD1!$A$6:$N$134,14,FALSE),0)</f>
        <v>0</v>
      </c>
      <c r="AC19" s="230">
        <f>_xlfn.IFNA(VLOOKUP(CONCATENATE($AC$5,$B19,$C19),'LF1'!$A$6:$N$135,14,FALSE),0)</f>
        <v>0</v>
      </c>
      <c r="AD19" s="230">
        <f>_xlfn.IFNA(VLOOKUP(CONCATENATE($AD$5,$B19,$C19),DARL2!$A$6:$N$135,14,FALSE),0)</f>
        <v>0</v>
      </c>
      <c r="AE19" s="230">
        <f>_xlfn.IFNA(VLOOKUP(CONCATENATE($AE$5,$B19,$C19),FEST!$A$6:$N$135,14,FALSE),0)</f>
        <v>0</v>
      </c>
      <c r="AF19" s="230">
        <f>_xlfn.IFNA(VLOOKUP(CONCATENATE($AF$5,$B19,$C19),'BUN2'!$A$6:$N$131,14,FALSE),0)</f>
        <v>0</v>
      </c>
      <c r="AG19" s="230">
        <f>_xlfn.IFNA(VLOOKUP(CONCATENATE($AG$5,$B19,$C19),'OG3'!$A$6:$N$135,14,FALSE),0)</f>
        <v>0</v>
      </c>
      <c r="AH19" s="231">
        <f>_xlfn.IFNA(VLOOKUP(CONCATENATE($AH$5,$B19,$C19),SER!$A$6:$N$135,14,FALSE),0)</f>
        <v>0</v>
      </c>
      <c r="AI19" s="231">
        <f>_xlfn.IFNA(VLOOKUP(CONCATENATE($AH$5,$B19,$C19),KR!$A$6:$N$135,14,FALSE),0)</f>
        <v>0</v>
      </c>
      <c r="AJ19" s="231">
        <f>_xlfn.IFNA(VLOOKUP(CONCATENATE($AJ$5,$B19,$C19),DARL2!$A$6:$N$135,14,FALSE),0)</f>
        <v>0</v>
      </c>
      <c r="AK19" s="231">
        <f>_xlfn.IFNA(VLOOKUP(CONCATENATE($AK$5,$B19,$C19),DARD2!$A$6:$N$135,14,FALSE),0)</f>
        <v>0</v>
      </c>
      <c r="AL19" s="231">
        <f>_xlfn.IFNA(VLOOKUP(CONCATENATE($AL$5,$B19,$C19),'WAL3'!$A$6:$N$77,14,FALSE),0)</f>
        <v>0</v>
      </c>
      <c r="AM19" s="231">
        <f>_xlfn.IFNA(VLOOKUP(CONCATENATE($AM$5,$B19,$C19),'BAL3'!$A$6:$N$135,14,FALSE),0)</f>
        <v>0</v>
      </c>
      <c r="AN19" s="231">
        <f>_xlfn.IFNA(VLOOKUP(CONCATENATE($AN$5,$B19,$C19),'BUN3'!$A$6:$N$135,14,FALSE),0)</f>
        <v>0</v>
      </c>
      <c r="AO19" s="231">
        <f>_xlfn.IFNA(VLOOKUP(CONCATENATE($AO$5,$B19,$C19),SC!$A$6:$N$175,14,FALSE),0)</f>
        <v>14</v>
      </c>
      <c r="AP19" s="693">
        <f>_xlfn.IFNA(VLOOKUP(CONCATENATE($AP$5,$B19,$C19),'KAL1'!$A$6:$N$135,14,FALSE),0)</f>
        <v>0</v>
      </c>
      <c r="AQ19" s="518"/>
      <c r="AR19" s="232">
        <f>_xlfn.IFNA(VLOOKUP(CONCATENATE($AR$5,$B19,$C19),'MR3'!$A$6:$N$135,14,FALSE),0)</f>
        <v>0</v>
      </c>
      <c r="AS19" s="101"/>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row>
    <row r="20" spans="1:84" s="15" customFormat="1" x14ac:dyDescent="0.2">
      <c r="A20" s="916"/>
      <c r="B20" s="35" t="s">
        <v>315</v>
      </c>
      <c r="C20" s="36" t="s">
        <v>316</v>
      </c>
      <c r="D20" s="36" t="s">
        <v>163</v>
      </c>
      <c r="E20" s="37">
        <v>44258</v>
      </c>
      <c r="F20" s="38">
        <v>17</v>
      </c>
      <c r="G20" s="39">
        <f>COUNTIF(J20:AP20,"&gt;0")</f>
        <v>2</v>
      </c>
      <c r="H20" s="40">
        <f>SUM(J20:AP20)</f>
        <v>12</v>
      </c>
      <c r="I20" s="41">
        <f t="shared" si="1"/>
        <v>14</v>
      </c>
      <c r="J20" s="229">
        <f>_xlfn.IFNA(VLOOKUP(CONCATENATE($J$5,$B20,$C20),'20BUN'!$A$6:$N$94,14,FALSE),0)</f>
        <v>0</v>
      </c>
      <c r="K20" s="230">
        <f>_xlfn.IFNA(VLOOKUP(CONCATENATE($K$5,$B20,$C20),'20BUS'!$A$6:$N$107,14,FALSE),0)</f>
        <v>0</v>
      </c>
      <c r="L20" s="230">
        <f>_xlfn.IFNA(VLOOKUP(CONCATENATE($L$5,$B20,$C20),'MUR1'!$A$6:$N$135,14,FALSE),0)</f>
        <v>0</v>
      </c>
      <c r="M20" s="230">
        <f>_xlfn.IFNA(VLOOKUP(CONCATENATE($M$5,$B20,$C20),'BUS1'!$A$6:$N$95,14,FALSE),0)</f>
        <v>0</v>
      </c>
      <c r="N20" s="230">
        <f>_xlfn.IFNA(VLOOKUP(CONCATENATE($N$5,$B20,$C20),'WP1'!$A$6:$N$131,14,FALSE),0)</f>
        <v>0</v>
      </c>
      <c r="O20" s="230">
        <f>_xlfn.IFNA(VLOOKUP(CONCATENATE($O$5,$B20,$C20),'BAL1'!$A$6:$N$95,14,FALSE),0)</f>
        <v>0</v>
      </c>
      <c r="P20" s="230">
        <f>_xlfn.IFNA(VLOOKUP(CONCATENATE($P$5,$B20,$C20),'BUS2'!$A$6:$N$133,14,FALSE),0)</f>
        <v>0</v>
      </c>
      <c r="Q20" s="230">
        <f>_xlfn.IFNA(VLOOKUP(CONCATENATE($Q$5,$B20,$C20),'WAL1'!$A$6:$N$135,14,FALSE),0)</f>
        <v>0</v>
      </c>
      <c r="R20" s="230">
        <f>_xlfn.IFNA(VLOOKUP(CONCATENATE($R$5,$B20,$C20),'MR1'!$A$6:$N$135,14,FALSE),0)</f>
        <v>0</v>
      </c>
      <c r="S20" s="230">
        <f>_xlfn.IFNA(VLOOKUP(CONCATENATE($S$5,$B20,$C20),'OG1'!$A$6:$N$132,14,FALSE),0)</f>
        <v>0</v>
      </c>
      <c r="T20" s="230">
        <f>_xlfn.IFNA(VLOOKUP(CONCATENATE($T$5,$B20,$C20),DARL!$A$6:$N$56,14,FALSE),0)</f>
        <v>5</v>
      </c>
      <c r="U20" s="230">
        <f>_xlfn.IFNA(VLOOKUP(CONCATENATE($U$5,$B20,$C20),'BUS3'!$A$6:$N$135,14,FALSE),0)</f>
        <v>0</v>
      </c>
      <c r="V20" s="230">
        <f>_xlfn.IFNA(VLOOKUP(CONCATENATE($V$5,$B20,$C20),'BAL2'!$A$6:$N$135,14,FALSE),0)</f>
        <v>0</v>
      </c>
      <c r="W20" s="230">
        <f>_xlfn.IFNA(VLOOKUP(CONCATENATE($W$5,$B20,$C20),'BUN1'!$A$6:$N$135,14,FALSE),0)</f>
        <v>0</v>
      </c>
      <c r="X20" s="230">
        <f>_xlfn.IFNA(VLOOKUP(CONCATENATE($X$5,$B20,$C20),'OG2'!$A$6:$N$133,14,FALSE),0)</f>
        <v>0</v>
      </c>
      <c r="Y20" s="230">
        <f>_xlfn.IFNA(VLOOKUP(CONCATENATE($Y$5,$B20,$C20),'SM1'!$A$6:$N$133,14,FALSE),0)</f>
        <v>7</v>
      </c>
      <c r="Z20" s="230">
        <f>_xlfn.IFNA(VLOOKUP(CONCATENATE($Z$5,$B20,$C20),'MR2'!$A$6:$N$124,14,FALSE),0)</f>
        <v>0</v>
      </c>
      <c r="AA20" s="230">
        <f>_xlfn.IFNA(VLOOKUP(CONCATENATE($AA$5,$B20,$C20),'WAL2'!$A$6:$N$135,14,FALSE),0)</f>
        <v>0</v>
      </c>
      <c r="AB20" s="230">
        <f>_xlfn.IFNA(VLOOKUP(CONCATENATE($AB$5,$B20,$C20),DARD1!$A$6:$N$134,14,FALSE),0)</f>
        <v>0</v>
      </c>
      <c r="AC20" s="230">
        <f>_xlfn.IFNA(VLOOKUP(CONCATENATE($AC$5,$B20,$C20),'LF1'!$A$6:$N$135,14,FALSE),0)</f>
        <v>0</v>
      </c>
      <c r="AD20" s="230">
        <f>_xlfn.IFNA(VLOOKUP(CONCATENATE($AD$5,$B20,$C20),DARL2!$A$6:$N$135,14,FALSE),0)</f>
        <v>0</v>
      </c>
      <c r="AE20" s="230">
        <f>_xlfn.IFNA(VLOOKUP(CONCATENATE($AE$5,$B20,$C20),FEST!$A$6:$N$135,14,FALSE),0)</f>
        <v>0</v>
      </c>
      <c r="AF20" s="230">
        <f>_xlfn.IFNA(VLOOKUP(CONCATENATE($AF$5,$B20,$C20),'BUN2'!$A$6:$N$131,14,FALSE),0)</f>
        <v>0</v>
      </c>
      <c r="AG20" s="230">
        <f>_xlfn.IFNA(VLOOKUP(CONCATENATE($AG$5,$B20,$C20),'OG3'!$A$6:$N$135,14,FALSE),0)</f>
        <v>0</v>
      </c>
      <c r="AH20" s="231">
        <f>_xlfn.IFNA(VLOOKUP(CONCATENATE($AH$5,$B20,$C20),SER!$A$6:$N$135,14,FALSE),0)</f>
        <v>0</v>
      </c>
      <c r="AI20" s="231">
        <f>_xlfn.IFNA(VLOOKUP(CONCATENATE($AH$5,$B20,$C20),KR!$A$6:$N$135,14,FALSE),0)</f>
        <v>0</v>
      </c>
      <c r="AJ20" s="231">
        <f>_xlfn.IFNA(VLOOKUP(CONCATENATE($AJ$5,$B20,$C20),DARL3!$A$6:$N$135,14,FALSE),0)</f>
        <v>0</v>
      </c>
      <c r="AK20" s="231">
        <f>_xlfn.IFNA(VLOOKUP(CONCATENATE($AK$5,$B20,$C20),DARD2!$A$6:$N$135,14,FALSE),0)</f>
        <v>0</v>
      </c>
      <c r="AL20" s="231">
        <f>_xlfn.IFNA(VLOOKUP(CONCATENATE($AL$5,$B20,$C20),'WAL3'!$A$6:$N$77,14,FALSE),0)</f>
        <v>0</v>
      </c>
      <c r="AM20" s="231">
        <f>_xlfn.IFNA(VLOOKUP(CONCATENATE($AM$5,$B20,$C20),'BAL3'!$A$6:$N$135,14,FALSE),0)</f>
        <v>0</v>
      </c>
      <c r="AN20" s="231">
        <f>_xlfn.IFNA(VLOOKUP(CONCATENATE($AN$5,$B20,$C20),'BUN3'!$A$6:$N$135,14,FALSE),0)</f>
        <v>0</v>
      </c>
      <c r="AO20" s="231">
        <f>_xlfn.IFNA(VLOOKUP(CONCATENATE($AO$5,$B20,$C20),SC!$A$6:$N$155,14,FALSE),0)</f>
        <v>0</v>
      </c>
      <c r="AP20" s="693">
        <f>_xlfn.IFNA(VLOOKUP(CONCATENATE($AP$5,$B20,$C20),'KAL1'!$A$6:$N$135,14,FALSE),0)</f>
        <v>0</v>
      </c>
      <c r="AQ20" s="518"/>
      <c r="AR20" s="232">
        <f>_xlfn.IFNA(VLOOKUP(CONCATENATE($AR$5,$B20,$C20),'MR3'!$A$6:$N$135,14,FALSE),0)</f>
        <v>0</v>
      </c>
      <c r="AS20" s="101"/>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84" s="15" customFormat="1" x14ac:dyDescent="0.2">
      <c r="A21" s="916"/>
      <c r="B21" s="780" t="s">
        <v>459</v>
      </c>
      <c r="C21" s="781" t="s">
        <v>460</v>
      </c>
      <c r="D21" s="36" t="s">
        <v>145</v>
      </c>
      <c r="E21" s="37">
        <v>44230</v>
      </c>
      <c r="F21" s="38">
        <v>17</v>
      </c>
      <c r="G21" s="39">
        <f>COUNTIF(J21:AS21,"&gt;0")</f>
        <v>1</v>
      </c>
      <c r="H21" s="40">
        <f>SUM(J21:AS21)</f>
        <v>8</v>
      </c>
      <c r="I21" s="41">
        <f t="shared" si="1"/>
        <v>15</v>
      </c>
      <c r="J21" s="229">
        <f>_xlfn.IFNA(VLOOKUP(CONCATENATE($J$5,$B21,$C21),'20BUN'!$A$6:$N$94,14,FALSE),0)</f>
        <v>0</v>
      </c>
      <c r="K21" s="230">
        <f>_xlfn.IFNA(VLOOKUP(CONCATENATE($K$5,$B21,$C21),'20BUS'!$A$6:$N$107,14,FALSE),0)</f>
        <v>0</v>
      </c>
      <c r="L21" s="230">
        <f>_xlfn.IFNA(VLOOKUP(CONCATENATE($L$5,$B21,$C21),'MUR1'!$A$6:$N$135,14,FALSE),0)</f>
        <v>0</v>
      </c>
      <c r="M21" s="230">
        <f>_xlfn.IFNA(VLOOKUP(CONCATENATE($M$5,$B21,$C21),'BUS1'!$A$6:$N$95,14,FALSE),0)</f>
        <v>0</v>
      </c>
      <c r="N21" s="230">
        <f>_xlfn.IFNA(VLOOKUP(CONCATENATE($N$5,$B21,$C21),'WP1'!$A$6:$N$131,14,FALSE),0)</f>
        <v>0</v>
      </c>
      <c r="O21" s="230">
        <f>_xlfn.IFNA(VLOOKUP(CONCATENATE($O$5,$B21,$C21),'BAL1'!$A$6:$N$95,14,FALSE),0)</f>
        <v>0</v>
      </c>
      <c r="P21" s="230">
        <f>_xlfn.IFNA(VLOOKUP(CONCATENATE($P$5,$B21,$C21),'BUS2'!$A$6:$N$133,14,FALSE),0)</f>
        <v>0</v>
      </c>
      <c r="Q21" s="230">
        <f>_xlfn.IFNA(VLOOKUP(CONCATENATE($Q$5,$B21,$C21),'WAL1'!$A$6:$N$135,14,FALSE),0)</f>
        <v>0</v>
      </c>
      <c r="R21" s="230">
        <f>_xlfn.IFNA(VLOOKUP(CONCATENATE($R$5,$B21,$C21),'MR1'!$A$6:$N$135,14,FALSE),0)</f>
        <v>8</v>
      </c>
      <c r="S21" s="230">
        <f>_xlfn.IFNA(VLOOKUP(CONCATENATE($S$5,$B21,$C21),'OG1'!$A$6:$N$132,14,FALSE),0)</f>
        <v>0</v>
      </c>
      <c r="T21" s="230">
        <f>_xlfn.IFNA(VLOOKUP(CONCATENATE($T$5,$B21,$C21),DARL!$A$6:$N$56,14,FALSE),0)</f>
        <v>0</v>
      </c>
      <c r="U21" s="230">
        <f>_xlfn.IFNA(VLOOKUP(CONCATENATE($U$5,$B21,$C21),'BUS3'!$A$6:$N$135,14,FALSE),0)</f>
        <v>0</v>
      </c>
      <c r="V21" s="230">
        <f>_xlfn.IFNA(VLOOKUP(CONCATENATE($V$5,$B21,$C21),'BAL2'!$A$6:$N$135,14,FALSE),0)</f>
        <v>0</v>
      </c>
      <c r="W21" s="230">
        <f>_xlfn.IFNA(VLOOKUP(CONCATENATE($W$5,$B21,$C21),'BUN1'!$A$6:$N$135,14,FALSE),0)</f>
        <v>0</v>
      </c>
      <c r="X21" s="230">
        <f>_xlfn.IFNA(VLOOKUP(CONCATENATE($X$5,$B21,$C21),'OG2'!$A$6:$N$133,14,FALSE),0)</f>
        <v>0</v>
      </c>
      <c r="Y21" s="230">
        <f>_xlfn.IFNA(VLOOKUP(CONCATENATE($Y$5,$B21,$C21),'SM1'!$A$6:$N$133,14,FALSE),0)</f>
        <v>0</v>
      </c>
      <c r="Z21" s="230">
        <f>_xlfn.IFNA(VLOOKUP(CONCATENATE($Z$5,$B21,$C21),'MR2'!$A$6:$N$124,14,FALSE),0)</f>
        <v>0</v>
      </c>
      <c r="AA21" s="230">
        <f>_xlfn.IFNA(VLOOKUP(CONCATENATE($AA$5,$B21,$C21),'WAL2'!$A$6:$N$135,14,FALSE),0)</f>
        <v>0</v>
      </c>
      <c r="AB21" s="230">
        <f>_xlfn.IFNA(VLOOKUP(CONCATENATE($AB$5,$B21,$C21),DARD1!$A$6:$N$134,14,FALSE),0)</f>
        <v>0</v>
      </c>
      <c r="AC21" s="230">
        <f>_xlfn.IFNA(VLOOKUP(CONCATENATE($AC$5,$B21,$C21),'LF1'!$A$6:$N$135,14,FALSE),0)</f>
        <v>0</v>
      </c>
      <c r="AD21" s="230">
        <f>_xlfn.IFNA(VLOOKUP(CONCATENATE($AD$5,$B21,$C21),DARL2!$A$6:$N$135,14,FALSE),0)</f>
        <v>0</v>
      </c>
      <c r="AE21" s="230">
        <f>_xlfn.IFNA(VLOOKUP(CONCATENATE($AE$5,$B21,$C21),FEST!$A$6:$N$135,14,FALSE),0)</f>
        <v>0</v>
      </c>
      <c r="AF21" s="230">
        <f>_xlfn.IFNA(VLOOKUP(CONCATENATE($AF$5,$B21,$C21),'BUN2'!$A$6:$N$131,14,FALSE),0)</f>
        <v>0</v>
      </c>
      <c r="AG21" s="230">
        <f>_xlfn.IFNA(VLOOKUP(CONCATENATE($AG$5,$B21,$C21),'OG3'!$A$6:$N$135,14,FALSE),0)</f>
        <v>0</v>
      </c>
      <c r="AH21" s="231">
        <f>_xlfn.IFNA(VLOOKUP(CONCATENATE($AH$5,$B21,$C21),SER!$A$6:$N$135,14,FALSE),0)</f>
        <v>0</v>
      </c>
      <c r="AI21" s="231">
        <f>_xlfn.IFNA(VLOOKUP(CONCATENATE($AH$5,$B21,$C21),KR!$A$6:$N$135,14,FALSE),0)</f>
        <v>0</v>
      </c>
      <c r="AJ21" s="231">
        <f>_xlfn.IFNA(VLOOKUP(CONCATENATE($AJ$5,$B21,$C21),DARL2!$A$6:$N$135,14,FALSE),0)</f>
        <v>0</v>
      </c>
      <c r="AK21" s="231">
        <f>_xlfn.IFNA(VLOOKUP(CONCATENATE($AK$5,$B21,$C21),DARD2!$A$6:$N$135,14,FALSE),0)</f>
        <v>0</v>
      </c>
      <c r="AL21" s="231">
        <f>_xlfn.IFNA(VLOOKUP(CONCATENATE($AL$5,$B21,$C21),'WAL3'!$A$6:$N$77,14,FALSE),0)</f>
        <v>0</v>
      </c>
      <c r="AM21" s="231">
        <f>_xlfn.IFNA(VLOOKUP(CONCATENATE($AM$5,$B21,$C21),'BAL3'!$A$6:$N$135,14,FALSE),0)</f>
        <v>0</v>
      </c>
      <c r="AN21" s="231">
        <f>_xlfn.IFNA(VLOOKUP(CONCATENATE($AN$5,$B21,$C21),'BUN3'!$A$6:$N$135,14,FALSE),0)</f>
        <v>0</v>
      </c>
      <c r="AO21" s="231">
        <f>_xlfn.IFNA(VLOOKUP(CONCATENATE($AO$5,$B21,$C21),SC!$A$6:$N$155,14,FALSE),0)</f>
        <v>0</v>
      </c>
      <c r="AP21" s="693">
        <f>_xlfn.IFNA(VLOOKUP(CONCATENATE($AP$5,$B21,$C21),'KAL1'!$A$6:$N$135,14,FALSE),0)</f>
        <v>0</v>
      </c>
      <c r="AQ21" s="518"/>
      <c r="AR21" s="232">
        <f>_xlfn.IFNA(VLOOKUP(CONCATENATE($AR$5,$B21,$C21),'MR3'!$A$6:$N$135,14,FALSE),0)</f>
        <v>0</v>
      </c>
      <c r="AS21" s="101"/>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row>
    <row r="22" spans="1:84" s="15" customFormat="1" x14ac:dyDescent="0.2">
      <c r="A22" s="916"/>
      <c r="B22" s="35" t="s">
        <v>134</v>
      </c>
      <c r="C22" s="36" t="s">
        <v>314</v>
      </c>
      <c r="D22" s="36" t="s">
        <v>81</v>
      </c>
      <c r="E22" s="37">
        <v>44258</v>
      </c>
      <c r="F22" s="38">
        <v>21</v>
      </c>
      <c r="G22" s="39">
        <f>COUNTIF(J22:AP22,"&gt;0")</f>
        <v>3</v>
      </c>
      <c r="H22" s="40">
        <f>SUM(J22:AP22)</f>
        <v>7</v>
      </c>
      <c r="I22" s="41">
        <f t="shared" si="1"/>
        <v>16</v>
      </c>
      <c r="J22" s="229">
        <f>_xlfn.IFNA(VLOOKUP(CONCATENATE($J$5,$B22,$C22),'20BUN'!$A$6:$N$94,14,FALSE),0)</f>
        <v>0</v>
      </c>
      <c r="K22" s="230">
        <f>_xlfn.IFNA(VLOOKUP(CONCATENATE($K$5,$B22,$C22),'20BUS'!$A$6:$N$107,14,FALSE),0)</f>
        <v>0</v>
      </c>
      <c r="L22" s="230">
        <f>_xlfn.IFNA(VLOOKUP(CONCATENATE($L$5,$B22,$C22),'MUR1'!$A$6:$N$135,14,FALSE),0)</f>
        <v>0</v>
      </c>
      <c r="M22" s="230">
        <f>_xlfn.IFNA(VLOOKUP(CONCATENATE($M$5,$B22,$C22),'BUS1'!$A$6:$N$95,14,FALSE),0)</f>
        <v>0</v>
      </c>
      <c r="N22" s="230">
        <f>_xlfn.IFNA(VLOOKUP(CONCATENATE($N$5,$B22,$C22),'WP1'!$A$6:$N$131,14,FALSE),0)</f>
        <v>0</v>
      </c>
      <c r="O22" s="230">
        <f>_xlfn.IFNA(VLOOKUP(CONCATENATE($O$5,$B22,$C22),'BAL1'!$A$6:$N$95,14,FALSE),0)</f>
        <v>1</v>
      </c>
      <c r="P22" s="230">
        <f>_xlfn.IFNA(VLOOKUP(CONCATENATE($P$5,$B22,$C22),'BUS2'!$A$6:$N$133,14,FALSE),0)</f>
        <v>0</v>
      </c>
      <c r="Q22" s="230">
        <f>_xlfn.IFNA(VLOOKUP(CONCATENATE($Q$5,$B22,$C22),'WAL1'!$A$6:$N$135,14,FALSE),0)</f>
        <v>0</v>
      </c>
      <c r="R22" s="230">
        <f>_xlfn.IFNA(VLOOKUP(CONCATENATE($R$5,$B22,$C22),'MR1'!$A$6:$N$135,14,FALSE),0)</f>
        <v>0</v>
      </c>
      <c r="S22" s="230">
        <f>_xlfn.IFNA(VLOOKUP(CONCATENATE($S$5,$B22,$C22),'OG1'!$A$6:$N$132,14,FALSE),0)</f>
        <v>0</v>
      </c>
      <c r="T22" s="230">
        <f>_xlfn.IFNA(VLOOKUP(CONCATENATE($T$5,$B22,$C22),DARL!$A$6:$N$56,14,FALSE),0)</f>
        <v>0</v>
      </c>
      <c r="U22" s="230">
        <f>_xlfn.IFNA(VLOOKUP(CONCATENATE($U$5,$B22,$C22),'BUS3'!$A$6:$N$135,14,FALSE),0)</f>
        <v>0</v>
      </c>
      <c r="V22" s="230">
        <f>_xlfn.IFNA(VLOOKUP(CONCATENATE($V$5,$B22,$C22),'BAL2'!$A$6:$N$135,14,FALSE),0)</f>
        <v>3</v>
      </c>
      <c r="W22" s="230">
        <f>_xlfn.IFNA(VLOOKUP(CONCATENATE($W$5,$B22,$C22),'BUN1'!$A$6:$N$135,14,FALSE),0)</f>
        <v>0</v>
      </c>
      <c r="X22" s="230">
        <f>_xlfn.IFNA(VLOOKUP(CONCATENATE($X$5,$B22,$C22),'OG2'!$A$6:$N$133,14,FALSE),0)</f>
        <v>0</v>
      </c>
      <c r="Y22" s="230">
        <f>_xlfn.IFNA(VLOOKUP(CONCATENATE($Y$5,$B22,$C22),'SM1'!$A$6:$N$133,14,FALSE),0)</f>
        <v>0</v>
      </c>
      <c r="Z22" s="230">
        <f>_xlfn.IFNA(VLOOKUP(CONCATENATE($Z$5,$B22,$C22),'MR2'!$A$6:$N$124,14,FALSE),0)</f>
        <v>0</v>
      </c>
      <c r="AA22" s="230">
        <f>_xlfn.IFNA(VLOOKUP(CONCATENATE($AA$5,$B22,$C22),'WAL2'!$A$6:$N$135,14,FALSE),0)</f>
        <v>0</v>
      </c>
      <c r="AB22" s="230">
        <f>_xlfn.IFNA(VLOOKUP(CONCATENATE($AB$5,$B22,$C22),DARD1!$A$6:$N$134,14,FALSE),0)</f>
        <v>0</v>
      </c>
      <c r="AC22" s="230">
        <f>_xlfn.IFNA(VLOOKUP(CONCATENATE($AC$5,$B22,$C22),'LF1'!$A$6:$N$135,14,FALSE),0)</f>
        <v>0</v>
      </c>
      <c r="AD22" s="230">
        <f>_xlfn.IFNA(VLOOKUP(CONCATENATE($AD$5,$B22,$C22),DARL2!$A$6:$N$135,14,FALSE),0)</f>
        <v>0</v>
      </c>
      <c r="AE22" s="230">
        <f>_xlfn.IFNA(VLOOKUP(CONCATENATE($AE$5,$B22,$C22),FEST!$A$6:$N$135,14,FALSE),0)</f>
        <v>0</v>
      </c>
      <c r="AF22" s="230">
        <f>_xlfn.IFNA(VLOOKUP(CONCATENATE($AF$5,$B22,$C22),'BUN2'!$A$6:$N$131,14,FALSE),0)</f>
        <v>0</v>
      </c>
      <c r="AG22" s="230">
        <f>_xlfn.IFNA(VLOOKUP(CONCATENATE($AG$5,$B22,$C22),'OG3'!$A$6:$N$135,14,FALSE),0)</f>
        <v>0</v>
      </c>
      <c r="AH22" s="231">
        <f>_xlfn.IFNA(VLOOKUP(CONCATENATE($AH$5,$B22,$C22),SER!$A$6:$N$135,14,FALSE),0)</f>
        <v>0</v>
      </c>
      <c r="AI22" s="231">
        <f>_xlfn.IFNA(VLOOKUP(CONCATENATE($AH$5,$B22,$C22),KR!$A$6:$N$135,14,FALSE),0)</f>
        <v>0</v>
      </c>
      <c r="AJ22" s="231">
        <f>_xlfn.IFNA(VLOOKUP(CONCATENATE($AJ$5,$B22,$C22),DARL3!$A$6:$N$135,14,FALSE),0)</f>
        <v>0</v>
      </c>
      <c r="AK22" s="231">
        <f>_xlfn.IFNA(VLOOKUP(CONCATENATE($AK$5,$B22,$C22),DARD2!$A$6:$N$135,14,FALSE),0)</f>
        <v>0</v>
      </c>
      <c r="AL22" s="231">
        <f>_xlfn.IFNA(VLOOKUP(CONCATENATE($AL$5,$B22,$C22),'WAL3'!$A$6:$N$77,14,FALSE),0)</f>
        <v>0</v>
      </c>
      <c r="AM22" s="231">
        <f>_xlfn.IFNA(VLOOKUP(CONCATENATE($AM$5,$B22,$C22),'BAL3'!$A$6:$N$135,14,FALSE),0)</f>
        <v>3</v>
      </c>
      <c r="AN22" s="231">
        <f>_xlfn.IFNA(VLOOKUP(CONCATENATE($AN$5,$B22,$C22),'BUN3'!$A$6:$N$135,14,FALSE),0)</f>
        <v>0</v>
      </c>
      <c r="AO22" s="231">
        <f>_xlfn.IFNA(VLOOKUP(CONCATENATE($AO$5,$B22,$C22),SC!$A$6:$N$155,14,FALSE),0)</f>
        <v>0</v>
      </c>
      <c r="AP22" s="693">
        <f>_xlfn.IFNA(VLOOKUP(CONCATENATE($AP$5,$B22,$C22),'KAL1'!$A$6:$N$135,14,FALSE),0)</f>
        <v>0</v>
      </c>
      <c r="AQ22" s="518"/>
      <c r="AR22" s="232">
        <f>_xlfn.IFNA(VLOOKUP(CONCATENATE($AR$5,$B22,$C22),'MR3'!$A$6:$N$135,14,FALSE),0)</f>
        <v>0</v>
      </c>
      <c r="AS22" s="101"/>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row>
    <row r="23" spans="1:84" s="15" customFormat="1" x14ac:dyDescent="0.2">
      <c r="A23" s="916"/>
      <c r="B23" s="780" t="s">
        <v>457</v>
      </c>
      <c r="C23" s="781" t="s">
        <v>754</v>
      </c>
      <c r="D23" s="36" t="s">
        <v>102</v>
      </c>
      <c r="E23" s="37">
        <v>44302</v>
      </c>
      <c r="F23" s="38">
        <v>21</v>
      </c>
      <c r="G23" s="39">
        <f>COUNTIF(J23:AS23,"&gt;0")</f>
        <v>1</v>
      </c>
      <c r="H23" s="40">
        <f>SUM(J23:AS23)</f>
        <v>6</v>
      </c>
      <c r="I23" s="41">
        <f t="shared" si="1"/>
        <v>17</v>
      </c>
      <c r="J23" s="229">
        <f>_xlfn.IFNA(VLOOKUP(CONCATENATE($J$5,$B23,$C23),'20BUN'!$A$6:$N$94,14,FALSE),0)</f>
        <v>0</v>
      </c>
      <c r="K23" s="230">
        <f>_xlfn.IFNA(VLOOKUP(CONCATENATE($K$5,$B23,$C23),'20BUS'!$A$6:$N$107,14,FALSE),0)</f>
        <v>0</v>
      </c>
      <c r="L23" s="230">
        <f>_xlfn.IFNA(VLOOKUP(CONCATENATE($L$5,$B23,$C23),'MUR1'!$A$6:$N$135,14,FALSE),0)</f>
        <v>0</v>
      </c>
      <c r="M23" s="230">
        <f>_xlfn.IFNA(VLOOKUP(CONCATENATE($M$5,$B23,$C23),'BUS1'!$A$6:$N$95,14,FALSE),0)</f>
        <v>0</v>
      </c>
      <c r="N23" s="230">
        <f>_xlfn.IFNA(VLOOKUP(CONCATENATE($N$5,$B23,$C23),'WP1'!$A$6:$N$131,14,FALSE),0)</f>
        <v>0</v>
      </c>
      <c r="O23" s="230">
        <f>_xlfn.IFNA(VLOOKUP(CONCATENATE($O$5,$B23,$C23),'BAL1'!$A$6:$N$95,14,FALSE),0)</f>
        <v>0</v>
      </c>
      <c r="P23" s="230">
        <f>_xlfn.IFNA(VLOOKUP(CONCATENATE($P$5,$B23,$C23),'BUS2'!$A$6:$N$133,14,FALSE),0)</f>
        <v>0</v>
      </c>
      <c r="Q23" s="230">
        <f>_xlfn.IFNA(VLOOKUP(CONCATENATE($Q$5,$B23,$C23),'WAL1'!$A$6:$N$135,14,FALSE),0)</f>
        <v>0</v>
      </c>
      <c r="R23" s="230">
        <f>_xlfn.IFNA(VLOOKUP(CONCATENATE($R$5,$B23,$C23),'MR1'!$A$6:$N$135,14,FALSE),0)</f>
        <v>0</v>
      </c>
      <c r="S23" s="230">
        <f>_xlfn.IFNA(VLOOKUP(CONCATENATE($S$5,$B23,$C23),'OG1'!$A$6:$N$132,14,FALSE),0)</f>
        <v>0</v>
      </c>
      <c r="T23" s="230">
        <f>_xlfn.IFNA(VLOOKUP(CONCATENATE($T$5,$B23,$C23),DARL!$A$6:$N$56,14,FALSE),0)</f>
        <v>0</v>
      </c>
      <c r="U23" s="230">
        <f>_xlfn.IFNA(VLOOKUP(CONCATENATE($U$5,$B23,$C23),'BUS3'!$A$6:$N$135,14,FALSE),0)</f>
        <v>0</v>
      </c>
      <c r="V23" s="230">
        <f>_xlfn.IFNA(VLOOKUP(CONCATENATE($V$5,$B23,$C23),'BAL2'!$A$6:$N$135,14,FALSE),0)</f>
        <v>0</v>
      </c>
      <c r="W23" s="230">
        <f>_xlfn.IFNA(VLOOKUP(CONCATENATE($W$5,$B23,$C23),'BUN1'!$A$6:$N$135,14,FALSE),0)</f>
        <v>0</v>
      </c>
      <c r="X23" s="230">
        <f>_xlfn.IFNA(VLOOKUP(CONCATENATE($X$5,$B23,$C23),'OG2'!$A$6:$N$133,14,FALSE),0)</f>
        <v>0</v>
      </c>
      <c r="Y23" s="230">
        <f>_xlfn.IFNA(VLOOKUP(CONCATENATE($Y$5,$B23,$C23),'SM1'!$A$6:$N$133,14,FALSE),0)</f>
        <v>0</v>
      </c>
      <c r="Z23" s="230">
        <f>_xlfn.IFNA(VLOOKUP(CONCATENATE($Z$5,$B23,$C23),'MR2'!$A$6:$N$124,14,FALSE),0)</f>
        <v>0</v>
      </c>
      <c r="AA23" s="230">
        <f>_xlfn.IFNA(VLOOKUP(CONCATENATE($AA$5,$B23,$C23),'WAL2'!$A$6:$N$135,14,FALSE),0)</f>
        <v>0</v>
      </c>
      <c r="AB23" s="230">
        <f>_xlfn.IFNA(VLOOKUP(CONCATENATE($AB$5,$B23,$C23),DARD1!$A$6:$N$134,14,FALSE),0)</f>
        <v>0</v>
      </c>
      <c r="AC23" s="230">
        <f>_xlfn.IFNA(VLOOKUP(CONCATENATE($AC$5,$B23,$C23),'LF1'!$A$6:$N$135,14,FALSE),0)</f>
        <v>6</v>
      </c>
      <c r="AD23" s="230">
        <f>_xlfn.IFNA(VLOOKUP(CONCATENATE($AD$5,$B23,$C23),DARL2!$A$6:$N$135,14,FALSE),0)</f>
        <v>0</v>
      </c>
      <c r="AE23" s="230">
        <f>_xlfn.IFNA(VLOOKUP(CONCATENATE($AE$5,$B23,$C23),FEST!$A$6:$N$135,14,FALSE),0)</f>
        <v>0</v>
      </c>
      <c r="AF23" s="230">
        <f>_xlfn.IFNA(VLOOKUP(CONCATENATE($AF$5,$B23,$C23),'BUN2'!$A$6:$N$131,14,FALSE),0)</f>
        <v>0</v>
      </c>
      <c r="AG23" s="230">
        <f>_xlfn.IFNA(VLOOKUP(CONCATENATE($AG$5,$B23,$C23),'OG3'!$A$6:$N$135,14,FALSE),0)</f>
        <v>0</v>
      </c>
      <c r="AH23" s="231">
        <f>_xlfn.IFNA(VLOOKUP(CONCATENATE($AH$5,$B23,$C23),SER!$A$6:$N$135,14,FALSE),0)</f>
        <v>0</v>
      </c>
      <c r="AI23" s="231">
        <f>_xlfn.IFNA(VLOOKUP(CONCATENATE($AH$5,$B23,$C23),KR!$A$6:$N$135,14,FALSE),0)</f>
        <v>0</v>
      </c>
      <c r="AJ23" s="231">
        <f>_xlfn.IFNA(VLOOKUP(CONCATENATE($AJ$5,$B23,$C23),DARL2!$A$6:$N$135,14,FALSE),0)</f>
        <v>0</v>
      </c>
      <c r="AK23" s="231">
        <f>_xlfn.IFNA(VLOOKUP(CONCATENATE($AK$5,$B23,$C23),DARD2!$A$6:$N$135,14,FALSE),0)</f>
        <v>0</v>
      </c>
      <c r="AL23" s="231">
        <f>_xlfn.IFNA(VLOOKUP(CONCATENATE($AL$5,$B23,$C23),'WAL3'!$A$6:$N$77,14,FALSE),0)</f>
        <v>0</v>
      </c>
      <c r="AM23" s="231">
        <f>_xlfn.IFNA(VLOOKUP(CONCATENATE($AM$5,$B23,$C23),'BAL3'!$A$6:$N$135,14,FALSE),0)</f>
        <v>0</v>
      </c>
      <c r="AN23" s="231">
        <f>_xlfn.IFNA(VLOOKUP(CONCATENATE($AN$5,$B23,$C23),'BUN3'!$A$6:$N$135,14,FALSE),0)</f>
        <v>0</v>
      </c>
      <c r="AO23" s="231">
        <f>_xlfn.IFNA(VLOOKUP(CONCATENATE($AO$5,$B23,$C23),SC!$A$6:$N$175,14,FALSE),0)</f>
        <v>0</v>
      </c>
      <c r="AP23" s="693">
        <f>_xlfn.IFNA(VLOOKUP(CONCATENATE($AP$5,$B23,$C23),'KAL1'!$A$6:$N$135,14,FALSE),0)</f>
        <v>0</v>
      </c>
      <c r="AQ23" s="518"/>
      <c r="AR23" s="232">
        <f>_xlfn.IFNA(VLOOKUP(CONCATENATE($AR$5,$B23,$C23),'MR3'!$A$6:$N$135,14,FALSE),0)</f>
        <v>0</v>
      </c>
      <c r="AS23" s="101"/>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s="15" customFormat="1" x14ac:dyDescent="0.2">
      <c r="A24" s="916"/>
      <c r="B24" s="780" t="s">
        <v>1289</v>
      </c>
      <c r="C24" s="781" t="s">
        <v>540</v>
      </c>
      <c r="D24" s="36" t="s">
        <v>54</v>
      </c>
      <c r="E24" s="37">
        <v>44339</v>
      </c>
      <c r="F24" s="38">
        <v>21</v>
      </c>
      <c r="G24" s="39">
        <f>COUNTIF(J24:AS24,"&gt;0")</f>
        <v>1</v>
      </c>
      <c r="H24" s="40">
        <f>SUM(J24:AS24)</f>
        <v>6</v>
      </c>
      <c r="I24" s="41">
        <f t="shared" si="1"/>
        <v>17</v>
      </c>
      <c r="J24" s="229">
        <f>_xlfn.IFNA(VLOOKUP(CONCATENATE($J$5,$B24,$C24),'20BUN'!$A$6:$N$94,14,FALSE),0)</f>
        <v>0</v>
      </c>
      <c r="K24" s="230">
        <f>_xlfn.IFNA(VLOOKUP(CONCATENATE($K$5,$B24,$C24),'20BUS'!$A$6:$N$107,14,FALSE),0)</f>
        <v>0</v>
      </c>
      <c r="L24" s="230">
        <f>_xlfn.IFNA(VLOOKUP(CONCATENATE($L$5,$B24,$C24),'MUR1'!$A$6:$N$135,14,FALSE),0)</f>
        <v>0</v>
      </c>
      <c r="M24" s="230">
        <f>_xlfn.IFNA(VLOOKUP(CONCATENATE($M$5,$B24,$C24),'BUS1'!$A$6:$N$95,14,FALSE),0)</f>
        <v>0</v>
      </c>
      <c r="N24" s="230">
        <f>_xlfn.IFNA(VLOOKUP(CONCATENATE($N$5,$B24,$C24),'WP1'!$A$6:$N$131,14,FALSE),0)</f>
        <v>0</v>
      </c>
      <c r="O24" s="230">
        <f>_xlfn.IFNA(VLOOKUP(CONCATENATE($O$5,$B24,$C24),'BAL1'!$A$6:$N$95,14,FALSE),0)</f>
        <v>0</v>
      </c>
      <c r="P24" s="230">
        <f>_xlfn.IFNA(VLOOKUP(CONCATENATE($P$5,$B24,$C24),'BUS2'!$A$6:$N$133,14,FALSE),0)</f>
        <v>0</v>
      </c>
      <c r="Q24" s="230">
        <f>_xlfn.IFNA(VLOOKUP(CONCATENATE($Q$5,$B24,$C24),'WAL1'!$A$6:$N$135,14,FALSE),0)</f>
        <v>0</v>
      </c>
      <c r="R24" s="230">
        <f>_xlfn.IFNA(VLOOKUP(CONCATENATE($R$5,$B24,$C24),'MR1'!$A$6:$N$135,14,FALSE),0)</f>
        <v>0</v>
      </c>
      <c r="S24" s="230">
        <f>_xlfn.IFNA(VLOOKUP(CONCATENATE($S$5,$B24,$C24),'OG1'!$A$6:$N$132,14,FALSE),0)</f>
        <v>0</v>
      </c>
      <c r="T24" s="230">
        <f>_xlfn.IFNA(VLOOKUP(CONCATENATE($T$5,$B24,$C24),DARL!$A$6:$N$56,14,FALSE),0)</f>
        <v>0</v>
      </c>
      <c r="U24" s="230">
        <f>_xlfn.IFNA(VLOOKUP(CONCATENATE($U$5,$B24,$C24),'BUS3'!$A$6:$N$135,14,FALSE),0)</f>
        <v>0</v>
      </c>
      <c r="V24" s="230">
        <f>_xlfn.IFNA(VLOOKUP(CONCATENATE($V$5,$B24,$C24),'BAL2'!$A$6:$N$135,14,FALSE),0)</f>
        <v>0</v>
      </c>
      <c r="W24" s="230">
        <f>_xlfn.IFNA(VLOOKUP(CONCATENATE($W$5,$B24,$C24),'BUN1'!$A$6:$N$135,14,FALSE),0)</f>
        <v>0</v>
      </c>
      <c r="X24" s="230">
        <f>_xlfn.IFNA(VLOOKUP(CONCATENATE($X$5,$B24,$C24),'OG2'!$A$6:$N$133,14,FALSE),0)</f>
        <v>0</v>
      </c>
      <c r="Y24" s="230">
        <f>_xlfn.IFNA(VLOOKUP(CONCATENATE($Y$5,$B24,$C24),'SM1'!$A$6:$N$133,14,FALSE),0)</f>
        <v>0</v>
      </c>
      <c r="Z24" s="230">
        <f>_xlfn.IFNA(VLOOKUP(CONCATENATE($Z$5,$B24,$C24),'MR2'!$A$6:$N$124,14,FALSE),0)</f>
        <v>0</v>
      </c>
      <c r="AA24" s="230">
        <f>_xlfn.IFNA(VLOOKUP(CONCATENATE($AA$5,$B24,$C24),'WAL2'!$A$6:$N$135,14,FALSE),0)</f>
        <v>0</v>
      </c>
      <c r="AB24" s="230">
        <f>_xlfn.IFNA(VLOOKUP(CONCATENATE($AB$5,$B24,$C24),DARD1!$A$6:$N$134,14,FALSE),0)</f>
        <v>0</v>
      </c>
      <c r="AC24" s="230">
        <f>_xlfn.IFNA(VLOOKUP(CONCATENATE($AC$5,$B24,$C24),'LF1'!$A$6:$N$135,14,FALSE),0)</f>
        <v>0</v>
      </c>
      <c r="AD24" s="230">
        <f>_xlfn.IFNA(VLOOKUP(CONCATENATE($AD$5,$B24,$C24),DARL2!$A$6:$N$135,14,FALSE),0)</f>
        <v>0</v>
      </c>
      <c r="AE24" s="230"/>
      <c r="AF24" s="230">
        <f>_xlfn.IFNA(VLOOKUP(CONCATENATE($AF$5,$B24,$C24),'BUN2'!$A$6:$N$131,14,FALSE),0)</f>
        <v>0</v>
      </c>
      <c r="AG24" s="230">
        <f>_xlfn.IFNA(VLOOKUP(CONCATENATE($AG$5,$B24,$C24),'OG3'!$A$6:$N$135,14,FALSE),0)</f>
        <v>0</v>
      </c>
      <c r="AH24" s="231">
        <f>_xlfn.IFNA(VLOOKUP(CONCATENATE($AH$5,$B24,$C24),SER!$A$6:$N$135,14,FALSE),0)</f>
        <v>6</v>
      </c>
      <c r="AI24" s="231"/>
      <c r="AJ24" s="231">
        <f>_xlfn.IFNA(VLOOKUP(CONCATENATE($AJ$5,$B24,$C24),DARL2!$A$6:$N$135,14,FALSE),0)</f>
        <v>0</v>
      </c>
      <c r="AK24" s="231">
        <f>_xlfn.IFNA(VLOOKUP(CONCATENATE($AK$5,$B24,$C24),DARD2!$A$6:$N$135,14,FALSE),0)</f>
        <v>0</v>
      </c>
      <c r="AL24" s="231">
        <f>_xlfn.IFNA(VLOOKUP(CONCATENATE($AL$5,$B24,$C24),'WAL3'!$A$6:$N$77,14,FALSE),0)</f>
        <v>0</v>
      </c>
      <c r="AM24" s="231">
        <f>_xlfn.IFNA(VLOOKUP(CONCATENATE($AM$5,$B24,$C24),'BAL3'!$A$6:$N$135,14,FALSE),0)</f>
        <v>0</v>
      </c>
      <c r="AN24" s="231">
        <f>_xlfn.IFNA(VLOOKUP(CONCATENATE($AN$5,$B24,$C24),'BUN3'!$A$6:$N$135,14,FALSE),0)</f>
        <v>0</v>
      </c>
      <c r="AO24" s="231">
        <f>_xlfn.IFNA(VLOOKUP(CONCATENATE($AO$5,$B24,$C24),SC!$A$6:$N$175,14,FALSE),0)</f>
        <v>0</v>
      </c>
      <c r="AP24" s="693">
        <f>_xlfn.IFNA(VLOOKUP(CONCATENATE($AP$5,$B24,$C24),'KAL1'!$A$6:$N$135,14,FALSE),0)</f>
        <v>0</v>
      </c>
      <c r="AQ24" s="518"/>
      <c r="AR24" s="232">
        <f>_xlfn.IFNA(VLOOKUP(CONCATENATE($AR$5,$B24,$C24),'LF2'!$A$6:$N$135,14,FALSE),0)</f>
        <v>0</v>
      </c>
      <c r="AS24" s="101"/>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row>
    <row r="25" spans="1:84" s="15" customFormat="1" x14ac:dyDescent="0.2">
      <c r="A25" s="916"/>
      <c r="B25" s="780" t="s">
        <v>589</v>
      </c>
      <c r="C25" s="781" t="s">
        <v>690</v>
      </c>
      <c r="D25" s="36" t="s">
        <v>687</v>
      </c>
      <c r="E25" s="37">
        <v>44278</v>
      </c>
      <c r="F25" s="38">
        <v>17</v>
      </c>
      <c r="G25" s="39">
        <f>COUNTIF(J25:AS25,"&gt;0")</f>
        <v>1</v>
      </c>
      <c r="H25" s="40">
        <f>SUM(J25:AS25)</f>
        <v>5</v>
      </c>
      <c r="I25" s="41">
        <f t="shared" si="1"/>
        <v>19</v>
      </c>
      <c r="J25" s="229">
        <f>_xlfn.IFNA(VLOOKUP(CONCATENATE($J$5,$B25,$C25),'20BUN'!$A$6:$N$94,14,FALSE),0)</f>
        <v>0</v>
      </c>
      <c r="K25" s="230">
        <f>_xlfn.IFNA(VLOOKUP(CONCATENATE($K$5,$B25,$C25),'20BUS'!$A$6:$N$107,14,FALSE),0)</f>
        <v>0</v>
      </c>
      <c r="L25" s="230">
        <f>_xlfn.IFNA(VLOOKUP(CONCATENATE($L$5,$B25,$C25),'MUR1'!$A$6:$N$135,14,FALSE),0)</f>
        <v>0</v>
      </c>
      <c r="M25" s="230">
        <f>_xlfn.IFNA(VLOOKUP(CONCATENATE($M$5,$B25,$C25),'BUS1'!$A$6:$N$95,14,FALSE),0)</f>
        <v>0</v>
      </c>
      <c r="N25" s="230">
        <f>_xlfn.IFNA(VLOOKUP(CONCATENATE($N$5,$B25,$C25),'WP1'!$A$6:$N$131,14,FALSE),0)</f>
        <v>0</v>
      </c>
      <c r="O25" s="230">
        <f>_xlfn.IFNA(VLOOKUP(CONCATENATE($O$5,$B25,$C25),'BAL1'!$A$6:$N$95,14,FALSE),0)</f>
        <v>0</v>
      </c>
      <c r="P25" s="230">
        <f>_xlfn.IFNA(VLOOKUP(CONCATENATE($P$5,$B25,$C25),'BUS2'!$A$6:$N$133,14,FALSE),0)</f>
        <v>0</v>
      </c>
      <c r="Q25" s="230">
        <f>_xlfn.IFNA(VLOOKUP(CONCATENATE($Q$5,$B25,$C25),'WAL1'!$A$6:$N$135,14,FALSE),0)</f>
        <v>0</v>
      </c>
      <c r="R25" s="230">
        <f>_xlfn.IFNA(VLOOKUP(CONCATENATE($R$5,$B25,$C25),'MR1'!$A$6:$N$135,14,FALSE),0)</f>
        <v>0</v>
      </c>
      <c r="S25" s="230">
        <f>_xlfn.IFNA(VLOOKUP(CONCATENATE($S$5,$B25,$C25),'OG1'!$A$6:$N$132,14,FALSE),0)</f>
        <v>0</v>
      </c>
      <c r="T25" s="230">
        <f>_xlfn.IFNA(VLOOKUP(CONCATENATE($T$5,$B25,$C25),DARL!$A$6:$N$56,14,FALSE),0)</f>
        <v>0</v>
      </c>
      <c r="U25" s="230">
        <f>_xlfn.IFNA(VLOOKUP(CONCATENATE($U$5,$B25,$C25),'BUS3'!$A$6:$N$135,14,FALSE),0)</f>
        <v>0</v>
      </c>
      <c r="V25" s="230">
        <f>_xlfn.IFNA(VLOOKUP(CONCATENATE($V$5,$B25,$C25),'BAL2'!$A$6:$N$135,14,FALSE),0)</f>
        <v>0</v>
      </c>
      <c r="W25" s="230">
        <f>_xlfn.IFNA(VLOOKUP(CONCATENATE($W$5,$B25,$C25),'BUN1'!$A$6:$N$135,14,FALSE),0)</f>
        <v>0</v>
      </c>
      <c r="X25" s="230">
        <f>_xlfn.IFNA(VLOOKUP(CONCATENATE($X$5,$B25,$C25),'OG2'!$A$6:$N$133,14,FALSE),0)</f>
        <v>0</v>
      </c>
      <c r="Y25" s="230">
        <f>_xlfn.IFNA(VLOOKUP(CONCATENATE($Y$5,$B25,$C25),'SM1'!$A$6:$N$133,14,FALSE),0)</f>
        <v>0</v>
      </c>
      <c r="Z25" s="230">
        <f>_xlfn.IFNA(VLOOKUP(CONCATENATE($Z$5,$B25,$C25),'MR2'!$A$6:$N$124,14,FALSE),0)</f>
        <v>0</v>
      </c>
      <c r="AA25" s="230">
        <f>_xlfn.IFNA(VLOOKUP(CONCATENATE($AA$5,$B25,$C25),'WAL2'!$A$6:$N$135,14,FALSE),0)</f>
        <v>0</v>
      </c>
      <c r="AB25" s="230">
        <f>_xlfn.IFNA(VLOOKUP(CONCATENATE($AB$5,$B25,$C25),DARD1!$A$6:$N$134,14,FALSE),0)</f>
        <v>0</v>
      </c>
      <c r="AC25" s="230">
        <f>_xlfn.IFNA(VLOOKUP(CONCATENATE($AC$5,$B25,$C25),'LF1'!$A$6:$N$135,14,FALSE),0)</f>
        <v>0</v>
      </c>
      <c r="AD25" s="230">
        <f>_xlfn.IFNA(VLOOKUP(CONCATENATE($AD$5,$B25,$C25),DARL2!$A$6:$N$135,14,FALSE),0)</f>
        <v>0</v>
      </c>
      <c r="AE25" s="230">
        <f>_xlfn.IFNA(VLOOKUP(CONCATENATE($AE$5,$B25,$C25),FEST!$A$6:$N$135,14,FALSE),0)</f>
        <v>0</v>
      </c>
      <c r="AF25" s="230">
        <f>_xlfn.IFNA(VLOOKUP(CONCATENATE($AF$5,$B25,$C25),'BUN2'!$A$6:$N$131,14,FALSE),0)</f>
        <v>0</v>
      </c>
      <c r="AG25" s="230">
        <f>_xlfn.IFNA(VLOOKUP(CONCATENATE($AG$5,$B25,$C25),'OG3'!$A$6:$N$135,14,FALSE),0)</f>
        <v>0</v>
      </c>
      <c r="AH25" s="231">
        <f>_xlfn.IFNA(VLOOKUP(CONCATENATE($AH$5,$B25,$C25),SER!$A$6:$N$135,14,FALSE),0)</f>
        <v>0</v>
      </c>
      <c r="AI25" s="231">
        <f>_xlfn.IFNA(VLOOKUP(CONCATENATE($AH$5,$B25,$C25),KR!$A$6:$N$135,14,FALSE),0)</f>
        <v>5</v>
      </c>
      <c r="AJ25" s="231">
        <f>_xlfn.IFNA(VLOOKUP(CONCATENATE($AJ$5,$B25,$C25),DARL2!$A$6:$N$135,14,FALSE),0)</f>
        <v>0</v>
      </c>
      <c r="AK25" s="231">
        <f>_xlfn.IFNA(VLOOKUP(CONCATENATE($AK$5,$B25,$C25),DARD2!$A$6:$N$135,14,FALSE),0)</f>
        <v>0</v>
      </c>
      <c r="AL25" s="231">
        <f>_xlfn.IFNA(VLOOKUP(CONCATENATE($AL$5,$B25,$C25),'WAL3'!$A$6:$N$77,14,FALSE),0)</f>
        <v>0</v>
      </c>
      <c r="AM25" s="231">
        <f>_xlfn.IFNA(VLOOKUP(CONCATENATE($AM$5,$B25,$C25),'BAL3'!$A$6:$N$135,14,FALSE),0)</f>
        <v>0</v>
      </c>
      <c r="AN25" s="231">
        <f>_xlfn.IFNA(VLOOKUP(CONCATENATE($AN$5,$B25,$C25),'BUN3'!$A$6:$N$135,14,FALSE),0)</f>
        <v>0</v>
      </c>
      <c r="AO25" s="231">
        <f>_xlfn.IFNA(VLOOKUP(CONCATENATE($AO$5,$B25,$C25),SC!$A$6:$N$175,14,FALSE),0)</f>
        <v>0</v>
      </c>
      <c r="AP25" s="693">
        <f>_xlfn.IFNA(VLOOKUP(CONCATENATE($AP$5,$B25,$C25),'KAL1'!$A$6:$N$135,14,FALSE),0)</f>
        <v>0</v>
      </c>
      <c r="AQ25" s="518"/>
      <c r="AR25" s="232">
        <f>_xlfn.IFNA(VLOOKUP(CONCATENATE($AR$5,$B25,$C25),'MR3'!$A$6:$N$135,14,FALSE),0)</f>
        <v>0</v>
      </c>
      <c r="AS25" s="101"/>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row>
    <row r="26" spans="1:84" s="15" customFormat="1" x14ac:dyDescent="0.2">
      <c r="A26" s="916"/>
      <c r="B26" s="35" t="s">
        <v>577</v>
      </c>
      <c r="C26" s="36" t="s">
        <v>703</v>
      </c>
      <c r="D26" s="36" t="s">
        <v>687</v>
      </c>
      <c r="E26" s="37">
        <v>44278</v>
      </c>
      <c r="F26" s="38">
        <v>19</v>
      </c>
      <c r="G26" s="39">
        <f>COUNTIF(J26:AS26,"&gt;0")</f>
        <v>2</v>
      </c>
      <c r="H26" s="40">
        <f>SUM(J26:AS26)</f>
        <v>5</v>
      </c>
      <c r="I26" s="41">
        <f t="shared" si="1"/>
        <v>19</v>
      </c>
      <c r="J26" s="229">
        <f>_xlfn.IFNA(VLOOKUP(CONCATENATE($J$5,$B26,$C26),'20BUN'!$A$6:$N$94,14,FALSE),0)</f>
        <v>0</v>
      </c>
      <c r="K26" s="230">
        <f>_xlfn.IFNA(VLOOKUP(CONCATENATE($K$5,$B26,$C26),'20BUS'!$A$6:$N$107,14,FALSE),0)</f>
        <v>0</v>
      </c>
      <c r="L26" s="230">
        <f>_xlfn.IFNA(VLOOKUP(CONCATENATE($L$5,$B26,$C26),'MUR1'!$A$6:$N$135,14,FALSE),0)</f>
        <v>0</v>
      </c>
      <c r="M26" s="230">
        <f>_xlfn.IFNA(VLOOKUP(CONCATENATE($M$5,$B26,$C26),'BUS1'!$A$6:$N$95,14,FALSE),0)</f>
        <v>0</v>
      </c>
      <c r="N26" s="230">
        <f>_xlfn.IFNA(VLOOKUP(CONCATENATE($N$5,$B26,$C26),'WP1'!$A$6:$N$131,14,FALSE),0)</f>
        <v>0</v>
      </c>
      <c r="O26" s="230">
        <f>_xlfn.IFNA(VLOOKUP(CONCATENATE($O$5,$B26,$C26),'BAL1'!$A$6:$N$95,14,FALSE),0)</f>
        <v>0</v>
      </c>
      <c r="P26" s="230">
        <f>_xlfn.IFNA(VLOOKUP(CONCATENATE($P$5,$B26,$C26),'BUS2'!$A$6:$N$133,14,FALSE),0)</f>
        <v>0</v>
      </c>
      <c r="Q26" s="230">
        <f>_xlfn.IFNA(VLOOKUP(CONCATENATE($Q$5,$B26,$C26),'WAL1'!$A$6:$N$135,14,FALSE),0)</f>
        <v>0</v>
      </c>
      <c r="R26" s="230">
        <f>_xlfn.IFNA(VLOOKUP(CONCATENATE($R$5,$B26,$C26),'MR1'!$A$6:$N$135,14,FALSE),0)</f>
        <v>0</v>
      </c>
      <c r="S26" s="230">
        <f>_xlfn.IFNA(VLOOKUP(CONCATENATE($S$5,$B26,$C26),'OG1'!$A$6:$N$132,14,FALSE),0)</f>
        <v>0</v>
      </c>
      <c r="T26" s="230">
        <f>_xlfn.IFNA(VLOOKUP(CONCATENATE($T$5,$B26,$C26),DARL!$A$6:$N$56,14,FALSE),0)</f>
        <v>0</v>
      </c>
      <c r="U26" s="230">
        <f>_xlfn.IFNA(VLOOKUP(CONCATENATE($U$5,$B26,$C26),'BUS3'!$A$6:$N$135,14,FALSE),0)</f>
        <v>0</v>
      </c>
      <c r="V26" s="230">
        <f>_xlfn.IFNA(VLOOKUP(CONCATENATE($V$5,$B26,$C26),'BAL2'!$A$6:$N$135,14,FALSE),0)</f>
        <v>0</v>
      </c>
      <c r="W26" s="230">
        <f>_xlfn.IFNA(VLOOKUP(CONCATENATE($W$5,$B26,$C26),'BUN1'!$A$6:$N$135,14,FALSE),0)</f>
        <v>0</v>
      </c>
      <c r="X26" s="230">
        <f>_xlfn.IFNA(VLOOKUP(CONCATENATE($X$5,$B26,$C26),'OG2'!$A$6:$N$133,14,FALSE),0)</f>
        <v>0</v>
      </c>
      <c r="Y26" s="230">
        <f>_xlfn.IFNA(VLOOKUP(CONCATENATE($Y$5,$B26,$C26),'SM1'!$A$6:$N$133,14,FALSE),0)</f>
        <v>0</v>
      </c>
      <c r="Z26" s="230">
        <f>_xlfn.IFNA(VLOOKUP(CONCATENATE($Z$5,$B26,$C26),'MR2'!$A$6:$N$124,14,FALSE),0)</f>
        <v>0</v>
      </c>
      <c r="AA26" s="230">
        <f>_xlfn.IFNA(VLOOKUP(CONCATENATE($AA$5,$B26,$C26),'WAL2'!$A$6:$N$135,14,FALSE),0)</f>
        <v>0</v>
      </c>
      <c r="AB26" s="230">
        <f>_xlfn.IFNA(VLOOKUP(CONCATENATE($AB$5,$B26,$C26),DARD1!$A$6:$N$134,14,FALSE),0)</f>
        <v>0</v>
      </c>
      <c r="AC26" s="230">
        <f>_xlfn.IFNA(VLOOKUP(CONCATENATE($AC$5,$B26,$C26),'LF1'!$A$6:$N$135,14,FALSE),0)</f>
        <v>0</v>
      </c>
      <c r="AD26" s="230">
        <f>_xlfn.IFNA(VLOOKUP(CONCATENATE($AD$5,$B26,$C26),DARL2!$A$6:$N$135,14,FALSE),0)</f>
        <v>0</v>
      </c>
      <c r="AE26" s="230">
        <f>_xlfn.IFNA(VLOOKUP(CONCATENATE($AE$5,$B26,$C26),FEST!$A$6:$N$135,14,FALSE),0)</f>
        <v>0</v>
      </c>
      <c r="AF26" s="230">
        <f>_xlfn.IFNA(VLOOKUP(CONCATENATE($AF$5,$B26,$C26),'BUN2'!$A$6:$N$131,14,FALSE),0)</f>
        <v>0</v>
      </c>
      <c r="AG26" s="230">
        <f>_xlfn.IFNA(VLOOKUP(CONCATENATE($AG$5,$B26,$C26),'OG3'!$A$6:$N$135,14,FALSE),0)</f>
        <v>0</v>
      </c>
      <c r="AH26" s="231">
        <f>_xlfn.IFNA(VLOOKUP(CONCATENATE($AH$5,$B26,$C26),SER!$A$6:$N$135,14,FALSE),0)</f>
        <v>0</v>
      </c>
      <c r="AI26" s="231">
        <f>_xlfn.IFNA(VLOOKUP(CONCATENATE($AH$5,$B26,$C26),KR!$A$6:$N$135,14,FALSE),0)</f>
        <v>3</v>
      </c>
      <c r="AJ26" s="231">
        <f>_xlfn.IFNA(VLOOKUP(CONCATENATE($AJ$5,$B26,$C26),DARL2!$A$6:$N$135,14,FALSE),0)</f>
        <v>0</v>
      </c>
      <c r="AK26" s="231">
        <f>_xlfn.IFNA(VLOOKUP(CONCATENATE($AK$5,$B26,$C26),DARD2!$A$6:$N$135,14,FALSE),0)</f>
        <v>0</v>
      </c>
      <c r="AL26" s="231">
        <f>_xlfn.IFNA(VLOOKUP(CONCATENATE($AL$5,$B26,$C26),'WAL3'!$A$6:$N$77,14,FALSE),0)</f>
        <v>0</v>
      </c>
      <c r="AM26" s="231">
        <f>_xlfn.IFNA(VLOOKUP(CONCATENATE($AM$5,$B26,$C26),'BAL3'!$A$6:$N$135,14,FALSE),0)</f>
        <v>0</v>
      </c>
      <c r="AN26" s="231">
        <f>_xlfn.IFNA(VLOOKUP(CONCATENATE($AN$5,$B26,$C26),'BUN3'!$A$6:$N$135,14,FALSE),0)</f>
        <v>0</v>
      </c>
      <c r="AO26" s="231">
        <f>_xlfn.IFNA(VLOOKUP(CONCATENATE($AO$5,$B26,$C26),SC!$A$6:$N$175,14,FALSE),0)</f>
        <v>2</v>
      </c>
      <c r="AP26" s="693">
        <f>_xlfn.IFNA(VLOOKUP(CONCATENATE($AP$5,$B26,$C26),'KAL1'!$A$6:$N$135,14,FALSE),0)</f>
        <v>0</v>
      </c>
      <c r="AQ26" s="518"/>
      <c r="AR26" s="232">
        <f>_xlfn.IFNA(VLOOKUP(CONCATENATE($AR$5,$B26,$C26),'MR3'!$A$6:$N$135,14,FALSE),0)</f>
        <v>0</v>
      </c>
      <c r="AS26" s="101"/>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row>
    <row r="27" spans="1:84" s="15" customFormat="1" x14ac:dyDescent="0.2">
      <c r="A27" s="916"/>
      <c r="B27" s="35" t="s">
        <v>337</v>
      </c>
      <c r="C27" s="36" t="s">
        <v>338</v>
      </c>
      <c r="D27" s="36" t="s">
        <v>81</v>
      </c>
      <c r="E27" s="37">
        <v>44301</v>
      </c>
      <c r="F27" s="38">
        <v>21</v>
      </c>
      <c r="G27" s="39">
        <f t="shared" ref="G27:G32" si="2">COUNTIF(J27:AP27,"&gt;0")</f>
        <v>2</v>
      </c>
      <c r="H27" s="40">
        <f t="shared" ref="H27:H32" si="3">SUM(J27:AP27)</f>
        <v>4</v>
      </c>
      <c r="I27" s="41">
        <f t="shared" si="1"/>
        <v>21</v>
      </c>
      <c r="J27" s="229">
        <f>_xlfn.IFNA(VLOOKUP(CONCATENATE($J$5,$B27,$C27),'20BUN'!$A$6:$N$94,14,FALSE),0)</f>
        <v>0</v>
      </c>
      <c r="K27" s="230">
        <f>_xlfn.IFNA(VLOOKUP(CONCATENATE($K$5,$B27,$C27),'20BUS'!$A$6:$N$107,14,FALSE),0)</f>
        <v>0</v>
      </c>
      <c r="L27" s="230">
        <f>_xlfn.IFNA(VLOOKUP(CONCATENATE($L$5,$B27,$C27),'MUR1'!$A$6:$N$135,14,FALSE),0)</f>
        <v>0</v>
      </c>
      <c r="M27" s="230">
        <f>_xlfn.IFNA(VLOOKUP(CONCATENATE($M$5,$B27,$C27),'BUS1'!$A$6:$N$95,14,FALSE),0)</f>
        <v>0</v>
      </c>
      <c r="N27" s="230">
        <f>_xlfn.IFNA(VLOOKUP(CONCATENATE($N$5,$B27,$C27),'WP1'!$A$6:$N$131,14,FALSE),0)</f>
        <v>0</v>
      </c>
      <c r="O27" s="230">
        <f>_xlfn.IFNA(VLOOKUP(CONCATENATE($O$5,$B27,$C27),'BAL1'!$A$6:$N$95,14,FALSE),0)</f>
        <v>3</v>
      </c>
      <c r="P27" s="230">
        <f>_xlfn.IFNA(VLOOKUP(CONCATENATE($P$5,$B27,$C27),'BUS2'!$A$6:$N$133,14,FALSE),0)</f>
        <v>0</v>
      </c>
      <c r="Q27" s="230">
        <f>_xlfn.IFNA(VLOOKUP(CONCATENATE($Q$5,$B27,$C27),'WAL1'!$A$6:$N$135,14,FALSE),0)</f>
        <v>0</v>
      </c>
      <c r="R27" s="230">
        <f>_xlfn.IFNA(VLOOKUP(CONCATENATE($R$5,$B27,$C27),'MR1'!$A$6:$N$135,14,FALSE),0)</f>
        <v>0</v>
      </c>
      <c r="S27" s="230">
        <f>_xlfn.IFNA(VLOOKUP(CONCATENATE($S$5,$B27,$C27),'OG1'!$A$6:$N$132,14,FALSE),0)</f>
        <v>0</v>
      </c>
      <c r="T27" s="230">
        <f>_xlfn.IFNA(VLOOKUP(CONCATENATE($T$5,$B27,$C27),DARL!$A$6:$N$56,14,FALSE),0)</f>
        <v>0</v>
      </c>
      <c r="U27" s="230">
        <f>_xlfn.IFNA(VLOOKUP(CONCATENATE($U$5,$B27,$C27),'BUS3'!$A$6:$N$135,14,FALSE),0)</f>
        <v>0</v>
      </c>
      <c r="V27" s="230">
        <f>_xlfn.IFNA(VLOOKUP(CONCATENATE($V$5,$B27,$C27),'BAL2'!$A$6:$N$135,14,FALSE),0)</f>
        <v>1</v>
      </c>
      <c r="W27" s="230">
        <f>_xlfn.IFNA(VLOOKUP(CONCATENATE($W$5,$B27,$C27),'BUN1'!$A$6:$N$135,14,FALSE),0)</f>
        <v>0</v>
      </c>
      <c r="X27" s="230">
        <f>_xlfn.IFNA(VLOOKUP(CONCATENATE($X$5,$B27,$C27),'OG2'!$A$6:$N$133,14,FALSE),0)</f>
        <v>0</v>
      </c>
      <c r="Y27" s="230">
        <f>_xlfn.IFNA(VLOOKUP(CONCATENATE($Y$5,$B27,$C27),'SM1'!$A$6:$N$133,14,FALSE),0)</f>
        <v>0</v>
      </c>
      <c r="Z27" s="230">
        <f>_xlfn.IFNA(VLOOKUP(CONCATENATE($Z$5,$B27,$C27),'MR2'!$A$6:$N$124,14,FALSE),0)</f>
        <v>0</v>
      </c>
      <c r="AA27" s="230">
        <f>_xlfn.IFNA(VLOOKUP(CONCATENATE($AA$5,$B27,$C27),'WAL2'!$A$6:$N$135,14,FALSE),0)</f>
        <v>0</v>
      </c>
      <c r="AB27" s="230">
        <f>_xlfn.IFNA(VLOOKUP(CONCATENATE($AB$5,$B27,$C27),DARD1!$A$6:$N$134,14,FALSE),0)</f>
        <v>0</v>
      </c>
      <c r="AC27" s="230">
        <f>_xlfn.IFNA(VLOOKUP(CONCATENATE($AC$5,$B27,$C27),'LF1'!$A$6:$N$135,14,FALSE),0)</f>
        <v>0</v>
      </c>
      <c r="AD27" s="230">
        <f>_xlfn.IFNA(VLOOKUP(CONCATENATE($AD$5,$B27,$C27),DARL2!$A$6:$N$135,14,FALSE),0)</f>
        <v>0</v>
      </c>
      <c r="AE27" s="230">
        <f>_xlfn.IFNA(VLOOKUP(CONCATENATE($AE$5,$B27,$C27),FEST!$A$6:$N$135,14,FALSE),0)</f>
        <v>0</v>
      </c>
      <c r="AF27" s="230">
        <f>_xlfn.IFNA(VLOOKUP(CONCATENATE($AF$5,$B27,$C27),'BUN2'!$A$6:$N$131,14,FALSE),0)</f>
        <v>0</v>
      </c>
      <c r="AG27" s="230">
        <f>_xlfn.IFNA(VLOOKUP(CONCATENATE($AG$5,$B27,$C27),'OG3'!$A$6:$N$135,14,FALSE),0)</f>
        <v>0</v>
      </c>
      <c r="AH27" s="231">
        <f>_xlfn.IFNA(VLOOKUP(CONCATENATE($AH$5,$B27,$C27),SER!$A$6:$N$135,14,FALSE),0)</f>
        <v>0</v>
      </c>
      <c r="AI27" s="231">
        <f>_xlfn.IFNA(VLOOKUP(CONCATENATE($AH$5,$B27,$C27),KR!$A$6:$N$135,14,FALSE),0)</f>
        <v>0</v>
      </c>
      <c r="AJ27" s="231">
        <f>_xlfn.IFNA(VLOOKUP(CONCATENATE($AJ$5,$B27,$C27),DARL3!$A$6:$N$135,14,FALSE),0)</f>
        <v>0</v>
      </c>
      <c r="AK27" s="231">
        <f>_xlfn.IFNA(VLOOKUP(CONCATENATE($AK$5,$B27,$C27),DARD2!$A$6:$N$135,14,FALSE),0)</f>
        <v>0</v>
      </c>
      <c r="AL27" s="231">
        <f>_xlfn.IFNA(VLOOKUP(CONCATENATE($AL$5,$B27,$C27),'WAL3'!$A$6:$N$77,14,FALSE),0)</f>
        <v>0</v>
      </c>
      <c r="AM27" s="231">
        <f>_xlfn.IFNA(VLOOKUP(CONCATENATE($AM$5,$B27,$C27),'BAL3'!$A$6:$N$135,14,FALSE),0)</f>
        <v>0</v>
      </c>
      <c r="AN27" s="231">
        <f>_xlfn.IFNA(VLOOKUP(CONCATENATE($AN$5,$B27,$C27),'BUN3'!$A$6:$N$135,14,FALSE),0)</f>
        <v>0</v>
      </c>
      <c r="AO27" s="231">
        <f>_xlfn.IFNA(VLOOKUP(CONCATENATE($AO$5,$B27,$C27),SC!$A$6:$N$155,14,FALSE),0)</f>
        <v>0</v>
      </c>
      <c r="AP27" s="693">
        <f>_xlfn.IFNA(VLOOKUP(CONCATENATE($AP$5,$B27,$C27),'KAL1'!$A$6:$N$135,14,FALSE),0)</f>
        <v>0</v>
      </c>
      <c r="AQ27" s="518"/>
      <c r="AR27" s="232">
        <f>_xlfn.IFNA(VLOOKUP(CONCATENATE($AR$5,$B27,$C27),'MR3'!$A$6:$N$135,14,FALSE),0)</f>
        <v>0</v>
      </c>
      <c r="AS27" s="101"/>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s="15" customFormat="1" x14ac:dyDescent="0.2">
      <c r="A28" s="916"/>
      <c r="B28" s="35" t="s">
        <v>340</v>
      </c>
      <c r="C28" s="36" t="s">
        <v>341</v>
      </c>
      <c r="D28" s="36" t="s">
        <v>81</v>
      </c>
      <c r="E28" s="37">
        <v>44264</v>
      </c>
      <c r="F28" s="38">
        <v>19</v>
      </c>
      <c r="G28" s="39">
        <f t="shared" si="2"/>
        <v>2</v>
      </c>
      <c r="H28" s="40">
        <f t="shared" si="3"/>
        <v>2</v>
      </c>
      <c r="I28" s="41">
        <f t="shared" si="1"/>
        <v>22</v>
      </c>
      <c r="J28" s="229">
        <f>_xlfn.IFNA(VLOOKUP(CONCATENATE($J$5,$B28,$C28),'20BUN'!$A$6:$N$94,14,FALSE),0)</f>
        <v>0</v>
      </c>
      <c r="K28" s="230">
        <f>_xlfn.IFNA(VLOOKUP(CONCATENATE($K$5,$B28,$C28),'20BUS'!$A$6:$N$107,14,FALSE),0)</f>
        <v>0</v>
      </c>
      <c r="L28" s="230">
        <f>_xlfn.IFNA(VLOOKUP(CONCATENATE($L$5,$B28,$C28),'MUR1'!$A$6:$N$135,14,FALSE),0)</f>
        <v>0</v>
      </c>
      <c r="M28" s="230">
        <f>_xlfn.IFNA(VLOOKUP(CONCATENATE($M$5,$B28,$C28),'BUS1'!$A$6:$N$95,14,FALSE),0)</f>
        <v>0</v>
      </c>
      <c r="N28" s="230">
        <f>_xlfn.IFNA(VLOOKUP(CONCATENATE($N$5,$B28,$C28),'WP1'!$A$6:$N$131,14,FALSE),0)</f>
        <v>0</v>
      </c>
      <c r="O28" s="230">
        <f>_xlfn.IFNA(VLOOKUP(CONCATENATE($O$5,$B28,$C28),'BAL1'!$A$6:$N$95,14,FALSE),0)</f>
        <v>0</v>
      </c>
      <c r="P28" s="230">
        <f>_xlfn.IFNA(VLOOKUP(CONCATENATE($P$5,$B28,$C28),'BUS2'!$A$6:$N$133,14,FALSE),0)</f>
        <v>0</v>
      </c>
      <c r="Q28" s="230">
        <f>_xlfn.IFNA(VLOOKUP(CONCATENATE($Q$5,$B28,$C28),'WAL1'!$A$6:$N$135,14,FALSE),0)</f>
        <v>0</v>
      </c>
      <c r="R28" s="230">
        <f>_xlfn.IFNA(VLOOKUP(CONCATENATE($R$5,$B28,$C28),'MR1'!$A$6:$N$135,14,FALSE),0)</f>
        <v>0</v>
      </c>
      <c r="S28" s="230">
        <f>_xlfn.IFNA(VLOOKUP(CONCATENATE($S$5,$B28,$C28),'OG1'!$A$6:$N$132,14,FALSE),0)</f>
        <v>0</v>
      </c>
      <c r="T28" s="230">
        <f>_xlfn.IFNA(VLOOKUP(CONCATENATE($T$5,$B28,$C28),DARL!$A$6:$N$56,14,FALSE),0)</f>
        <v>0</v>
      </c>
      <c r="U28" s="230">
        <f>_xlfn.IFNA(VLOOKUP(CONCATENATE($U$5,$B28,$C28),'BUS3'!$A$6:$N$135,14,FALSE),0)</f>
        <v>0</v>
      </c>
      <c r="V28" s="230">
        <f>_xlfn.IFNA(VLOOKUP(CONCATENATE($V$5,$B28,$C28),'BAL2'!$A$6:$N$135,14,FALSE),0)</f>
        <v>1</v>
      </c>
      <c r="W28" s="230">
        <f>_xlfn.IFNA(VLOOKUP(CONCATENATE($W$5,$B28,$C28),'BUN1'!$A$6:$N$135,14,FALSE),0)</f>
        <v>0</v>
      </c>
      <c r="X28" s="230">
        <f>_xlfn.IFNA(VLOOKUP(CONCATENATE($X$5,$B28,$C28),'OG2'!$A$6:$N$133,14,FALSE),0)</f>
        <v>0</v>
      </c>
      <c r="Y28" s="230">
        <f>_xlfn.IFNA(VLOOKUP(CONCATENATE($Y$5,$B28,$C28),'SM1'!$A$6:$N$133,14,FALSE),0)</f>
        <v>0</v>
      </c>
      <c r="Z28" s="230">
        <f>_xlfn.IFNA(VLOOKUP(CONCATENATE($Z$5,$B28,$C28),'MR2'!$A$6:$N$124,14,FALSE),0)</f>
        <v>0</v>
      </c>
      <c r="AA28" s="230">
        <f>_xlfn.IFNA(VLOOKUP(CONCATENATE($AA$5,$B28,$C28),'WAL2'!$A$6:$N$135,14,FALSE),0)</f>
        <v>0</v>
      </c>
      <c r="AB28" s="230">
        <f>_xlfn.IFNA(VLOOKUP(CONCATENATE($AB$5,$B28,$C28),DARD1!$A$6:$N$134,14,FALSE),0)</f>
        <v>0</v>
      </c>
      <c r="AC28" s="230">
        <f>_xlfn.IFNA(VLOOKUP(CONCATENATE($AC$5,$B28,$C28),'LF1'!$A$6:$N$135,14,FALSE),0)</f>
        <v>0</v>
      </c>
      <c r="AD28" s="230">
        <f>_xlfn.IFNA(VLOOKUP(CONCATENATE($AD$5,$B28,$C28),DARL2!$A$6:$N$135,14,FALSE),0)</f>
        <v>0</v>
      </c>
      <c r="AE28" s="230">
        <f>_xlfn.IFNA(VLOOKUP(CONCATENATE($AE$5,$B28,$C28),FEST!$A$6:$N$135,14,FALSE),0)</f>
        <v>0</v>
      </c>
      <c r="AF28" s="230">
        <f>_xlfn.IFNA(VLOOKUP(CONCATENATE($AF$5,$B28,$C28),'BUN2'!$A$6:$N$131,14,FALSE),0)</f>
        <v>0</v>
      </c>
      <c r="AG28" s="230">
        <f>_xlfn.IFNA(VLOOKUP(CONCATENATE($AG$5,$B28,$C28),'OG3'!$A$6:$N$135,14,FALSE),0)</f>
        <v>0</v>
      </c>
      <c r="AH28" s="231">
        <f>_xlfn.IFNA(VLOOKUP(CONCATENATE($AH$5,$B28,$C28),SER!$A$6:$N$135,14,FALSE),0)</f>
        <v>0</v>
      </c>
      <c r="AI28" s="231">
        <f>_xlfn.IFNA(VLOOKUP(CONCATENATE($AH$5,$B28,$C28),KR!$A$6:$N$135,14,FALSE),0)</f>
        <v>0</v>
      </c>
      <c r="AJ28" s="231">
        <f>_xlfn.IFNA(VLOOKUP(CONCATENATE($AJ$5,$B28,$C28),DARL3!$A$6:$N$135,14,FALSE),0)</f>
        <v>0</v>
      </c>
      <c r="AK28" s="231">
        <f>_xlfn.IFNA(VLOOKUP(CONCATENATE($AK$5,$B28,$C28),DARD2!$A$6:$N$135,14,FALSE),0)</f>
        <v>0</v>
      </c>
      <c r="AL28" s="231">
        <f>_xlfn.IFNA(VLOOKUP(CONCATENATE($AL$5,$B28,$C28),'WAL3'!$A$6:$N$77,14,FALSE),0)</f>
        <v>0</v>
      </c>
      <c r="AM28" s="231">
        <f>_xlfn.IFNA(VLOOKUP(CONCATENATE($AM$5,$B28,$C28),'BAL3'!$A$6:$N$135,14,FALSE),0)</f>
        <v>1</v>
      </c>
      <c r="AN28" s="231">
        <f>_xlfn.IFNA(VLOOKUP(CONCATENATE($AN$5,$B28,$C28),'BUN3'!$A$6:$N$135,14,FALSE),0)</f>
        <v>0</v>
      </c>
      <c r="AO28" s="231">
        <f>_xlfn.IFNA(VLOOKUP(CONCATENATE($AO$5,$B28,$C28),SC!$A$6:$N$155,14,FALSE),0)</f>
        <v>0</v>
      </c>
      <c r="AP28" s="693">
        <f>_xlfn.IFNA(VLOOKUP(CONCATENATE($AP$5,$B28,$C28),'KAL1'!$A$6:$N$135,14,FALSE),0)</f>
        <v>0</v>
      </c>
      <c r="AQ28" s="518"/>
      <c r="AR28" s="232">
        <f>_xlfn.IFNA(VLOOKUP(CONCATENATE($AR$5,$B28,$C28),'MR3'!$A$6:$N$135,14,FALSE),0)</f>
        <v>0</v>
      </c>
      <c r="AS28" s="101"/>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row>
    <row r="29" spans="1:84" x14ac:dyDescent="0.2">
      <c r="A29" s="916"/>
      <c r="B29" s="35" t="s">
        <v>491</v>
      </c>
      <c r="C29" s="36" t="s">
        <v>492</v>
      </c>
      <c r="D29" s="36" t="s">
        <v>80</v>
      </c>
      <c r="E29" s="37">
        <v>44259</v>
      </c>
      <c r="F29" s="38">
        <v>21</v>
      </c>
      <c r="G29" s="39">
        <f t="shared" si="2"/>
        <v>0</v>
      </c>
      <c r="H29" s="40">
        <f t="shared" si="3"/>
        <v>0</v>
      </c>
      <c r="I29" s="41"/>
      <c r="J29" s="229">
        <f>_xlfn.IFNA(VLOOKUP(CONCATENATE($J$5,$B29,$C29),'20BUN'!$A$6:$N$94,14,FALSE),0)</f>
        <v>0</v>
      </c>
      <c r="K29" s="230">
        <f>_xlfn.IFNA(VLOOKUP(CONCATENATE($K$5,$B29,$C29),'20BUS'!$A$6:$N$107,14,FALSE),0)</f>
        <v>0</v>
      </c>
      <c r="L29" s="230">
        <f>_xlfn.IFNA(VLOOKUP(CONCATENATE($L$5,$B29,$C29),'MUR1'!$A$6:$N$135,14,FALSE),0)</f>
        <v>0</v>
      </c>
      <c r="M29" s="230">
        <f>_xlfn.IFNA(VLOOKUP(CONCATENATE($M$5,$B29,$C29),'BUS1'!$A$6:$N$95,14,FALSE),0)</f>
        <v>0</v>
      </c>
      <c r="N29" s="230">
        <f>_xlfn.IFNA(VLOOKUP(CONCATENATE($N$5,$B29,$C29),'WP1'!$A$6:$N$131,14,FALSE),0)</f>
        <v>0</v>
      </c>
      <c r="O29" s="230">
        <f>_xlfn.IFNA(VLOOKUP(CONCATENATE($O$5,$B29,$C29),'BAL1'!$A$6:$N$95,14,FALSE),0)</f>
        <v>0</v>
      </c>
      <c r="P29" s="230">
        <f>_xlfn.IFNA(VLOOKUP(CONCATENATE($P$5,$B29,$C29),'BUS2'!$A$6:$N$133,14,FALSE),0)</f>
        <v>0</v>
      </c>
      <c r="Q29" s="230">
        <f>_xlfn.IFNA(VLOOKUP(CONCATENATE($Q$5,$B29,$C29),'WAL1'!$A$6:$N$135,14,FALSE),0)</f>
        <v>0</v>
      </c>
      <c r="R29" s="230">
        <f>_xlfn.IFNA(VLOOKUP(CONCATENATE($R$5,$B29,$C29),'MR1'!$A$6:$N$135,14,FALSE),0)</f>
        <v>0</v>
      </c>
      <c r="S29" s="230">
        <f>_xlfn.IFNA(VLOOKUP(CONCATENATE($S$5,$B29,$C29),'OG1'!$A$6:$N$132,14,FALSE),0)</f>
        <v>0</v>
      </c>
      <c r="T29" s="230">
        <f>_xlfn.IFNA(VLOOKUP(CONCATENATE($T$5,$B29,$C29),DARL!$A$6:$N$56,14,FALSE),0)</f>
        <v>0</v>
      </c>
      <c r="U29" s="230">
        <f>_xlfn.IFNA(VLOOKUP(CONCATENATE($U$5,$B29,$C29),'BUS3'!$A$6:$N$135,14,FALSE),0)</f>
        <v>0</v>
      </c>
      <c r="V29" s="230">
        <f>_xlfn.IFNA(VLOOKUP(CONCATENATE($V$5,$B29,$C29),'BAL2'!$A$6:$N$135,14,FALSE),0)</f>
        <v>0</v>
      </c>
      <c r="W29" s="230">
        <f>_xlfn.IFNA(VLOOKUP(CONCATENATE($W$5,$B29,$C29),'BUN1'!$A$6:$N$135,14,FALSE),0)</f>
        <v>0</v>
      </c>
      <c r="X29" s="230">
        <f>_xlfn.IFNA(VLOOKUP(CONCATENATE($X$5,$B29,$C29),'OG2'!$A$6:$N$133,14,FALSE),0)</f>
        <v>0</v>
      </c>
      <c r="Y29" s="230">
        <f>_xlfn.IFNA(VLOOKUP(CONCATENATE($Y$5,$B29,$C29),'SM1'!$A$6:$N$133,14,FALSE),0)</f>
        <v>0</v>
      </c>
      <c r="Z29" s="230">
        <f>_xlfn.IFNA(VLOOKUP(CONCATENATE($Z$5,$B29,$C29),'MR2'!$A$6:$N$124,14,FALSE),0)</f>
        <v>0</v>
      </c>
      <c r="AA29" s="230">
        <f>_xlfn.IFNA(VLOOKUP(CONCATENATE($AA$5,$B29,$C29),'WAL2'!$A$6:$N$135,14,FALSE),0)</f>
        <v>0</v>
      </c>
      <c r="AB29" s="230">
        <f>_xlfn.IFNA(VLOOKUP(CONCATENATE($AB$5,$B29,$C29),DARD1!$A$6:$N$134,14,FALSE),0)</f>
        <v>0</v>
      </c>
      <c r="AC29" s="230">
        <f>_xlfn.IFNA(VLOOKUP(CONCATENATE($AC$5,$B29,$C29),'LF1'!$A$6:$N$135,14,FALSE),0)</f>
        <v>0</v>
      </c>
      <c r="AD29" s="230">
        <f>_xlfn.IFNA(VLOOKUP(CONCATENATE($AD$5,$B29,$C29),DARL2!$A$6:$N$135,14,FALSE),0)</f>
        <v>0</v>
      </c>
      <c r="AE29" s="230">
        <f>_xlfn.IFNA(VLOOKUP(CONCATENATE($AE$5,$B29,$C29),FEST!$A$6:$N$135,14,FALSE),0)</f>
        <v>0</v>
      </c>
      <c r="AF29" s="230">
        <f>_xlfn.IFNA(VLOOKUP(CONCATENATE($AF$5,$B29,$C29),'BUN2'!$A$6:$N$131,14,FALSE),0)</f>
        <v>0</v>
      </c>
      <c r="AG29" s="230">
        <f>_xlfn.IFNA(VLOOKUP(CONCATENATE($AG$5,$B29,$C29),'OG3'!$A$6:$N$135,14,FALSE),0)</f>
        <v>0</v>
      </c>
      <c r="AH29" s="231">
        <f>_xlfn.IFNA(VLOOKUP(CONCATENATE($AH$5,$B29,$C29),SER!$A$6:$N$135,14,FALSE),0)</f>
        <v>0</v>
      </c>
      <c r="AI29" s="231">
        <f>_xlfn.IFNA(VLOOKUP(CONCATENATE($AH$5,$B29,$C29),KR!$A$6:$N$135,14,FALSE),0)</f>
        <v>0</v>
      </c>
      <c r="AJ29" s="231">
        <f>_xlfn.IFNA(VLOOKUP(CONCATENATE($AJ$5,$B29,$C29),DARL3!$A$6:$N$135,14,FALSE),0)</f>
        <v>0</v>
      </c>
      <c r="AK29" s="231">
        <f>_xlfn.IFNA(VLOOKUP(CONCATENATE($AK$5,$B29,$C29),DARD2!$A$6:$N$135,14,FALSE),0)</f>
        <v>0</v>
      </c>
      <c r="AL29" s="231">
        <f>_xlfn.IFNA(VLOOKUP(CONCATENATE($AL$5,$B29,$C29),'WAL3'!$A$6:$N$77,14,FALSE),0)</f>
        <v>0</v>
      </c>
      <c r="AM29" s="231">
        <f>_xlfn.IFNA(VLOOKUP(CONCATENATE($AM$5,$B29,$C29),'BAL3'!$A$6:$N$135,14,FALSE),0)</f>
        <v>0</v>
      </c>
      <c r="AN29" s="231">
        <f>_xlfn.IFNA(VLOOKUP(CONCATENATE($AN$5,$B29,$C29),'BUN3'!$A$6:$N$135,14,FALSE),0)</f>
        <v>0</v>
      </c>
      <c r="AO29" s="231">
        <f>_xlfn.IFNA(VLOOKUP(CONCATENATE($AO$5,$B29,$C29),SC!$A$6:$N$155,14,FALSE),0)</f>
        <v>0</v>
      </c>
      <c r="AP29" s="693">
        <f>_xlfn.IFNA(VLOOKUP(CONCATENATE($AP$5,$B29,$C29),'KAL1'!$A$6:$N$135,14,FALSE),0)</f>
        <v>0</v>
      </c>
      <c r="AQ29" s="518"/>
      <c r="AR29" s="232">
        <f>_xlfn.IFNA(VLOOKUP(CONCATENATE($AR$5,$B29,$C29),'MR3'!$A$6:$N$135,14,FALSE),0)</f>
        <v>0</v>
      </c>
      <c r="AS29" s="101"/>
    </row>
    <row r="30" spans="1:84" x14ac:dyDescent="0.2">
      <c r="A30" s="916"/>
      <c r="B30" s="35" t="s">
        <v>455</v>
      </c>
      <c r="C30" s="36" t="s">
        <v>479</v>
      </c>
      <c r="D30" s="36" t="s">
        <v>81</v>
      </c>
      <c r="E30" s="37">
        <v>44241</v>
      </c>
      <c r="F30" s="38">
        <v>22</v>
      </c>
      <c r="G30" s="39">
        <f t="shared" si="2"/>
        <v>0</v>
      </c>
      <c r="H30" s="40">
        <f t="shared" si="3"/>
        <v>0</v>
      </c>
      <c r="I30" s="41"/>
      <c r="J30" s="229">
        <f>_xlfn.IFNA(VLOOKUP(CONCATENATE($J$5,$B30,$C30),'20BUN'!$A$6:$N$94,14,FALSE),0)</f>
        <v>0</v>
      </c>
      <c r="K30" s="230">
        <f>_xlfn.IFNA(VLOOKUP(CONCATENATE($K$5,$B30,$C30),'20BUS'!$A$6:$N$107,14,FALSE),0)</f>
        <v>0</v>
      </c>
      <c r="L30" s="230">
        <f>_xlfn.IFNA(VLOOKUP(CONCATENATE($L$5,$B30,$C30),'MUR1'!$A$6:$N$135,14,FALSE),0)</f>
        <v>0</v>
      </c>
      <c r="M30" s="230">
        <f>_xlfn.IFNA(VLOOKUP(CONCATENATE($M$5,$B30,$C30),'BUS1'!$A$6:$N$95,14,FALSE),0)</f>
        <v>0</v>
      </c>
      <c r="N30" s="230">
        <f>_xlfn.IFNA(VLOOKUP(CONCATENATE($N$5,$B30,$C30),'WP1'!$A$6:$N$131,14,FALSE),0)</f>
        <v>0</v>
      </c>
      <c r="O30" s="230">
        <f>_xlfn.IFNA(VLOOKUP(CONCATENATE($O$5,$B30,$C30),'BAL1'!$A$6:$N$95,14,FALSE),0)</f>
        <v>0</v>
      </c>
      <c r="P30" s="230">
        <f>_xlfn.IFNA(VLOOKUP(CONCATENATE($P$5,$B30,$C30),'BUS2'!$A$6:$N$133,14,FALSE),0)</f>
        <v>0</v>
      </c>
      <c r="Q30" s="230">
        <f>_xlfn.IFNA(VLOOKUP(CONCATENATE($Q$5,$B30,$C30),'WAL1'!$A$6:$N$135,14,FALSE),0)</f>
        <v>0</v>
      </c>
      <c r="R30" s="230">
        <f>_xlfn.IFNA(VLOOKUP(CONCATENATE($R$5,$B30,$C30),'MR1'!$A$6:$N$135,14,FALSE),0)</f>
        <v>0</v>
      </c>
      <c r="S30" s="230">
        <f>_xlfn.IFNA(VLOOKUP(CONCATENATE($S$5,$B30,$C30),'OG1'!$A$6:$N$132,14,FALSE),0)</f>
        <v>0</v>
      </c>
      <c r="T30" s="230">
        <f>_xlfn.IFNA(VLOOKUP(CONCATENATE($T$5,$B30,$C30),DARL!$A$6:$N$56,14,FALSE),0)</f>
        <v>0</v>
      </c>
      <c r="U30" s="230">
        <f>_xlfn.IFNA(VLOOKUP(CONCATENATE($U$5,$B30,$C30),'BUS3'!$A$6:$N$135,14,FALSE),0)</f>
        <v>0</v>
      </c>
      <c r="V30" s="230">
        <f>_xlfn.IFNA(VLOOKUP(CONCATENATE($V$5,$B30,$C30),'BAL2'!$A$6:$N$135,14,FALSE),0)</f>
        <v>0</v>
      </c>
      <c r="W30" s="230">
        <f>_xlfn.IFNA(VLOOKUP(CONCATENATE($W$5,$B30,$C30),'BUN1'!$A$6:$N$135,14,FALSE),0)</f>
        <v>0</v>
      </c>
      <c r="X30" s="230">
        <f>_xlfn.IFNA(VLOOKUP(CONCATENATE($X$5,$B30,$C30),'OG2'!$A$6:$N$133,14,FALSE),0)</f>
        <v>0</v>
      </c>
      <c r="Y30" s="230">
        <f>_xlfn.IFNA(VLOOKUP(CONCATENATE($Y$5,$B30,$C30),'SM1'!$A$6:$N$133,14,FALSE),0)</f>
        <v>0</v>
      </c>
      <c r="Z30" s="230">
        <f>_xlfn.IFNA(VLOOKUP(CONCATENATE($Z$5,$B30,$C30),'MR2'!$A$6:$N$124,14,FALSE),0)</f>
        <v>0</v>
      </c>
      <c r="AA30" s="230">
        <f>_xlfn.IFNA(VLOOKUP(CONCATENATE($AA$5,$B30,$C30),'WAL2'!$A$6:$N$135,14,FALSE),0)</f>
        <v>0</v>
      </c>
      <c r="AB30" s="230">
        <f>_xlfn.IFNA(VLOOKUP(CONCATENATE($AB$5,$B30,$C30),DARD1!$A$6:$N$134,14,FALSE),0)</f>
        <v>0</v>
      </c>
      <c r="AC30" s="230">
        <f>_xlfn.IFNA(VLOOKUP(CONCATENATE($AC$5,$B30,$C30),'LF1'!$A$6:$N$135,14,FALSE),0)</f>
        <v>0</v>
      </c>
      <c r="AD30" s="230">
        <f>_xlfn.IFNA(VLOOKUP(CONCATENATE($AD$5,$B30,$C30),DARL2!$A$6:$N$135,14,FALSE),0)</f>
        <v>0</v>
      </c>
      <c r="AE30" s="230">
        <f>_xlfn.IFNA(VLOOKUP(CONCATENATE($AE$5,$B30,$C30),FEST!$A$6:$N$135,14,FALSE),0)</f>
        <v>0</v>
      </c>
      <c r="AF30" s="230">
        <f>_xlfn.IFNA(VLOOKUP(CONCATENATE($AF$5,$B30,$C30),'BUN2'!$A$6:$N$131,14,FALSE),0)</f>
        <v>0</v>
      </c>
      <c r="AG30" s="230">
        <f>_xlfn.IFNA(VLOOKUP(CONCATENATE($AG$5,$B30,$C30),'OG3'!$A$6:$N$135,14,FALSE),0)</f>
        <v>0</v>
      </c>
      <c r="AH30" s="231">
        <f>_xlfn.IFNA(VLOOKUP(CONCATENATE($AH$5,$B30,$C30),SER!$A$6:$N$135,14,FALSE),0)</f>
        <v>0</v>
      </c>
      <c r="AI30" s="231">
        <f>_xlfn.IFNA(VLOOKUP(CONCATENATE($AH$5,$B30,$C30),KR!$A$6:$N$135,14,FALSE),0)</f>
        <v>0</v>
      </c>
      <c r="AJ30" s="231">
        <f>_xlfn.IFNA(VLOOKUP(CONCATENATE($AJ$5,$B30,$C30),DARL2!$A$6:$N$135,14,FALSE),0)</f>
        <v>0</v>
      </c>
      <c r="AK30" s="231">
        <f>_xlfn.IFNA(VLOOKUP(CONCATENATE($AK$5,$B30,$C30),DARD2!$A$6:$N$135,14,FALSE),0)</f>
        <v>0</v>
      </c>
      <c r="AL30" s="231">
        <f>_xlfn.IFNA(VLOOKUP(CONCATENATE($AL$5,$B30,$C30),'WAL3'!$A$6:$N$77,14,FALSE),0)</f>
        <v>0</v>
      </c>
      <c r="AM30" s="231">
        <f>_xlfn.IFNA(VLOOKUP(CONCATENATE($AM$5,$B30,$C30),'BAL3'!$A$6:$N$135,14,FALSE),0)</f>
        <v>0</v>
      </c>
      <c r="AN30" s="231">
        <f>_xlfn.IFNA(VLOOKUP(CONCATENATE($AN$5,$B30,$C30),'BUN3'!$A$6:$N$135,14,FALSE),0)</f>
        <v>0</v>
      </c>
      <c r="AO30" s="231">
        <f>_xlfn.IFNA(VLOOKUP(CONCATENATE($AO$5,$B30,$C30),SC!$A$6:$N$155,14,FALSE),0)</f>
        <v>0</v>
      </c>
      <c r="AP30" s="693">
        <f>_xlfn.IFNA(VLOOKUP(CONCATENATE($AP$5,$B30,$C30),'KAL1'!$A$6:$N$135,14,FALSE),0)</f>
        <v>0</v>
      </c>
      <c r="AQ30" s="518"/>
      <c r="AR30" s="232">
        <f>_xlfn.IFNA(VLOOKUP(CONCATENATE($AR$5,$B30,$C30),'MR3'!$A$6:$N$135,14,FALSE),0)</f>
        <v>0</v>
      </c>
      <c r="AS30" s="101"/>
    </row>
    <row r="31" spans="1:84" x14ac:dyDescent="0.2">
      <c r="A31" s="916"/>
      <c r="B31" s="35" t="s">
        <v>455</v>
      </c>
      <c r="C31" s="36" t="s">
        <v>456</v>
      </c>
      <c r="D31" s="36" t="s">
        <v>81</v>
      </c>
      <c r="E31" s="37">
        <v>44241</v>
      </c>
      <c r="F31" s="38">
        <v>22</v>
      </c>
      <c r="G31" s="39">
        <f t="shared" si="2"/>
        <v>0</v>
      </c>
      <c r="H31" s="40">
        <f t="shared" si="3"/>
        <v>0</v>
      </c>
      <c r="I31" s="41"/>
      <c r="J31" s="229">
        <f>_xlfn.IFNA(VLOOKUP(CONCATENATE($J$5,$B31,$C31),'20BUN'!$A$6:$N$94,14,FALSE),0)</f>
        <v>0</v>
      </c>
      <c r="K31" s="230">
        <f>_xlfn.IFNA(VLOOKUP(CONCATENATE($K$5,$B31,$C31),'20BUS'!$A$6:$N$107,14,FALSE),0)</f>
        <v>0</v>
      </c>
      <c r="L31" s="230">
        <f>_xlfn.IFNA(VLOOKUP(CONCATENATE($L$5,$B31,$C31),'MUR1'!$A$6:$N$135,14,FALSE),0)</f>
        <v>0</v>
      </c>
      <c r="M31" s="230">
        <f>_xlfn.IFNA(VLOOKUP(CONCATENATE($M$5,$B31,$C31),'BUS1'!$A$6:$N$95,14,FALSE),0)</f>
        <v>0</v>
      </c>
      <c r="N31" s="230">
        <f>_xlfn.IFNA(VLOOKUP(CONCATENATE($N$5,$B31,$C31),'WP1'!$A$6:$N$131,14,FALSE),0)</f>
        <v>0</v>
      </c>
      <c r="O31" s="230">
        <f>_xlfn.IFNA(VLOOKUP(CONCATENATE($O$5,$B31,$C31),'BAL1'!$A$6:$N$95,14,FALSE),0)</f>
        <v>0</v>
      </c>
      <c r="P31" s="230">
        <f>_xlfn.IFNA(VLOOKUP(CONCATENATE($P$5,$B31,$C31),'BUS2'!$A$6:$N$133,14,FALSE),0)</f>
        <v>0</v>
      </c>
      <c r="Q31" s="230">
        <f>_xlfn.IFNA(VLOOKUP(CONCATENATE($Q$5,$B31,$C31),'WAL1'!$A$6:$N$135,14,FALSE),0)</f>
        <v>0</v>
      </c>
      <c r="R31" s="230">
        <f>_xlfn.IFNA(VLOOKUP(CONCATENATE($R$5,$B31,$C31),'MR1'!$A$6:$N$135,14,FALSE),0)</f>
        <v>0</v>
      </c>
      <c r="S31" s="230">
        <f>_xlfn.IFNA(VLOOKUP(CONCATENATE($S$5,$B31,$C31),'OG1'!$A$6:$N$132,14,FALSE),0)</f>
        <v>0</v>
      </c>
      <c r="T31" s="230">
        <f>_xlfn.IFNA(VLOOKUP(CONCATENATE($T$5,$B31,$C31),DARL!$A$6:$N$56,14,FALSE),0)</f>
        <v>0</v>
      </c>
      <c r="U31" s="230">
        <f>_xlfn.IFNA(VLOOKUP(CONCATENATE($U$5,$B31,$C31),'BUS3'!$A$6:$N$135,14,FALSE),0)</f>
        <v>0</v>
      </c>
      <c r="V31" s="230">
        <f>_xlfn.IFNA(VLOOKUP(CONCATENATE($V$5,$B31,$C31),'BAL2'!$A$6:$N$135,14,FALSE),0)</f>
        <v>0</v>
      </c>
      <c r="W31" s="230">
        <f>_xlfn.IFNA(VLOOKUP(CONCATENATE($W$5,$B31,$C31),'BUN1'!$A$6:$N$135,14,FALSE),0)</f>
        <v>0</v>
      </c>
      <c r="X31" s="230">
        <f>_xlfn.IFNA(VLOOKUP(CONCATENATE($X$5,$B31,$C31),'OG2'!$A$6:$N$133,14,FALSE),0)</f>
        <v>0</v>
      </c>
      <c r="Y31" s="230">
        <f>_xlfn.IFNA(VLOOKUP(CONCATENATE($Y$5,$B31,$C31),'SM1'!$A$6:$N$133,14,FALSE),0)</f>
        <v>0</v>
      </c>
      <c r="Z31" s="230">
        <f>_xlfn.IFNA(VLOOKUP(CONCATENATE($Z$5,$B31,$C31),'MR2'!$A$6:$N$124,14,FALSE),0)</f>
        <v>0</v>
      </c>
      <c r="AA31" s="230">
        <f>_xlfn.IFNA(VLOOKUP(CONCATENATE($AA$5,$B31,$C31),'WAL2'!$A$6:$N$135,14,FALSE),0)</f>
        <v>0</v>
      </c>
      <c r="AB31" s="230">
        <f>_xlfn.IFNA(VLOOKUP(CONCATENATE($AB$5,$B31,$C31),DARD1!$A$6:$N$134,14,FALSE),0)</f>
        <v>0</v>
      </c>
      <c r="AC31" s="230">
        <f>_xlfn.IFNA(VLOOKUP(CONCATENATE($AC$5,$B31,$C31),'LF1'!$A$6:$N$135,14,FALSE),0)</f>
        <v>0</v>
      </c>
      <c r="AD31" s="230">
        <f>_xlfn.IFNA(VLOOKUP(CONCATENATE($AD$5,$B31,$C31),DARL2!$A$6:$N$135,14,FALSE),0)</f>
        <v>0</v>
      </c>
      <c r="AE31" s="230">
        <f>_xlfn.IFNA(VLOOKUP(CONCATENATE($AE$5,$B31,$C31),FEST!$A$6:$N$135,14,FALSE),0)</f>
        <v>0</v>
      </c>
      <c r="AF31" s="230">
        <f>_xlfn.IFNA(VLOOKUP(CONCATENATE($AF$5,$B31,$C31),'BUN2'!$A$6:$N$131,14,FALSE),0)</f>
        <v>0</v>
      </c>
      <c r="AG31" s="230">
        <f>_xlfn.IFNA(VLOOKUP(CONCATENATE($AG$5,$B31,$C31),'OG3'!$A$6:$N$135,14,FALSE),0)</f>
        <v>0</v>
      </c>
      <c r="AH31" s="231">
        <f>_xlfn.IFNA(VLOOKUP(CONCATENATE($AH$5,$B31,$C31),SER!$A$6:$N$135,14,FALSE),0)</f>
        <v>0</v>
      </c>
      <c r="AI31" s="231">
        <f>_xlfn.IFNA(VLOOKUP(CONCATENATE($AH$5,$B31,$C31),KR!$A$6:$N$135,14,FALSE),0)</f>
        <v>0</v>
      </c>
      <c r="AJ31" s="231">
        <f>_xlfn.IFNA(VLOOKUP(CONCATENATE($AJ$5,$B31,$C31),DARL2!$A$6:$N$135,14,FALSE),0)</f>
        <v>0</v>
      </c>
      <c r="AK31" s="231">
        <f>_xlfn.IFNA(VLOOKUP(CONCATENATE($AK$5,$B31,$C31),DARD2!$A$6:$N$135,14,FALSE),0)</f>
        <v>0</v>
      </c>
      <c r="AL31" s="231">
        <f>_xlfn.IFNA(VLOOKUP(CONCATENATE($AL$5,$B31,$C31),'WAL3'!$A$6:$N$77,14,FALSE),0)</f>
        <v>0</v>
      </c>
      <c r="AM31" s="231">
        <f>_xlfn.IFNA(VLOOKUP(CONCATENATE($AM$5,$B31,$C31),'BAL3'!$A$6:$N$135,14,FALSE),0)</f>
        <v>0</v>
      </c>
      <c r="AN31" s="231">
        <f>_xlfn.IFNA(VLOOKUP(CONCATENATE($AN$5,$B31,$C31),'BUN3'!$A$6:$N$135,14,FALSE),0)</f>
        <v>0</v>
      </c>
      <c r="AO31" s="231">
        <f>_xlfn.IFNA(VLOOKUP(CONCATENATE($AO$5,$B31,$C31),SC!$A$6:$N$155,14,FALSE),0)</f>
        <v>0</v>
      </c>
      <c r="AP31" s="693">
        <f>_xlfn.IFNA(VLOOKUP(CONCATENATE($AP$5,$B31,$C31),'KAL1'!$A$6:$N$135,14,FALSE),0)</f>
        <v>0</v>
      </c>
      <c r="AQ31" s="518"/>
      <c r="AR31" s="232">
        <f>_xlfn.IFNA(VLOOKUP(CONCATENATE($AR$5,$B31,$C31),'MR3'!$A$6:$N$135,14,FALSE),0)</f>
        <v>0</v>
      </c>
      <c r="AS31" s="101"/>
    </row>
    <row r="32" spans="1:84" x14ac:dyDescent="0.2">
      <c r="A32" s="916"/>
      <c r="B32" s="35" t="s">
        <v>457</v>
      </c>
      <c r="C32" s="36" t="s">
        <v>458</v>
      </c>
      <c r="D32" s="36" t="s">
        <v>102</v>
      </c>
      <c r="E32" s="37">
        <v>44235</v>
      </c>
      <c r="F32" s="38">
        <v>21</v>
      </c>
      <c r="G32" s="39">
        <f t="shared" si="2"/>
        <v>0</v>
      </c>
      <c r="H32" s="40">
        <f t="shared" si="3"/>
        <v>0</v>
      </c>
      <c r="I32" s="41"/>
      <c r="J32" s="229">
        <f>_xlfn.IFNA(VLOOKUP(CONCATENATE($J$5,$B32,$C32),'20BUN'!$A$6:$N$94,14,FALSE),0)</f>
        <v>0</v>
      </c>
      <c r="K32" s="230">
        <f>_xlfn.IFNA(VLOOKUP(CONCATENATE($K$5,$B32,$C32),'20BUS'!$A$6:$N$107,14,FALSE),0)</f>
        <v>0</v>
      </c>
      <c r="L32" s="230">
        <f>_xlfn.IFNA(VLOOKUP(CONCATENATE($L$5,$B32,$C32),'MUR1'!$A$6:$N$135,14,FALSE),0)</f>
        <v>0</v>
      </c>
      <c r="M32" s="230">
        <f>_xlfn.IFNA(VLOOKUP(CONCATENATE($M$5,$B32,$C32),'BUS1'!$A$6:$N$95,14,FALSE),0)</f>
        <v>0</v>
      </c>
      <c r="N32" s="230">
        <f>_xlfn.IFNA(VLOOKUP(CONCATENATE($N$5,$B32,$C32),'WP1'!$A$6:$N$131,14,FALSE),0)</f>
        <v>0</v>
      </c>
      <c r="O32" s="230">
        <f>_xlfn.IFNA(VLOOKUP(CONCATENATE($O$5,$B32,$C32),'BAL1'!$A$6:$N$95,14,FALSE),0)</f>
        <v>0</v>
      </c>
      <c r="P32" s="230">
        <f>_xlfn.IFNA(VLOOKUP(CONCATENATE($P$5,$B32,$C32),'BUS2'!$A$6:$N$133,14,FALSE),0)</f>
        <v>0</v>
      </c>
      <c r="Q32" s="230">
        <f>_xlfn.IFNA(VLOOKUP(CONCATENATE($Q$5,$B32,$C32),'WAL1'!$A$6:$N$135,14,FALSE),0)</f>
        <v>0</v>
      </c>
      <c r="R32" s="230">
        <f>_xlfn.IFNA(VLOOKUP(CONCATENATE($R$5,$B32,$C32),'MR1'!$A$6:$N$135,14,FALSE),0)</f>
        <v>0</v>
      </c>
      <c r="S32" s="230">
        <f>_xlfn.IFNA(VLOOKUP(CONCATENATE($S$5,$B32,$C32),'OG1'!$A$6:$N$132,14,FALSE),0)</f>
        <v>0</v>
      </c>
      <c r="T32" s="230">
        <f>_xlfn.IFNA(VLOOKUP(CONCATENATE($T$5,$B32,$C32),DARL!$A$6:$N$56,14,FALSE),0)</f>
        <v>0</v>
      </c>
      <c r="U32" s="230">
        <f>_xlfn.IFNA(VLOOKUP(CONCATENATE($U$5,$B32,$C32),'BUS3'!$A$6:$N$135,14,FALSE),0)</f>
        <v>0</v>
      </c>
      <c r="V32" s="230">
        <f>_xlfn.IFNA(VLOOKUP(CONCATENATE($V$5,$B32,$C32),'BAL2'!$A$6:$N$135,14,FALSE),0)</f>
        <v>0</v>
      </c>
      <c r="W32" s="230">
        <f>_xlfn.IFNA(VLOOKUP(CONCATENATE($W$5,$B32,$C32),'BUN1'!$A$6:$N$135,14,FALSE),0)</f>
        <v>0</v>
      </c>
      <c r="X32" s="230">
        <f>_xlfn.IFNA(VLOOKUP(CONCATENATE($X$5,$B32,$C32),'OG2'!$A$6:$N$133,14,FALSE),0)</f>
        <v>0</v>
      </c>
      <c r="Y32" s="230">
        <f>_xlfn.IFNA(VLOOKUP(CONCATENATE($Y$5,$B32,$C32),'SM1'!$A$6:$N$133,14,FALSE),0)</f>
        <v>0</v>
      </c>
      <c r="Z32" s="230">
        <f>_xlfn.IFNA(VLOOKUP(CONCATENATE($Z$5,$B32,$C32),'MR2'!$A$6:$N$124,14,FALSE),0)</f>
        <v>0</v>
      </c>
      <c r="AA32" s="230">
        <f>_xlfn.IFNA(VLOOKUP(CONCATENATE($AA$5,$B32,$C32),'WAL2'!$A$6:$N$135,14,FALSE),0)</f>
        <v>0</v>
      </c>
      <c r="AB32" s="230">
        <f>_xlfn.IFNA(VLOOKUP(CONCATENATE($AB$5,$B32,$C32),DARD1!$A$6:$N$134,14,FALSE),0)</f>
        <v>0</v>
      </c>
      <c r="AC32" s="230">
        <f>_xlfn.IFNA(VLOOKUP(CONCATENATE($AC$5,$B32,$C32),'LF1'!$A$6:$N$135,14,FALSE),0)</f>
        <v>0</v>
      </c>
      <c r="AD32" s="230">
        <f>_xlfn.IFNA(VLOOKUP(CONCATENATE($AD$5,$B32,$C32),DARL2!$A$6:$N$135,14,FALSE),0)</f>
        <v>0</v>
      </c>
      <c r="AE32" s="230">
        <f>_xlfn.IFNA(VLOOKUP(CONCATENATE($AE$5,$B32,$C32),FEST!$A$6:$N$135,14,FALSE),0)</f>
        <v>0</v>
      </c>
      <c r="AF32" s="230">
        <f>_xlfn.IFNA(VLOOKUP(CONCATENATE($AF$5,$B32,$C32),'BUN2'!$A$6:$N$131,14,FALSE),0)</f>
        <v>0</v>
      </c>
      <c r="AG32" s="230">
        <f>_xlfn.IFNA(VLOOKUP(CONCATENATE($AG$5,$B32,$C32),'OG3'!$A$6:$N$135,14,FALSE),0)</f>
        <v>0</v>
      </c>
      <c r="AH32" s="231">
        <f>_xlfn.IFNA(VLOOKUP(CONCATENATE($AH$5,$B32,$C32),SER!$A$6:$N$135,14,FALSE),0)</f>
        <v>0</v>
      </c>
      <c r="AI32" s="231">
        <f>_xlfn.IFNA(VLOOKUP(CONCATENATE($AH$5,$B32,$C32),KR!$A$6:$N$135,14,FALSE),0)</f>
        <v>0</v>
      </c>
      <c r="AJ32" s="231">
        <f>_xlfn.IFNA(VLOOKUP(CONCATENATE($AJ$5,$B32,$C32),DARL2!$A$6:$N$135,14,FALSE),0)</f>
        <v>0</v>
      </c>
      <c r="AK32" s="231">
        <f>_xlfn.IFNA(VLOOKUP(CONCATENATE($AK$5,$B32,$C32),DARD2!$A$6:$N$135,14,FALSE),0)</f>
        <v>0</v>
      </c>
      <c r="AL32" s="231">
        <f>_xlfn.IFNA(VLOOKUP(CONCATENATE($AL$5,$B32,$C32),'WAL3'!$A$6:$N$77,14,FALSE),0)</f>
        <v>0</v>
      </c>
      <c r="AM32" s="231">
        <f>_xlfn.IFNA(VLOOKUP(CONCATENATE($AM$5,$B32,$C32),'BAL3'!$A$6:$N$135,14,FALSE),0)</f>
        <v>0</v>
      </c>
      <c r="AN32" s="231">
        <f>_xlfn.IFNA(VLOOKUP(CONCATENATE($AN$5,$B32,$C32),'BUN3'!$A$6:$N$135,14,FALSE),0)</f>
        <v>0</v>
      </c>
      <c r="AO32" s="231">
        <f>_xlfn.IFNA(VLOOKUP(CONCATENATE($AO$5,$B32,$C32),SC!$A$6:$N$155,14,FALSE),0)</f>
        <v>0</v>
      </c>
      <c r="AP32" s="693">
        <f>_xlfn.IFNA(VLOOKUP(CONCATENATE($AP$5,$B32,$C32),'KAL1'!$A$6:$N$135,14,FALSE),0)</f>
        <v>0</v>
      </c>
      <c r="AQ32" s="518"/>
      <c r="AR32" s="232">
        <f>_xlfn.IFNA(VLOOKUP(CONCATENATE($AR$5,$B32,$C32),'MR3'!$A$6:$N$135,14,FALSE),0)</f>
        <v>0</v>
      </c>
      <c r="AS32" s="101"/>
    </row>
    <row r="33" spans="1:45" x14ac:dyDescent="0.2">
      <c r="A33" s="916"/>
      <c r="B33" s="35" t="s">
        <v>464</v>
      </c>
      <c r="C33" s="36" t="s">
        <v>465</v>
      </c>
      <c r="D33" s="36" t="s">
        <v>107</v>
      </c>
      <c r="E33" s="37">
        <v>44223</v>
      </c>
      <c r="F33" s="38">
        <v>19</v>
      </c>
      <c r="G33" s="39">
        <f t="shared" ref="G33:G54" si="4">COUNTIF(J33:AS33,"&gt;0")</f>
        <v>0</v>
      </c>
      <c r="H33" s="40">
        <f t="shared" ref="H33:H54" si="5">SUM(J33:AS33)</f>
        <v>0</v>
      </c>
      <c r="I33" s="41"/>
      <c r="J33" s="229">
        <f>_xlfn.IFNA(VLOOKUP(CONCATENATE($J$5,$B33,$C33),'20BUN'!$A$6:$N$94,14,FALSE),0)</f>
        <v>0</v>
      </c>
      <c r="K33" s="230">
        <f>_xlfn.IFNA(VLOOKUP(CONCATENATE($K$5,$B33,$C33),'20BUS'!$A$6:$N$107,14,FALSE),0)</f>
        <v>0</v>
      </c>
      <c r="L33" s="230">
        <f>_xlfn.IFNA(VLOOKUP(CONCATENATE($L$5,$B33,$C33),'MUR1'!$A$6:$N$135,14,FALSE),0)</f>
        <v>0</v>
      </c>
      <c r="M33" s="230">
        <f>_xlfn.IFNA(VLOOKUP(CONCATENATE($M$5,$B33,$C33),'BUS1'!$A$6:$N$95,14,FALSE),0)</f>
        <v>0</v>
      </c>
      <c r="N33" s="230">
        <f>_xlfn.IFNA(VLOOKUP(CONCATENATE($N$5,$B33,$C33),'WP1'!$A$6:$N$131,14,FALSE),0)</f>
        <v>0</v>
      </c>
      <c r="O33" s="230">
        <f>_xlfn.IFNA(VLOOKUP(CONCATENATE($O$5,$B33,$C33),'BAL1'!$A$6:$N$95,14,FALSE),0)</f>
        <v>0</v>
      </c>
      <c r="P33" s="230">
        <f>_xlfn.IFNA(VLOOKUP(CONCATENATE($P$5,$B33,$C33),'BUS2'!$A$6:$N$133,14,FALSE),0)</f>
        <v>0</v>
      </c>
      <c r="Q33" s="230">
        <f>_xlfn.IFNA(VLOOKUP(CONCATENATE($Q$5,$B33,$C33),'WAL1'!$A$6:$N$135,14,FALSE),0)</f>
        <v>0</v>
      </c>
      <c r="R33" s="230">
        <f>_xlfn.IFNA(VLOOKUP(CONCATENATE($R$5,$B33,$C33),'MR1'!$A$6:$N$135,14,FALSE),0)</f>
        <v>0</v>
      </c>
      <c r="S33" s="230">
        <f>_xlfn.IFNA(VLOOKUP(CONCATENATE($S$5,$B33,$C33),'OG1'!$A$6:$N$132,14,FALSE),0)</f>
        <v>0</v>
      </c>
      <c r="T33" s="230">
        <f>_xlfn.IFNA(VLOOKUP(CONCATENATE($T$5,$B33,$C33),DARL!$A$6:$N$56,14,FALSE),0)</f>
        <v>0</v>
      </c>
      <c r="U33" s="230">
        <f>_xlfn.IFNA(VLOOKUP(CONCATENATE($U$5,$B33,$C33),'BUS3'!$A$6:$N$135,14,FALSE),0)</f>
        <v>0</v>
      </c>
      <c r="V33" s="230">
        <f>_xlfn.IFNA(VLOOKUP(CONCATENATE($V$5,$B33,$C33),'BAL2'!$A$6:$N$135,14,FALSE),0)</f>
        <v>0</v>
      </c>
      <c r="W33" s="230">
        <f>_xlfn.IFNA(VLOOKUP(CONCATENATE($W$5,$B33,$C33),'BUN1'!$A$6:$N$135,14,FALSE),0)</f>
        <v>0</v>
      </c>
      <c r="X33" s="230">
        <f>_xlfn.IFNA(VLOOKUP(CONCATENATE($X$5,$B33,$C33),'OG2'!$A$6:$N$133,14,FALSE),0)</f>
        <v>0</v>
      </c>
      <c r="Y33" s="230">
        <f>_xlfn.IFNA(VLOOKUP(CONCATENATE($Y$5,$B33,$C33),'SM1'!$A$6:$N$133,14,FALSE),0)</f>
        <v>0</v>
      </c>
      <c r="Z33" s="230">
        <f>_xlfn.IFNA(VLOOKUP(CONCATENATE($Z$5,$B33,$C33),'MR2'!$A$6:$N$124,14,FALSE),0)</f>
        <v>0</v>
      </c>
      <c r="AA33" s="230">
        <f>_xlfn.IFNA(VLOOKUP(CONCATENATE($AA$5,$B33,$C33),'WAL2'!$A$6:$N$135,14,FALSE),0)</f>
        <v>0</v>
      </c>
      <c r="AB33" s="230">
        <f>_xlfn.IFNA(VLOOKUP(CONCATENATE($AB$5,$B33,$C33),DARD1!$A$6:$N$134,14,FALSE),0)</f>
        <v>0</v>
      </c>
      <c r="AC33" s="230">
        <f>_xlfn.IFNA(VLOOKUP(CONCATENATE($AC$5,$B33,$C33),'LF1'!$A$6:$N$135,14,FALSE),0)</f>
        <v>0</v>
      </c>
      <c r="AD33" s="230">
        <f>_xlfn.IFNA(VLOOKUP(CONCATENATE($AD$5,$B33,$C33),DARL2!$A$6:$N$135,14,FALSE),0)</f>
        <v>0</v>
      </c>
      <c r="AE33" s="230">
        <f>_xlfn.IFNA(VLOOKUP(CONCATENATE($AE$5,$B33,$C33),FEST!$A$6:$N$135,14,FALSE),0)</f>
        <v>0</v>
      </c>
      <c r="AF33" s="230">
        <f>_xlfn.IFNA(VLOOKUP(CONCATENATE($AF$5,$B33,$C33),'BUN2'!$A$6:$N$131,14,FALSE),0)</f>
        <v>0</v>
      </c>
      <c r="AG33" s="230">
        <f>_xlfn.IFNA(VLOOKUP(CONCATENATE($AG$5,$B33,$C33),'OG3'!$A$6:$N$135,14,FALSE),0)</f>
        <v>0</v>
      </c>
      <c r="AH33" s="231">
        <f>_xlfn.IFNA(VLOOKUP(CONCATENATE($AH$5,$B33,$C33),SER!$A$6:$N$135,14,FALSE),0)</f>
        <v>0</v>
      </c>
      <c r="AI33" s="231">
        <f>_xlfn.IFNA(VLOOKUP(CONCATENATE($AH$5,$B33,$C33),KR!$A$6:$N$135,14,FALSE),0)</f>
        <v>0</v>
      </c>
      <c r="AJ33" s="231">
        <f>_xlfn.IFNA(VLOOKUP(CONCATENATE($AJ$5,$B33,$C33),DARL2!$A$6:$N$135,14,FALSE),0)</f>
        <v>0</v>
      </c>
      <c r="AK33" s="231">
        <f>_xlfn.IFNA(VLOOKUP(CONCATENATE($AK$5,$B33,$C33),DARD2!$A$6:$N$135,14,FALSE),0)</f>
        <v>0</v>
      </c>
      <c r="AL33" s="231">
        <f>_xlfn.IFNA(VLOOKUP(CONCATENATE($AL$5,$B33,$C33),'WAL3'!$A$6:$N$77,14,FALSE),0)</f>
        <v>0</v>
      </c>
      <c r="AM33" s="231">
        <f>_xlfn.IFNA(VLOOKUP(CONCATENATE($AM$5,$B33,$C33),'BAL3'!$A$6:$N$135,14,FALSE),0)</f>
        <v>0</v>
      </c>
      <c r="AN33" s="231">
        <f>_xlfn.IFNA(VLOOKUP(CONCATENATE($AN$5,$B33,$C33),'BUN3'!$A$6:$N$135,14,FALSE),0)</f>
        <v>0</v>
      </c>
      <c r="AO33" s="231">
        <f>_xlfn.IFNA(VLOOKUP(CONCATENATE($AO$5,$B33,$C33),SC!$A$6:$N$155,14,FALSE),0)</f>
        <v>0</v>
      </c>
      <c r="AP33" s="693">
        <f>_xlfn.IFNA(VLOOKUP(CONCATENATE($AP$5,$B33,$C33),'KAL1'!$A$6:$N$135,14,FALSE),0)</f>
        <v>0</v>
      </c>
      <c r="AQ33" s="518"/>
      <c r="AR33" s="232">
        <f>_xlfn.IFNA(VLOOKUP(CONCATENATE($AR$5,$B33,$C33),'MR3'!$A$6:$N$135,14,FALSE),0)</f>
        <v>0</v>
      </c>
      <c r="AS33" s="101"/>
    </row>
    <row r="34" spans="1:45" x14ac:dyDescent="0.2">
      <c r="A34" s="916"/>
      <c r="B34" s="35" t="s">
        <v>464</v>
      </c>
      <c r="C34" s="36" t="s">
        <v>466</v>
      </c>
      <c r="D34" s="36" t="s">
        <v>107</v>
      </c>
      <c r="E34" s="37">
        <v>44223</v>
      </c>
      <c r="F34" s="38">
        <v>19</v>
      </c>
      <c r="G34" s="39">
        <f t="shared" si="4"/>
        <v>0</v>
      </c>
      <c r="H34" s="40">
        <f t="shared" si="5"/>
        <v>0</v>
      </c>
      <c r="I34" s="41"/>
      <c r="J34" s="229">
        <f>_xlfn.IFNA(VLOOKUP(CONCATENATE($J$5,$B34,$C34),'20BUN'!$A$6:$N$94,14,FALSE),0)</f>
        <v>0</v>
      </c>
      <c r="K34" s="230">
        <f>_xlfn.IFNA(VLOOKUP(CONCATENATE($K$5,$B34,$C34),'20BUS'!$A$6:$N$107,14,FALSE),0)</f>
        <v>0</v>
      </c>
      <c r="L34" s="230">
        <f>_xlfn.IFNA(VLOOKUP(CONCATENATE($L$5,$B34,$C34),'MUR1'!$A$6:$N$135,14,FALSE),0)</f>
        <v>0</v>
      </c>
      <c r="M34" s="230">
        <f>_xlfn.IFNA(VLOOKUP(CONCATENATE($M$5,$B34,$C34),'BUS1'!$A$6:$N$95,14,FALSE),0)</f>
        <v>0</v>
      </c>
      <c r="N34" s="230">
        <f>_xlfn.IFNA(VLOOKUP(CONCATENATE($N$5,$B34,$C34),'WP1'!$A$6:$N$131,14,FALSE),0)</f>
        <v>0</v>
      </c>
      <c r="O34" s="230">
        <f>_xlfn.IFNA(VLOOKUP(CONCATENATE($O$5,$B34,$C34),'BAL1'!$A$6:$N$95,14,FALSE),0)</f>
        <v>0</v>
      </c>
      <c r="P34" s="230">
        <f>_xlfn.IFNA(VLOOKUP(CONCATENATE($P$5,$B34,$C34),'BUS2'!$A$6:$N$133,14,FALSE),0)</f>
        <v>0</v>
      </c>
      <c r="Q34" s="230">
        <f>_xlfn.IFNA(VLOOKUP(CONCATENATE($Q$5,$B34,$C34),'WAL1'!$A$6:$N$135,14,FALSE),0)</f>
        <v>0</v>
      </c>
      <c r="R34" s="230">
        <f>_xlfn.IFNA(VLOOKUP(CONCATENATE($R$5,$B34,$C34),'MR1'!$A$6:$N$135,14,FALSE),0)</f>
        <v>0</v>
      </c>
      <c r="S34" s="230">
        <f>_xlfn.IFNA(VLOOKUP(CONCATENATE($S$5,$B34,$C34),'OG1'!$A$6:$N$132,14,FALSE),0)</f>
        <v>0</v>
      </c>
      <c r="T34" s="230">
        <f>_xlfn.IFNA(VLOOKUP(CONCATENATE($T$5,$B34,$C34),DARL!$A$6:$N$56,14,FALSE),0)</f>
        <v>0</v>
      </c>
      <c r="U34" s="230">
        <f>_xlfn.IFNA(VLOOKUP(CONCATENATE($U$5,$B34,$C34),'BUS3'!$A$6:$N$135,14,FALSE),0)</f>
        <v>0</v>
      </c>
      <c r="V34" s="230">
        <f>_xlfn.IFNA(VLOOKUP(CONCATENATE($V$5,$B34,$C34),'BAL2'!$A$6:$N$135,14,FALSE),0)</f>
        <v>0</v>
      </c>
      <c r="W34" s="230">
        <f>_xlfn.IFNA(VLOOKUP(CONCATENATE($W$5,$B34,$C34),'BUN1'!$A$6:$N$135,14,FALSE),0)</f>
        <v>0</v>
      </c>
      <c r="X34" s="230">
        <f>_xlfn.IFNA(VLOOKUP(CONCATENATE($X$5,$B34,$C34),'OG2'!$A$6:$N$133,14,FALSE),0)</f>
        <v>0</v>
      </c>
      <c r="Y34" s="230">
        <f>_xlfn.IFNA(VLOOKUP(CONCATENATE($Y$5,$B34,$C34),'SM1'!$A$6:$N$133,14,FALSE),0)</f>
        <v>0</v>
      </c>
      <c r="Z34" s="230">
        <f>_xlfn.IFNA(VLOOKUP(CONCATENATE($Z$5,$B34,$C34),'MR2'!$A$6:$N$124,14,FALSE),0)</f>
        <v>0</v>
      </c>
      <c r="AA34" s="230">
        <f>_xlfn.IFNA(VLOOKUP(CONCATENATE($AA$5,$B34,$C34),'WAL2'!$A$6:$N$135,14,FALSE),0)</f>
        <v>0</v>
      </c>
      <c r="AB34" s="230">
        <f>_xlfn.IFNA(VLOOKUP(CONCATENATE($AB$5,$B34,$C34),DARD1!$A$6:$N$134,14,FALSE),0)</f>
        <v>0</v>
      </c>
      <c r="AC34" s="230">
        <f>_xlfn.IFNA(VLOOKUP(CONCATENATE($AC$5,$B34,$C34),'LF1'!$A$6:$N$135,14,FALSE),0)</f>
        <v>0</v>
      </c>
      <c r="AD34" s="230">
        <f>_xlfn.IFNA(VLOOKUP(CONCATENATE($AD$5,$B34,$C34),DARL2!$A$6:$N$135,14,FALSE),0)</f>
        <v>0</v>
      </c>
      <c r="AE34" s="230">
        <f>_xlfn.IFNA(VLOOKUP(CONCATENATE($AE$5,$B34,$C34),FEST!$A$6:$N$135,14,FALSE),0)</f>
        <v>0</v>
      </c>
      <c r="AF34" s="230">
        <f>_xlfn.IFNA(VLOOKUP(CONCATENATE($AF$5,$B34,$C34),'BUN2'!$A$6:$N$131,14,FALSE),0)</f>
        <v>0</v>
      </c>
      <c r="AG34" s="230">
        <f>_xlfn.IFNA(VLOOKUP(CONCATENATE($AG$5,$B34,$C34),'OG3'!$A$6:$N$135,14,FALSE),0)</f>
        <v>0</v>
      </c>
      <c r="AH34" s="231">
        <f>_xlfn.IFNA(VLOOKUP(CONCATENATE($AH$5,$B34,$C34),SER!$A$6:$N$135,14,FALSE),0)</f>
        <v>0</v>
      </c>
      <c r="AI34" s="231">
        <f>_xlfn.IFNA(VLOOKUP(CONCATENATE($AH$5,$B34,$C34),KR!$A$6:$N$135,14,FALSE),0)</f>
        <v>0</v>
      </c>
      <c r="AJ34" s="231">
        <f>_xlfn.IFNA(VLOOKUP(CONCATENATE($AJ$5,$B34,$C34),DARL2!$A$6:$N$135,14,FALSE),0)</f>
        <v>0</v>
      </c>
      <c r="AK34" s="231">
        <f>_xlfn.IFNA(VLOOKUP(CONCATENATE($AK$5,$B34,$C34),DARD2!$A$6:$N$135,14,FALSE),0)</f>
        <v>0</v>
      </c>
      <c r="AL34" s="231">
        <f>_xlfn.IFNA(VLOOKUP(CONCATENATE($AL$5,$B34,$C34),'WAL3'!$A$6:$N$77,14,FALSE),0)</f>
        <v>0</v>
      </c>
      <c r="AM34" s="231">
        <f>_xlfn.IFNA(VLOOKUP(CONCATENATE($AM$5,$B34,$C34),'BAL3'!$A$6:$N$135,14,FALSE),0)</f>
        <v>0</v>
      </c>
      <c r="AN34" s="231">
        <f>_xlfn.IFNA(VLOOKUP(CONCATENATE($AN$5,$B34,$C34),'BUN3'!$A$6:$N$135,14,FALSE),0)</f>
        <v>0</v>
      </c>
      <c r="AO34" s="231">
        <f>_xlfn.IFNA(VLOOKUP(CONCATENATE($AO$5,$B34,$C34),SC!$A$6:$N$175,14,FALSE),0)</f>
        <v>0</v>
      </c>
      <c r="AP34" s="693">
        <f>_xlfn.IFNA(VLOOKUP(CONCATENATE($AP$5,$B34,$C34),'KAL1'!$A$6:$N$135,14,FALSE),0)</f>
        <v>0</v>
      </c>
      <c r="AQ34" s="518"/>
      <c r="AR34" s="232">
        <f>_xlfn.IFNA(VLOOKUP(CONCATENATE($AR$5,$B34,$C34),'MR3'!$A$6:$N$135,14,FALSE),0)</f>
        <v>0</v>
      </c>
      <c r="AS34" s="101"/>
    </row>
    <row r="35" spans="1:45" x14ac:dyDescent="0.2">
      <c r="A35" s="916"/>
      <c r="B35" s="35" t="s">
        <v>317</v>
      </c>
      <c r="C35" s="36" t="s">
        <v>467</v>
      </c>
      <c r="D35" s="36" t="s">
        <v>102</v>
      </c>
      <c r="E35" s="37">
        <v>44223</v>
      </c>
      <c r="F35" s="38">
        <v>-1</v>
      </c>
      <c r="G35" s="39">
        <f t="shared" si="4"/>
        <v>0</v>
      </c>
      <c r="H35" s="40">
        <f t="shared" si="5"/>
        <v>0</v>
      </c>
      <c r="I35" s="41"/>
      <c r="J35" s="229">
        <f>_xlfn.IFNA(VLOOKUP(CONCATENATE($J$5,$B35,$C35),'20BUN'!$A$6:$N$94,14,FALSE),0)</f>
        <v>0</v>
      </c>
      <c r="K35" s="230">
        <f>_xlfn.IFNA(VLOOKUP(CONCATENATE($K$5,$B35,$C35),'20BUS'!$A$6:$N$107,14,FALSE),0)</f>
        <v>0</v>
      </c>
      <c r="L35" s="230">
        <f>_xlfn.IFNA(VLOOKUP(CONCATENATE($L$5,$B35,$C35),'MUR1'!$A$6:$N$135,14,FALSE),0)</f>
        <v>0</v>
      </c>
      <c r="M35" s="230">
        <f>_xlfn.IFNA(VLOOKUP(CONCATENATE($M$5,$B35,$C35),'BUS1'!$A$6:$N$95,14,FALSE),0)</f>
        <v>0</v>
      </c>
      <c r="N35" s="230">
        <f>_xlfn.IFNA(VLOOKUP(CONCATENATE($N$5,$B35,$C35),'WP1'!$A$6:$N$131,14,FALSE),0)</f>
        <v>0</v>
      </c>
      <c r="O35" s="230">
        <f>_xlfn.IFNA(VLOOKUP(CONCATENATE($O$5,$B35,$C35),'BAL1'!$A$6:$N$95,14,FALSE),0)</f>
        <v>0</v>
      </c>
      <c r="P35" s="230">
        <f>_xlfn.IFNA(VLOOKUP(CONCATENATE($P$5,$B35,$C35),'BUS2'!$A$6:$N$133,14,FALSE),0)</f>
        <v>0</v>
      </c>
      <c r="Q35" s="230">
        <f>_xlfn.IFNA(VLOOKUP(CONCATENATE($Q$5,$B35,$C35),'WAL1'!$A$6:$N$135,14,FALSE),0)</f>
        <v>0</v>
      </c>
      <c r="R35" s="230">
        <f>_xlfn.IFNA(VLOOKUP(CONCATENATE($R$5,$B35,$C35),'MR1'!$A$6:$N$135,14,FALSE),0)</f>
        <v>0</v>
      </c>
      <c r="S35" s="230">
        <f>_xlfn.IFNA(VLOOKUP(CONCATENATE($S$5,$B35,$C35),'OG1'!$A$6:$N$132,14,FALSE),0)</f>
        <v>0</v>
      </c>
      <c r="T35" s="230">
        <f>_xlfn.IFNA(VLOOKUP(CONCATENATE($T$5,$B35,$C35),DARL!$A$6:$N$56,14,FALSE),0)</f>
        <v>0</v>
      </c>
      <c r="U35" s="230">
        <f>_xlfn.IFNA(VLOOKUP(CONCATENATE($U$5,$B35,$C35),'BUS3'!$A$6:$N$135,14,FALSE),0)</f>
        <v>0</v>
      </c>
      <c r="V35" s="230">
        <f>_xlfn.IFNA(VLOOKUP(CONCATENATE($V$5,$B35,$C35),'BAL2'!$A$6:$N$135,14,FALSE),0)</f>
        <v>0</v>
      </c>
      <c r="W35" s="230">
        <f>_xlfn.IFNA(VLOOKUP(CONCATENATE($W$5,$B35,$C35),'BUN1'!$A$6:$N$135,14,FALSE),0)</f>
        <v>0</v>
      </c>
      <c r="X35" s="230">
        <f>_xlfn.IFNA(VLOOKUP(CONCATENATE($X$5,$B35,$C35),'OG2'!$A$6:$N$133,14,FALSE),0)</f>
        <v>0</v>
      </c>
      <c r="Y35" s="230">
        <f>_xlfn.IFNA(VLOOKUP(CONCATENATE($Y$5,$B35,$C35),'SM1'!$A$6:$N$133,14,FALSE),0)</f>
        <v>0</v>
      </c>
      <c r="Z35" s="230">
        <f>_xlfn.IFNA(VLOOKUP(CONCATENATE($Z$5,$B35,$C35),'MR2'!$A$6:$N$124,14,FALSE),0)</f>
        <v>0</v>
      </c>
      <c r="AA35" s="230">
        <f>_xlfn.IFNA(VLOOKUP(CONCATENATE($AA$5,$B35,$C35),'WAL2'!$A$6:$N$135,14,FALSE),0)</f>
        <v>0</v>
      </c>
      <c r="AB35" s="230">
        <f>_xlfn.IFNA(VLOOKUP(CONCATENATE($AB$5,$B35,$C35),DARD1!$A$6:$N$134,14,FALSE),0)</f>
        <v>0</v>
      </c>
      <c r="AC35" s="230">
        <f>_xlfn.IFNA(VLOOKUP(CONCATENATE($AC$5,$B35,$C35),'LF1'!$A$6:$N$135,14,FALSE),0)</f>
        <v>0</v>
      </c>
      <c r="AD35" s="230">
        <f>_xlfn.IFNA(VLOOKUP(CONCATENATE($AD$5,$B35,$C35),DARL2!$A$6:$N$135,14,FALSE),0)</f>
        <v>0</v>
      </c>
      <c r="AE35" s="230">
        <f>_xlfn.IFNA(VLOOKUP(CONCATENATE($AE$5,$B35,$C35),FEST!$A$6:$N$135,14,FALSE),0)</f>
        <v>0</v>
      </c>
      <c r="AF35" s="230">
        <f>_xlfn.IFNA(VLOOKUP(CONCATENATE($AF$5,$B35,$C35),'BUN2'!$A$6:$N$131,14,FALSE),0)</f>
        <v>0</v>
      </c>
      <c r="AG35" s="230">
        <f>_xlfn.IFNA(VLOOKUP(CONCATENATE($AG$5,$B35,$C35),'OG3'!$A$6:$N$135,14,FALSE),0)</f>
        <v>0</v>
      </c>
      <c r="AH35" s="231">
        <f>_xlfn.IFNA(VLOOKUP(CONCATENATE($AH$5,$B35,$C35),SER!$A$6:$N$135,14,FALSE),0)</f>
        <v>0</v>
      </c>
      <c r="AI35" s="231">
        <f>_xlfn.IFNA(VLOOKUP(CONCATENATE($AH$5,$B35,$C35),KR!$A$6:$N$135,14,FALSE),0)</f>
        <v>0</v>
      </c>
      <c r="AJ35" s="231">
        <f>_xlfn.IFNA(VLOOKUP(CONCATENATE($AJ$5,$B35,$C35),DARL2!$A$6:$N$135,14,FALSE),0)</f>
        <v>0</v>
      </c>
      <c r="AK35" s="231">
        <f>_xlfn.IFNA(VLOOKUP(CONCATENATE($AK$5,$B35,$C35),DARD2!$A$6:$N$135,14,FALSE),0)</f>
        <v>0</v>
      </c>
      <c r="AL35" s="231">
        <f>_xlfn.IFNA(VLOOKUP(CONCATENATE($AL$5,$B35,$C35),'WAL3'!$A$6:$N$77,14,FALSE),0)</f>
        <v>0</v>
      </c>
      <c r="AM35" s="231">
        <f>_xlfn.IFNA(VLOOKUP(CONCATENATE($AM$5,$B35,$C35),'BAL3'!$A$6:$N$135,14,FALSE),0)</f>
        <v>0</v>
      </c>
      <c r="AN35" s="231">
        <f>_xlfn.IFNA(VLOOKUP(CONCATENATE($AN$5,$B35,$C35),'BUN3'!$A$6:$N$135,14,FALSE),0)</f>
        <v>0</v>
      </c>
      <c r="AO35" s="231">
        <f>_xlfn.IFNA(VLOOKUP(CONCATENATE($AO$5,$B35,$C35),SC!$A$6:$N$175,14,FALSE),0)</f>
        <v>0</v>
      </c>
      <c r="AP35" s="693">
        <f>_xlfn.IFNA(VLOOKUP(CONCATENATE($AP$5,$B35,$C35),'KAL1'!$A$6:$N$135,14,FALSE),0)</f>
        <v>0</v>
      </c>
      <c r="AQ35" s="518"/>
      <c r="AR35" s="232">
        <f>_xlfn.IFNA(VLOOKUP(CONCATENATE($AR$5,$B35,$C35),'MR3'!$A$6:$N$135,14,FALSE),0)</f>
        <v>0</v>
      </c>
      <c r="AS35" s="101"/>
    </row>
    <row r="36" spans="1:45" x14ac:dyDescent="0.2">
      <c r="A36" s="916"/>
      <c r="B36" s="35" t="s">
        <v>468</v>
      </c>
      <c r="C36" s="36" t="s">
        <v>469</v>
      </c>
      <c r="D36" s="36" t="s">
        <v>145</v>
      </c>
      <c r="E36" s="37">
        <v>44223</v>
      </c>
      <c r="F36" s="38">
        <v>18</v>
      </c>
      <c r="G36" s="39">
        <f t="shared" si="4"/>
        <v>0</v>
      </c>
      <c r="H36" s="40">
        <f t="shared" si="5"/>
        <v>0</v>
      </c>
      <c r="I36" s="41"/>
      <c r="J36" s="229">
        <f>_xlfn.IFNA(VLOOKUP(CONCATENATE($J$5,$B36,$C36),'20BUN'!$A$6:$N$94,14,FALSE),0)</f>
        <v>0</v>
      </c>
      <c r="K36" s="230">
        <f>_xlfn.IFNA(VLOOKUP(CONCATENATE($K$5,$B36,$C36),'20BUS'!$A$6:$N$107,14,FALSE),0)</f>
        <v>0</v>
      </c>
      <c r="L36" s="230">
        <f>_xlfn.IFNA(VLOOKUP(CONCATENATE($L$5,$B36,$C36),'MUR1'!$A$6:$N$135,14,FALSE),0)</f>
        <v>0</v>
      </c>
      <c r="M36" s="230">
        <f>_xlfn.IFNA(VLOOKUP(CONCATENATE($M$5,$B36,$C36),'BUS1'!$A$6:$N$95,14,FALSE),0)</f>
        <v>0</v>
      </c>
      <c r="N36" s="230">
        <f>_xlfn.IFNA(VLOOKUP(CONCATENATE($N$5,$B36,$C36),'WP1'!$A$6:$N$131,14,FALSE),0)</f>
        <v>0</v>
      </c>
      <c r="O36" s="230">
        <f>_xlfn.IFNA(VLOOKUP(CONCATENATE($O$5,$B36,$C36),'BAL1'!$A$6:$N$95,14,FALSE),0)</f>
        <v>0</v>
      </c>
      <c r="P36" s="230">
        <f>_xlfn.IFNA(VLOOKUP(CONCATENATE($P$5,$B36,$C36),'BUS2'!$A$6:$N$133,14,FALSE),0)</f>
        <v>0</v>
      </c>
      <c r="Q36" s="230">
        <f>_xlfn.IFNA(VLOOKUP(CONCATENATE($Q$5,$B36,$C36),'WAL1'!$A$6:$N$135,14,FALSE),0)</f>
        <v>0</v>
      </c>
      <c r="R36" s="230">
        <f>_xlfn.IFNA(VLOOKUP(CONCATENATE($R$5,$B36,$C36),'MR1'!$A$6:$N$135,14,FALSE),0)</f>
        <v>0</v>
      </c>
      <c r="S36" s="230">
        <f>_xlfn.IFNA(VLOOKUP(CONCATENATE($S$5,$B36,$C36),'OG1'!$A$6:$N$132,14,FALSE),0)</f>
        <v>0</v>
      </c>
      <c r="T36" s="230">
        <f>_xlfn.IFNA(VLOOKUP(CONCATENATE($T$5,$B36,$C36),DARL!$A$6:$N$56,14,FALSE),0)</f>
        <v>0</v>
      </c>
      <c r="U36" s="230">
        <f>_xlfn.IFNA(VLOOKUP(CONCATENATE($U$5,$B36,$C36),'BUS3'!$A$6:$N$135,14,FALSE),0)</f>
        <v>0</v>
      </c>
      <c r="V36" s="230">
        <f>_xlfn.IFNA(VLOOKUP(CONCATENATE($V$5,$B36,$C36),'BAL2'!$A$6:$N$135,14,FALSE),0)</f>
        <v>0</v>
      </c>
      <c r="W36" s="230">
        <f>_xlfn.IFNA(VLOOKUP(CONCATENATE($W$5,$B36,$C36),'BUN1'!$A$6:$N$135,14,FALSE),0)</f>
        <v>0</v>
      </c>
      <c r="X36" s="230">
        <f>_xlfn.IFNA(VLOOKUP(CONCATENATE($X$5,$B36,$C36),'OG2'!$A$6:$N$133,14,FALSE),0)</f>
        <v>0</v>
      </c>
      <c r="Y36" s="230">
        <f>_xlfn.IFNA(VLOOKUP(CONCATENATE($Y$5,$B36,$C36),'SM1'!$A$6:$N$133,14,FALSE),0)</f>
        <v>0</v>
      </c>
      <c r="Z36" s="230">
        <f>_xlfn.IFNA(VLOOKUP(CONCATENATE($Z$5,$B36,$C36),'MR2'!$A$6:$N$124,14,FALSE),0)</f>
        <v>0</v>
      </c>
      <c r="AA36" s="230">
        <f>_xlfn.IFNA(VLOOKUP(CONCATENATE($AA$5,$B36,$C36),'WAL2'!$A$6:$N$135,14,FALSE),0)</f>
        <v>0</v>
      </c>
      <c r="AB36" s="230">
        <f>_xlfn.IFNA(VLOOKUP(CONCATENATE($AB$5,$B36,$C36),DARD1!$A$6:$N$134,14,FALSE),0)</f>
        <v>0</v>
      </c>
      <c r="AC36" s="230">
        <f>_xlfn.IFNA(VLOOKUP(CONCATENATE($AC$5,$B36,$C36),'LF1'!$A$6:$N$135,14,FALSE),0)</f>
        <v>0</v>
      </c>
      <c r="AD36" s="230">
        <f>_xlfn.IFNA(VLOOKUP(CONCATENATE($AD$5,$B36,$C36),DARL2!$A$6:$N$135,14,FALSE),0)</f>
        <v>0</v>
      </c>
      <c r="AE36" s="230">
        <f>_xlfn.IFNA(VLOOKUP(CONCATENATE($AE$5,$B36,$C36),FEST!$A$6:$N$135,14,FALSE),0)</f>
        <v>0</v>
      </c>
      <c r="AF36" s="230">
        <f>_xlfn.IFNA(VLOOKUP(CONCATENATE($AF$5,$B36,$C36),'BUN2'!$A$6:$N$131,14,FALSE),0)</f>
        <v>0</v>
      </c>
      <c r="AG36" s="230">
        <f>_xlfn.IFNA(VLOOKUP(CONCATENATE($AG$5,$B36,$C36),'OG3'!$A$6:$N$135,14,FALSE),0)</f>
        <v>0</v>
      </c>
      <c r="AH36" s="231">
        <f>_xlfn.IFNA(VLOOKUP(CONCATENATE($AH$5,$B36,$C36),SER!$A$6:$N$135,14,FALSE),0)</f>
        <v>0</v>
      </c>
      <c r="AI36" s="231">
        <f>_xlfn.IFNA(VLOOKUP(CONCATENATE($AH$5,$B36,$C36),KR!$A$6:$N$135,14,FALSE),0)</f>
        <v>0</v>
      </c>
      <c r="AJ36" s="231">
        <f>_xlfn.IFNA(VLOOKUP(CONCATENATE($AJ$5,$B36,$C36),DARL2!$A$6:$N$135,14,FALSE),0)</f>
        <v>0</v>
      </c>
      <c r="AK36" s="231">
        <f>_xlfn.IFNA(VLOOKUP(CONCATENATE($AK$5,$B36,$C36),DARD2!$A$6:$N$135,14,FALSE),0)</f>
        <v>0</v>
      </c>
      <c r="AL36" s="231">
        <f>_xlfn.IFNA(VLOOKUP(CONCATENATE($AL$5,$B36,$C36),'WAL3'!$A$6:$N$77,14,FALSE),0)</f>
        <v>0</v>
      </c>
      <c r="AM36" s="231">
        <f>_xlfn.IFNA(VLOOKUP(CONCATENATE($AM$5,$B36,$C36),'BAL3'!$A$6:$N$135,14,FALSE),0)</f>
        <v>0</v>
      </c>
      <c r="AN36" s="231">
        <f>_xlfn.IFNA(VLOOKUP(CONCATENATE($AN$5,$B36,$C36),'BUN3'!$A$6:$N$135,14,FALSE),0)</f>
        <v>0</v>
      </c>
      <c r="AO36" s="231">
        <f>_xlfn.IFNA(VLOOKUP(CONCATENATE($AO$5,$B36,$C36),SC!$A$6:$N$175,14,FALSE),0)</f>
        <v>0</v>
      </c>
      <c r="AP36" s="693">
        <f>_xlfn.IFNA(VLOOKUP(CONCATENATE($AP$5,$B36,$C36),'KAL1'!$A$6:$N$135,14,FALSE),0)</f>
        <v>0</v>
      </c>
      <c r="AQ36" s="518"/>
      <c r="AR36" s="232">
        <f>_xlfn.IFNA(VLOOKUP(CONCATENATE($AR$5,$B36,$C36),'MR3'!$A$6:$N$135,14,FALSE),0)</f>
        <v>0</v>
      </c>
      <c r="AS36" s="101"/>
    </row>
    <row r="37" spans="1:45" x14ac:dyDescent="0.2">
      <c r="A37" s="916"/>
      <c r="B37" s="35" t="s">
        <v>468</v>
      </c>
      <c r="C37" s="36" t="s">
        <v>470</v>
      </c>
      <c r="D37" s="36" t="s">
        <v>145</v>
      </c>
      <c r="E37" s="37">
        <v>44223</v>
      </c>
      <c r="F37" s="38">
        <v>18</v>
      </c>
      <c r="G37" s="39">
        <f t="shared" si="4"/>
        <v>0</v>
      </c>
      <c r="H37" s="40">
        <f t="shared" si="5"/>
        <v>0</v>
      </c>
      <c r="I37" s="41"/>
      <c r="J37" s="229">
        <f>_xlfn.IFNA(VLOOKUP(CONCATENATE($J$5,$B37,$C37),'20BUN'!$A$6:$N$94,14,FALSE),0)</f>
        <v>0</v>
      </c>
      <c r="K37" s="230">
        <f>_xlfn.IFNA(VLOOKUP(CONCATENATE($K$5,$B37,$C37),'20BUS'!$A$6:$N$107,14,FALSE),0)</f>
        <v>0</v>
      </c>
      <c r="L37" s="230">
        <f>_xlfn.IFNA(VLOOKUP(CONCATENATE($L$5,$B37,$C37),'MUR1'!$A$6:$N$135,14,FALSE),0)</f>
        <v>0</v>
      </c>
      <c r="M37" s="230">
        <f>_xlfn.IFNA(VLOOKUP(CONCATENATE($M$5,$B37,$C37),'BUS1'!$A$6:$N$95,14,FALSE),0)</f>
        <v>0</v>
      </c>
      <c r="N37" s="230">
        <f>_xlfn.IFNA(VLOOKUP(CONCATENATE($N$5,$B37,$C37),'WP1'!$A$6:$N$131,14,FALSE),0)</f>
        <v>0</v>
      </c>
      <c r="O37" s="230">
        <f>_xlfn.IFNA(VLOOKUP(CONCATENATE($O$5,$B37,$C37),'BAL1'!$A$6:$N$95,14,FALSE),0)</f>
        <v>0</v>
      </c>
      <c r="P37" s="230">
        <f>_xlfn.IFNA(VLOOKUP(CONCATENATE($P$5,$B37,$C37),'BUS2'!$A$6:$N$133,14,FALSE),0)</f>
        <v>0</v>
      </c>
      <c r="Q37" s="230">
        <f>_xlfn.IFNA(VLOOKUP(CONCATENATE($Q$5,$B37,$C37),'WAL1'!$A$6:$N$135,14,FALSE),0)</f>
        <v>0</v>
      </c>
      <c r="R37" s="230">
        <f>_xlfn.IFNA(VLOOKUP(CONCATENATE($R$5,$B37,$C37),'MR1'!$A$6:$N$135,14,FALSE),0)</f>
        <v>0</v>
      </c>
      <c r="S37" s="230">
        <f>_xlfn.IFNA(VLOOKUP(CONCATENATE($S$5,$B37,$C37),'OG1'!$A$6:$N$132,14,FALSE),0)</f>
        <v>0</v>
      </c>
      <c r="T37" s="230">
        <f>_xlfn.IFNA(VLOOKUP(CONCATENATE($T$5,$B37,$C37),DARL!$A$6:$N$56,14,FALSE),0)</f>
        <v>0</v>
      </c>
      <c r="U37" s="230">
        <f>_xlfn.IFNA(VLOOKUP(CONCATENATE($U$5,$B37,$C37),'BUS3'!$A$6:$N$135,14,FALSE),0)</f>
        <v>0</v>
      </c>
      <c r="V37" s="230">
        <f>_xlfn.IFNA(VLOOKUP(CONCATENATE($V$5,$B37,$C37),'BAL2'!$A$6:$N$135,14,FALSE),0)</f>
        <v>0</v>
      </c>
      <c r="W37" s="230">
        <f>_xlfn.IFNA(VLOOKUP(CONCATENATE($W$5,$B37,$C37),'BUN1'!$A$6:$N$135,14,FALSE),0)</f>
        <v>0</v>
      </c>
      <c r="X37" s="230">
        <f>_xlfn.IFNA(VLOOKUP(CONCATENATE($X$5,$B37,$C37),'OG2'!$A$6:$N$133,14,FALSE),0)</f>
        <v>0</v>
      </c>
      <c r="Y37" s="230">
        <f>_xlfn.IFNA(VLOOKUP(CONCATENATE($Y$5,$B37,$C37),'SM1'!$A$6:$N$133,14,FALSE),0)</f>
        <v>0</v>
      </c>
      <c r="Z37" s="230">
        <f>_xlfn.IFNA(VLOOKUP(CONCATENATE($Z$5,$B37,$C37),'MR2'!$A$6:$N$124,14,FALSE),0)</f>
        <v>0</v>
      </c>
      <c r="AA37" s="230">
        <f>_xlfn.IFNA(VLOOKUP(CONCATENATE($AA$5,$B37,$C37),'WAL2'!$A$6:$N$135,14,FALSE),0)</f>
        <v>0</v>
      </c>
      <c r="AB37" s="230">
        <f>_xlfn.IFNA(VLOOKUP(CONCATENATE($AB$5,$B37,$C37),DARD1!$A$6:$N$134,14,FALSE),0)</f>
        <v>0</v>
      </c>
      <c r="AC37" s="230">
        <f>_xlfn.IFNA(VLOOKUP(CONCATENATE($AC$5,$B37,$C37),'LF1'!$A$6:$N$135,14,FALSE),0)</f>
        <v>0</v>
      </c>
      <c r="AD37" s="230">
        <f>_xlfn.IFNA(VLOOKUP(CONCATENATE($AD$5,$B37,$C37),DARL2!$A$6:$N$135,14,FALSE),0)</f>
        <v>0</v>
      </c>
      <c r="AE37" s="230">
        <f>_xlfn.IFNA(VLOOKUP(CONCATENATE($AE$5,$B37,$C37),FEST!$A$6:$N$135,14,FALSE),0)</f>
        <v>0</v>
      </c>
      <c r="AF37" s="230">
        <f>_xlfn.IFNA(VLOOKUP(CONCATENATE($AF$5,$B37,$C37),'BUN2'!$A$6:$N$131,14,FALSE),0)</f>
        <v>0</v>
      </c>
      <c r="AG37" s="230">
        <f>_xlfn.IFNA(VLOOKUP(CONCATENATE($AG$5,$B37,$C37),'OG3'!$A$6:$N$135,14,FALSE),0)</f>
        <v>0</v>
      </c>
      <c r="AH37" s="231">
        <f>_xlfn.IFNA(VLOOKUP(CONCATENATE($AH$5,$B37,$C37),SER!$A$6:$N$135,14,FALSE),0)</f>
        <v>0</v>
      </c>
      <c r="AI37" s="231">
        <f>_xlfn.IFNA(VLOOKUP(CONCATENATE($AH$5,$B37,$C37),KR!$A$6:$N$135,14,FALSE),0)</f>
        <v>0</v>
      </c>
      <c r="AJ37" s="231">
        <f>_xlfn.IFNA(VLOOKUP(CONCATENATE($AJ$5,$B37,$C37),DARL2!$A$6:$N$135,14,FALSE),0)</f>
        <v>0</v>
      </c>
      <c r="AK37" s="231">
        <f>_xlfn.IFNA(VLOOKUP(CONCATENATE($AK$5,$B37,$C37),DARD2!$A$6:$N$135,14,FALSE),0)</f>
        <v>0</v>
      </c>
      <c r="AL37" s="231">
        <f>_xlfn.IFNA(VLOOKUP(CONCATENATE($AL$5,$B37,$C37),'WAL3'!$A$6:$N$77,14,FALSE),0)</f>
        <v>0</v>
      </c>
      <c r="AM37" s="231">
        <f>_xlfn.IFNA(VLOOKUP(CONCATENATE($AM$5,$B37,$C37),'BAL3'!$A$6:$N$135,14,FALSE),0)</f>
        <v>0</v>
      </c>
      <c r="AN37" s="231">
        <f>_xlfn.IFNA(VLOOKUP(CONCATENATE($AN$5,$B37,$C37),'BUN3'!$A$6:$N$135,14,FALSE),0)</f>
        <v>0</v>
      </c>
      <c r="AO37" s="231">
        <f>_xlfn.IFNA(VLOOKUP(CONCATENATE($AO$5,$B37,$C37),SC!$A$6:$N$175,14,FALSE),0)</f>
        <v>0</v>
      </c>
      <c r="AP37" s="693">
        <f>_xlfn.IFNA(VLOOKUP(CONCATENATE($AP$5,$B37,$C37),'KAL1'!$A$6:$N$135,14,FALSE),0)</f>
        <v>0</v>
      </c>
      <c r="AQ37" s="518"/>
      <c r="AR37" s="232">
        <f>_xlfn.IFNA(VLOOKUP(CONCATENATE($AR$5,$B37,$C37),'MR3'!$A$6:$N$135,14,FALSE),0)</f>
        <v>0</v>
      </c>
      <c r="AS37" s="101"/>
    </row>
    <row r="38" spans="1:45" x14ac:dyDescent="0.2">
      <c r="A38" s="916"/>
      <c r="B38" s="35" t="s">
        <v>471</v>
      </c>
      <c r="C38" s="36" t="s">
        <v>472</v>
      </c>
      <c r="D38" s="36" t="s">
        <v>473</v>
      </c>
      <c r="E38" s="37">
        <v>44221</v>
      </c>
      <c r="F38" s="38">
        <v>17</v>
      </c>
      <c r="G38" s="39">
        <f t="shared" si="4"/>
        <v>0</v>
      </c>
      <c r="H38" s="40">
        <f t="shared" si="5"/>
        <v>0</v>
      </c>
      <c r="I38" s="41"/>
      <c r="J38" s="229">
        <f>_xlfn.IFNA(VLOOKUP(CONCATENATE($J$5,$B38,$C38),'20BUN'!$A$6:$N$94,14,FALSE),0)</f>
        <v>0</v>
      </c>
      <c r="K38" s="230">
        <f>_xlfn.IFNA(VLOOKUP(CONCATENATE($K$5,$B38,$C38),'20BUS'!$A$6:$N$107,14,FALSE),0)</f>
        <v>0</v>
      </c>
      <c r="L38" s="230">
        <f>_xlfn.IFNA(VLOOKUP(CONCATENATE($L$5,$B38,$C38),'MUR1'!$A$6:$N$135,14,FALSE),0)</f>
        <v>0</v>
      </c>
      <c r="M38" s="230">
        <f>_xlfn.IFNA(VLOOKUP(CONCATENATE($M$5,$B38,$C38),'BUS1'!$A$6:$N$95,14,FALSE),0)</f>
        <v>0</v>
      </c>
      <c r="N38" s="230">
        <f>_xlfn.IFNA(VLOOKUP(CONCATENATE($N$5,$B38,$C38),'WP1'!$A$6:$N$131,14,FALSE),0)</f>
        <v>0</v>
      </c>
      <c r="O38" s="230">
        <f>_xlfn.IFNA(VLOOKUP(CONCATENATE($O$5,$B38,$C38),'BAL1'!$A$6:$N$95,14,FALSE),0)</f>
        <v>0</v>
      </c>
      <c r="P38" s="230">
        <f>_xlfn.IFNA(VLOOKUP(CONCATENATE($P$5,$B38,$C38),'BUS2'!$A$6:$N$133,14,FALSE),0)</f>
        <v>0</v>
      </c>
      <c r="Q38" s="230">
        <f>_xlfn.IFNA(VLOOKUP(CONCATENATE($Q$5,$B38,$C38),'WAL1'!$A$6:$N$135,14,FALSE),0)</f>
        <v>0</v>
      </c>
      <c r="R38" s="230">
        <f>_xlfn.IFNA(VLOOKUP(CONCATENATE($R$5,$B38,$C38),'MR1'!$A$6:$N$135,14,FALSE),0)</f>
        <v>0</v>
      </c>
      <c r="S38" s="230">
        <f>_xlfn.IFNA(VLOOKUP(CONCATENATE($S$5,$B38,$C38),'OG1'!$A$6:$N$132,14,FALSE),0)</f>
        <v>0</v>
      </c>
      <c r="T38" s="230">
        <f>_xlfn.IFNA(VLOOKUP(CONCATENATE($T$5,$B38,$C38),DARL!$A$6:$N$56,14,FALSE),0)</f>
        <v>0</v>
      </c>
      <c r="U38" s="230">
        <f>_xlfn.IFNA(VLOOKUP(CONCATENATE($U$5,$B38,$C38),'BUS3'!$A$6:$N$135,14,FALSE),0)</f>
        <v>0</v>
      </c>
      <c r="V38" s="230">
        <f>_xlfn.IFNA(VLOOKUP(CONCATENATE($V$5,$B38,$C38),'BAL2'!$A$6:$N$135,14,FALSE),0)</f>
        <v>0</v>
      </c>
      <c r="W38" s="230">
        <f>_xlfn.IFNA(VLOOKUP(CONCATENATE($W$5,$B38,$C38),'BUN1'!$A$6:$N$135,14,FALSE),0)</f>
        <v>0</v>
      </c>
      <c r="X38" s="230">
        <f>_xlfn.IFNA(VLOOKUP(CONCATENATE($X$5,$B38,$C38),'OG2'!$A$6:$N$133,14,FALSE),0)</f>
        <v>0</v>
      </c>
      <c r="Y38" s="230">
        <f>_xlfn.IFNA(VLOOKUP(CONCATENATE($Y$5,$B38,$C38),'SM1'!$A$6:$N$133,14,FALSE),0)</f>
        <v>0</v>
      </c>
      <c r="Z38" s="230">
        <f>_xlfn.IFNA(VLOOKUP(CONCATENATE($Z$5,$B38,$C38),'MR2'!$A$6:$N$124,14,FALSE),0)</f>
        <v>0</v>
      </c>
      <c r="AA38" s="230">
        <f>_xlfn.IFNA(VLOOKUP(CONCATENATE($AA$5,$B38,$C38),'WAL2'!$A$6:$N$135,14,FALSE),0)</f>
        <v>0</v>
      </c>
      <c r="AB38" s="230">
        <f>_xlfn.IFNA(VLOOKUP(CONCATENATE($AB$5,$B38,$C38),DARD1!$A$6:$N$134,14,FALSE),0)</f>
        <v>0</v>
      </c>
      <c r="AC38" s="230">
        <f>_xlfn.IFNA(VLOOKUP(CONCATENATE($AC$5,$B38,$C38),'LF1'!$A$6:$N$135,14,FALSE),0)</f>
        <v>0</v>
      </c>
      <c r="AD38" s="230">
        <f>_xlfn.IFNA(VLOOKUP(CONCATENATE($AD$5,$B38,$C38),DARL2!$A$6:$N$135,14,FALSE),0)</f>
        <v>0</v>
      </c>
      <c r="AE38" s="230">
        <f>_xlfn.IFNA(VLOOKUP(CONCATENATE($AE$5,$B38,$C38),FEST!$A$6:$N$135,14,FALSE),0)</f>
        <v>0</v>
      </c>
      <c r="AF38" s="230">
        <f>_xlfn.IFNA(VLOOKUP(CONCATENATE($AF$5,$B38,$C38),'BUN2'!$A$6:$N$131,14,FALSE),0)</f>
        <v>0</v>
      </c>
      <c r="AG38" s="230">
        <f>_xlfn.IFNA(VLOOKUP(CONCATENATE($AG$5,$B38,$C38),'OG3'!$A$6:$N$135,14,FALSE),0)</f>
        <v>0</v>
      </c>
      <c r="AH38" s="231">
        <f>_xlfn.IFNA(VLOOKUP(CONCATENATE($AH$5,$B38,$C38),SER!$A$6:$N$135,14,FALSE),0)</f>
        <v>0</v>
      </c>
      <c r="AI38" s="231">
        <f>_xlfn.IFNA(VLOOKUP(CONCATENATE($AH$5,$B38,$C38),KR!$A$6:$N$135,14,FALSE),0)</f>
        <v>0</v>
      </c>
      <c r="AJ38" s="231">
        <f>_xlfn.IFNA(VLOOKUP(CONCATENATE($AJ$5,$B38,$C38),DARL2!$A$6:$N$135,14,FALSE),0)</f>
        <v>0</v>
      </c>
      <c r="AK38" s="231">
        <f>_xlfn.IFNA(VLOOKUP(CONCATENATE($AK$5,$B38,$C38),DARD2!$A$6:$N$135,14,FALSE),0)</f>
        <v>0</v>
      </c>
      <c r="AL38" s="231">
        <f>_xlfn.IFNA(VLOOKUP(CONCATENATE($AL$5,$B38,$C38),'WAL3'!$A$6:$N$77,14,FALSE),0)</f>
        <v>0</v>
      </c>
      <c r="AM38" s="231">
        <f>_xlfn.IFNA(VLOOKUP(CONCATENATE($AM$5,$B38,$C38),'BAL3'!$A$6:$N$135,14,FALSE),0)</f>
        <v>0</v>
      </c>
      <c r="AN38" s="231">
        <f>_xlfn.IFNA(VLOOKUP(CONCATENATE($AN$5,$B38,$C38),'BUN3'!$A$6:$N$135,14,FALSE),0)</f>
        <v>0</v>
      </c>
      <c r="AO38" s="231">
        <f>_xlfn.IFNA(VLOOKUP(CONCATENATE($AO$5,$B38,$C38),SC!$A$6:$N$175,14,FALSE),0)</f>
        <v>0</v>
      </c>
      <c r="AP38" s="693">
        <f>_xlfn.IFNA(VLOOKUP(CONCATENATE($AP$5,$B38,$C38),'KAL1'!$A$6:$N$135,14,FALSE),0)</f>
        <v>0</v>
      </c>
      <c r="AQ38" s="518"/>
      <c r="AR38" s="232">
        <f>_xlfn.IFNA(VLOOKUP(CONCATENATE($AR$5,$B38,$C38),'MR3'!$A$6:$N$135,14,FALSE),0)</f>
        <v>0</v>
      </c>
      <c r="AS38" s="101"/>
    </row>
    <row r="39" spans="1:45" x14ac:dyDescent="0.2">
      <c r="A39" s="916"/>
      <c r="B39" s="35" t="s">
        <v>471</v>
      </c>
      <c r="C39" s="36" t="s">
        <v>474</v>
      </c>
      <c r="D39" s="36" t="s">
        <v>473</v>
      </c>
      <c r="E39" s="37">
        <v>44221</v>
      </c>
      <c r="F39" s="38">
        <v>17</v>
      </c>
      <c r="G39" s="39">
        <f t="shared" si="4"/>
        <v>0</v>
      </c>
      <c r="H39" s="40">
        <f t="shared" si="5"/>
        <v>0</v>
      </c>
      <c r="I39" s="41"/>
      <c r="J39" s="229">
        <f>_xlfn.IFNA(VLOOKUP(CONCATENATE($J$5,$B39,$C39),'20BUN'!$A$6:$N$94,14,FALSE),0)</f>
        <v>0</v>
      </c>
      <c r="K39" s="230">
        <f>_xlfn.IFNA(VLOOKUP(CONCATENATE($K$5,$B39,$C39),'20BUS'!$A$6:$N$107,14,FALSE),0)</f>
        <v>0</v>
      </c>
      <c r="L39" s="230">
        <f>_xlfn.IFNA(VLOOKUP(CONCATENATE($L$5,$B39,$C39),'MUR1'!$A$6:$N$135,14,FALSE),0)</f>
        <v>0</v>
      </c>
      <c r="M39" s="230">
        <f>_xlfn.IFNA(VLOOKUP(CONCATENATE($M$5,$B39,$C39),'BUS1'!$A$6:$N$95,14,FALSE),0)</f>
        <v>0</v>
      </c>
      <c r="N39" s="230">
        <f>_xlfn.IFNA(VLOOKUP(CONCATENATE($N$5,$B39,$C39),'WP1'!$A$6:$N$131,14,FALSE),0)</f>
        <v>0</v>
      </c>
      <c r="O39" s="230">
        <f>_xlfn.IFNA(VLOOKUP(CONCATENATE($O$5,$B39,$C39),'BAL1'!$A$6:$N$95,14,FALSE),0)</f>
        <v>0</v>
      </c>
      <c r="P39" s="230">
        <f>_xlfn.IFNA(VLOOKUP(CONCATENATE($P$5,$B39,$C39),'BUS2'!$A$6:$N$133,14,FALSE),0)</f>
        <v>0</v>
      </c>
      <c r="Q39" s="230">
        <f>_xlfn.IFNA(VLOOKUP(CONCATENATE($Q$5,$B39,$C39),'WAL1'!$A$6:$N$135,14,FALSE),0)</f>
        <v>0</v>
      </c>
      <c r="R39" s="230">
        <f>_xlfn.IFNA(VLOOKUP(CONCATENATE($R$5,$B39,$C39),'MR1'!$A$6:$N$135,14,FALSE),0)</f>
        <v>0</v>
      </c>
      <c r="S39" s="230">
        <f>_xlfn.IFNA(VLOOKUP(CONCATENATE($S$5,$B39,$C39),'OG1'!$A$6:$N$132,14,FALSE),0)</f>
        <v>0</v>
      </c>
      <c r="T39" s="230">
        <f>_xlfn.IFNA(VLOOKUP(CONCATENATE($T$5,$B39,$C39),DARL!$A$6:$N$56,14,FALSE),0)</f>
        <v>0</v>
      </c>
      <c r="U39" s="230">
        <f>_xlfn.IFNA(VLOOKUP(CONCATENATE($U$5,$B39,$C39),'BUS3'!$A$6:$N$135,14,FALSE),0)</f>
        <v>0</v>
      </c>
      <c r="V39" s="230">
        <f>_xlfn.IFNA(VLOOKUP(CONCATENATE($V$5,$B39,$C39),'BAL2'!$A$6:$N$135,14,FALSE),0)</f>
        <v>0</v>
      </c>
      <c r="W39" s="230">
        <f>_xlfn.IFNA(VLOOKUP(CONCATENATE($W$5,$B39,$C39),'BUN1'!$A$6:$N$135,14,FALSE),0)</f>
        <v>0</v>
      </c>
      <c r="X39" s="230">
        <f>_xlfn.IFNA(VLOOKUP(CONCATENATE($X$5,$B39,$C39),'OG2'!$A$6:$N$133,14,FALSE),0)</f>
        <v>0</v>
      </c>
      <c r="Y39" s="230">
        <f>_xlfn.IFNA(VLOOKUP(CONCATENATE($Y$5,$B39,$C39),'SM1'!$A$6:$N$133,14,FALSE),0)</f>
        <v>0</v>
      </c>
      <c r="Z39" s="230">
        <f>_xlfn.IFNA(VLOOKUP(CONCATENATE($Z$5,$B39,$C39),'MR2'!$A$6:$N$124,14,FALSE),0)</f>
        <v>0</v>
      </c>
      <c r="AA39" s="230">
        <f>_xlfn.IFNA(VLOOKUP(CONCATENATE($AA$5,$B39,$C39),'WAL2'!$A$6:$N$135,14,FALSE),0)</f>
        <v>0</v>
      </c>
      <c r="AB39" s="230">
        <f>_xlfn.IFNA(VLOOKUP(CONCATENATE($AB$5,$B39,$C39),DARD1!$A$6:$N$134,14,FALSE),0)</f>
        <v>0</v>
      </c>
      <c r="AC39" s="230">
        <f>_xlfn.IFNA(VLOOKUP(CONCATENATE($AC$5,$B39,$C39),'LF1'!$A$6:$N$135,14,FALSE),0)</f>
        <v>0</v>
      </c>
      <c r="AD39" s="230">
        <f>_xlfn.IFNA(VLOOKUP(CONCATENATE($AD$5,$B39,$C39),DARL2!$A$6:$N$135,14,FALSE),0)</f>
        <v>0</v>
      </c>
      <c r="AE39" s="230">
        <f>_xlfn.IFNA(VLOOKUP(CONCATENATE($AE$5,$B39,$C39),FEST!$A$6:$N$135,14,FALSE),0)</f>
        <v>0</v>
      </c>
      <c r="AF39" s="230">
        <f>_xlfn.IFNA(VLOOKUP(CONCATENATE($AF$5,$B39,$C39),'BUN2'!$A$6:$N$131,14,FALSE),0)</f>
        <v>0</v>
      </c>
      <c r="AG39" s="230">
        <f>_xlfn.IFNA(VLOOKUP(CONCATENATE($AG$5,$B39,$C39),'OG3'!$A$6:$N$135,14,FALSE),0)</f>
        <v>0</v>
      </c>
      <c r="AH39" s="231">
        <f>_xlfn.IFNA(VLOOKUP(CONCATENATE($AH$5,$B39,$C39),SER!$A$6:$N$135,14,FALSE),0)</f>
        <v>0</v>
      </c>
      <c r="AI39" s="231">
        <f>_xlfn.IFNA(VLOOKUP(CONCATENATE($AH$5,$B39,$C39),KR!$A$6:$N$135,14,FALSE),0)</f>
        <v>0</v>
      </c>
      <c r="AJ39" s="231">
        <f>_xlfn.IFNA(VLOOKUP(CONCATENATE($AJ$5,$B39,$C39),DARL2!$A$6:$N$135,14,FALSE),0)</f>
        <v>0</v>
      </c>
      <c r="AK39" s="231">
        <f>_xlfn.IFNA(VLOOKUP(CONCATENATE($AK$5,$B39,$C39),DARD2!$A$6:$N$135,14,FALSE),0)</f>
        <v>0</v>
      </c>
      <c r="AL39" s="231">
        <f>_xlfn.IFNA(VLOOKUP(CONCATENATE($AL$5,$B39,$C39),'WAL3'!$A$6:$N$77,14,FALSE),0)</f>
        <v>0</v>
      </c>
      <c r="AM39" s="231">
        <f>_xlfn.IFNA(VLOOKUP(CONCATENATE($AM$5,$B39,$C39),'BAL3'!$A$6:$N$135,14,FALSE),0)</f>
        <v>0</v>
      </c>
      <c r="AN39" s="231">
        <f>_xlfn.IFNA(VLOOKUP(CONCATENATE($AN$5,$B39,$C39),'BUN3'!$A$6:$N$135,14,FALSE),0)</f>
        <v>0</v>
      </c>
      <c r="AO39" s="231">
        <f>_xlfn.IFNA(VLOOKUP(CONCATENATE($AO$5,$B39,$C39),SC!$A$6:$N$175,14,FALSE),0)</f>
        <v>0</v>
      </c>
      <c r="AP39" s="693">
        <f>_xlfn.IFNA(VLOOKUP(CONCATENATE($AP$5,$B39,$C39),'KAL1'!$A$6:$N$135,14,FALSE),0)</f>
        <v>0</v>
      </c>
      <c r="AQ39" s="518"/>
      <c r="AR39" s="232">
        <f>_xlfn.IFNA(VLOOKUP(CONCATENATE($AR$5,$B39,$C39),'MR3'!$A$6:$N$135,14,FALSE),0)</f>
        <v>0</v>
      </c>
      <c r="AS39" s="101"/>
    </row>
    <row r="40" spans="1:45" x14ac:dyDescent="0.2">
      <c r="A40" s="916"/>
      <c r="B40" s="35" t="s">
        <v>477</v>
      </c>
      <c r="C40" s="36" t="s">
        <v>478</v>
      </c>
      <c r="D40" s="36" t="s">
        <v>473</v>
      </c>
      <c r="E40" s="37">
        <v>44218</v>
      </c>
      <c r="F40" s="38">
        <v>18</v>
      </c>
      <c r="G40" s="39">
        <f t="shared" si="4"/>
        <v>0</v>
      </c>
      <c r="H40" s="40">
        <f t="shared" si="5"/>
        <v>0</v>
      </c>
      <c r="I40" s="41"/>
      <c r="J40" s="229">
        <f>_xlfn.IFNA(VLOOKUP(CONCATENATE($J$5,$B40,$C40),'20BUN'!$A$6:$N$94,14,FALSE),0)</f>
        <v>0</v>
      </c>
      <c r="K40" s="230">
        <f>_xlfn.IFNA(VLOOKUP(CONCATENATE($K$5,$B40,$C40),'20BUS'!$A$6:$N$107,14,FALSE),0)</f>
        <v>0</v>
      </c>
      <c r="L40" s="230">
        <f>_xlfn.IFNA(VLOOKUP(CONCATENATE($L$5,$B40,$C40),'MUR1'!$A$6:$N$135,14,FALSE),0)</f>
        <v>0</v>
      </c>
      <c r="M40" s="230">
        <f>_xlfn.IFNA(VLOOKUP(CONCATENATE($M$5,$B40,$C40),'BUS1'!$A$6:$N$95,14,FALSE),0)</f>
        <v>0</v>
      </c>
      <c r="N40" s="230">
        <f>_xlfn.IFNA(VLOOKUP(CONCATENATE($N$5,$B40,$C40),'WP1'!$A$6:$N$131,14,FALSE),0)</f>
        <v>0</v>
      </c>
      <c r="O40" s="230">
        <f>_xlfn.IFNA(VLOOKUP(CONCATENATE($O$5,$B40,$C40),'BAL1'!$A$6:$N$95,14,FALSE),0)</f>
        <v>0</v>
      </c>
      <c r="P40" s="230">
        <f>_xlfn.IFNA(VLOOKUP(CONCATENATE($P$5,$B40,$C40),'BUS2'!$A$6:$N$133,14,FALSE),0)</f>
        <v>0</v>
      </c>
      <c r="Q40" s="230">
        <f>_xlfn.IFNA(VLOOKUP(CONCATENATE($Q$5,$B40,$C40),'WAL1'!$A$6:$N$135,14,FALSE),0)</f>
        <v>0</v>
      </c>
      <c r="R40" s="230">
        <f>_xlfn.IFNA(VLOOKUP(CONCATENATE($R$5,$B40,$C40),'MR1'!$A$6:$N$135,14,FALSE),0)</f>
        <v>0</v>
      </c>
      <c r="S40" s="230">
        <f>_xlfn.IFNA(VLOOKUP(CONCATENATE($S$5,$B40,$C40),'OG1'!$A$6:$N$132,14,FALSE),0)</f>
        <v>0</v>
      </c>
      <c r="T40" s="230">
        <f>_xlfn.IFNA(VLOOKUP(CONCATENATE($T$5,$B40,$C40),DARL!$A$6:$N$56,14,FALSE),0)</f>
        <v>0</v>
      </c>
      <c r="U40" s="230">
        <f>_xlfn.IFNA(VLOOKUP(CONCATENATE($U$5,$B40,$C40),'BUS3'!$A$6:$N$135,14,FALSE),0)</f>
        <v>0</v>
      </c>
      <c r="V40" s="230">
        <f>_xlfn.IFNA(VLOOKUP(CONCATENATE($V$5,$B40,$C40),'BAL2'!$A$6:$N$135,14,FALSE),0)</f>
        <v>0</v>
      </c>
      <c r="W40" s="230">
        <f>_xlfn.IFNA(VLOOKUP(CONCATENATE($W$5,$B40,$C40),'BUN1'!$A$6:$N$135,14,FALSE),0)</f>
        <v>0</v>
      </c>
      <c r="X40" s="230">
        <f>_xlfn.IFNA(VLOOKUP(CONCATENATE($X$5,$B40,$C40),'OG2'!$A$6:$N$133,14,FALSE),0)</f>
        <v>0</v>
      </c>
      <c r="Y40" s="230">
        <f>_xlfn.IFNA(VLOOKUP(CONCATENATE($Y$5,$B40,$C40),'SM1'!$A$6:$N$133,14,FALSE),0)</f>
        <v>0</v>
      </c>
      <c r="Z40" s="230">
        <f>_xlfn.IFNA(VLOOKUP(CONCATENATE($Z$5,$B40,$C40),'MR2'!$A$6:$N$124,14,FALSE),0)</f>
        <v>0</v>
      </c>
      <c r="AA40" s="230">
        <f>_xlfn.IFNA(VLOOKUP(CONCATENATE($AA$5,$B40,$C40),'WAL2'!$A$6:$N$135,14,FALSE),0)</f>
        <v>0</v>
      </c>
      <c r="AB40" s="230">
        <f>_xlfn.IFNA(VLOOKUP(CONCATENATE($AB$5,$B40,$C40),DARD1!$A$6:$N$134,14,FALSE),0)</f>
        <v>0</v>
      </c>
      <c r="AC40" s="230">
        <f>_xlfn.IFNA(VLOOKUP(CONCATENATE($AC$5,$B40,$C40),'LF1'!$A$6:$N$135,14,FALSE),0)</f>
        <v>0</v>
      </c>
      <c r="AD40" s="230">
        <f>_xlfn.IFNA(VLOOKUP(CONCATENATE($AD$5,$B40,$C40),DARL2!$A$6:$N$135,14,FALSE),0)</f>
        <v>0</v>
      </c>
      <c r="AE40" s="230">
        <f>_xlfn.IFNA(VLOOKUP(CONCATENATE($AE$5,$B40,$C40),FEST!$A$6:$N$135,14,FALSE),0)</f>
        <v>0</v>
      </c>
      <c r="AF40" s="230">
        <f>_xlfn.IFNA(VLOOKUP(CONCATENATE($AF$5,$B40,$C40),'BUN2'!$A$6:$N$131,14,FALSE),0)</f>
        <v>0</v>
      </c>
      <c r="AG40" s="230">
        <f>_xlfn.IFNA(VLOOKUP(CONCATENATE($AG$5,$B40,$C40),'OG3'!$A$6:$N$135,14,FALSE),0)</f>
        <v>0</v>
      </c>
      <c r="AH40" s="231">
        <f>_xlfn.IFNA(VLOOKUP(CONCATENATE($AH$5,$B40,$C40),SER!$A$6:$N$135,14,FALSE),0)</f>
        <v>0</v>
      </c>
      <c r="AI40" s="231">
        <f>_xlfn.IFNA(VLOOKUP(CONCATENATE($AH$5,$B40,$C40),KR!$A$6:$N$135,14,FALSE),0)</f>
        <v>0</v>
      </c>
      <c r="AJ40" s="231">
        <f>_xlfn.IFNA(VLOOKUP(CONCATENATE($AJ$5,$B40,$C40),DARL2!$A$6:$N$135,14,FALSE),0)</f>
        <v>0</v>
      </c>
      <c r="AK40" s="231">
        <f>_xlfn.IFNA(VLOOKUP(CONCATENATE($AK$5,$B40,$C40),DARD2!$A$6:$N$135,14,FALSE),0)</f>
        <v>0</v>
      </c>
      <c r="AL40" s="231">
        <f>_xlfn.IFNA(VLOOKUP(CONCATENATE($AL$5,$B40,$C40),'WAL3'!$A$6:$N$77,14,FALSE),0)</f>
        <v>0</v>
      </c>
      <c r="AM40" s="231">
        <f>_xlfn.IFNA(VLOOKUP(CONCATENATE($AM$5,$B40,$C40),'BAL3'!$A$6:$N$135,14,FALSE),0)</f>
        <v>0</v>
      </c>
      <c r="AN40" s="231">
        <f>_xlfn.IFNA(VLOOKUP(CONCATENATE($AN$5,$B40,$C40),'BUN3'!$A$6:$N$135,14,FALSE),0)</f>
        <v>0</v>
      </c>
      <c r="AO40" s="231">
        <f>_xlfn.IFNA(VLOOKUP(CONCATENATE($AO$5,$B40,$C40),SC!$A$6:$N$175,14,FALSE),0)</f>
        <v>0</v>
      </c>
      <c r="AP40" s="693">
        <f>_xlfn.IFNA(VLOOKUP(CONCATENATE($AP$5,$B40,$C40),'KAL1'!$A$6:$N$135,14,FALSE),0)</f>
        <v>0</v>
      </c>
      <c r="AQ40" s="518"/>
      <c r="AR40" s="232">
        <f>_xlfn.IFNA(VLOOKUP(CONCATENATE($AR$5,$B40,$C40),'MR3'!$A$6:$N$135,14,FALSE),0)</f>
        <v>0</v>
      </c>
      <c r="AS40" s="101"/>
    </row>
    <row r="41" spans="1:45" x14ac:dyDescent="0.2">
      <c r="A41" s="916"/>
      <c r="B41" s="35" t="s">
        <v>497</v>
      </c>
      <c r="C41" s="36" t="s">
        <v>498</v>
      </c>
      <c r="D41" s="36" t="s">
        <v>46</v>
      </c>
      <c r="E41" s="37">
        <v>44218</v>
      </c>
      <c r="F41" s="38">
        <v>17</v>
      </c>
      <c r="G41" s="39">
        <f t="shared" si="4"/>
        <v>0</v>
      </c>
      <c r="H41" s="40">
        <f t="shared" si="5"/>
        <v>0</v>
      </c>
      <c r="I41" s="41"/>
      <c r="J41" s="229">
        <f>_xlfn.IFNA(VLOOKUP(CONCATENATE($J$5,$B41,$C41),'20BUN'!$A$6:$N$94,14,FALSE),0)</f>
        <v>0</v>
      </c>
      <c r="K41" s="230">
        <f>_xlfn.IFNA(VLOOKUP(CONCATENATE($K$5,$B41,$C41),'20BUS'!$A$6:$N$107,14,FALSE),0)</f>
        <v>0</v>
      </c>
      <c r="L41" s="230">
        <f>_xlfn.IFNA(VLOOKUP(CONCATENATE($L$5,$B41,$C41),'MUR1'!$A$6:$N$135,14,FALSE),0)</f>
        <v>0</v>
      </c>
      <c r="M41" s="230">
        <f>_xlfn.IFNA(VLOOKUP(CONCATENATE($M$5,$B41,$C41),'BUS1'!$A$6:$N$95,14,FALSE),0)</f>
        <v>0</v>
      </c>
      <c r="N41" s="230">
        <f>_xlfn.IFNA(VLOOKUP(CONCATENATE($N$5,$B41,$C41),'WP1'!$A$6:$N$131,14,FALSE),0)</f>
        <v>0</v>
      </c>
      <c r="O41" s="230">
        <f>_xlfn.IFNA(VLOOKUP(CONCATENATE($O$5,$B41,$C41),'BAL1'!$A$6:$N$95,14,FALSE),0)</f>
        <v>0</v>
      </c>
      <c r="P41" s="230">
        <f>_xlfn.IFNA(VLOOKUP(CONCATENATE($P$5,$B41,$C41),'BUS2'!$A$6:$N$133,14,FALSE),0)</f>
        <v>0</v>
      </c>
      <c r="Q41" s="230">
        <f>_xlfn.IFNA(VLOOKUP(CONCATENATE($Q$5,$B41,$C41),'WAL1'!$A$6:$N$135,14,FALSE),0)</f>
        <v>0</v>
      </c>
      <c r="R41" s="230">
        <f>_xlfn.IFNA(VLOOKUP(CONCATENATE($R$5,$B41,$C41),'MR1'!$A$6:$N$135,14,FALSE),0)</f>
        <v>0</v>
      </c>
      <c r="S41" s="230">
        <f>_xlfn.IFNA(VLOOKUP(CONCATENATE($S$5,$B41,$C41),'OG1'!$A$6:$N$132,14,FALSE),0)</f>
        <v>0</v>
      </c>
      <c r="T41" s="230">
        <f>_xlfn.IFNA(VLOOKUP(CONCATENATE($T$5,$B41,$C41),DARL!$A$6:$N$56,14,FALSE),0)</f>
        <v>0</v>
      </c>
      <c r="U41" s="230">
        <f>_xlfn.IFNA(VLOOKUP(CONCATENATE($U$5,$B41,$C41),'BUS3'!$A$6:$N$135,14,FALSE),0)</f>
        <v>0</v>
      </c>
      <c r="V41" s="230">
        <f>_xlfn.IFNA(VLOOKUP(CONCATENATE($V$5,$B41,$C41),'BAL2'!$A$6:$N$135,14,FALSE),0)</f>
        <v>0</v>
      </c>
      <c r="W41" s="230">
        <f>_xlfn.IFNA(VLOOKUP(CONCATENATE($W$5,$B41,$C41),'BUN1'!$A$6:$N$135,14,FALSE),0)</f>
        <v>0</v>
      </c>
      <c r="X41" s="230">
        <f>_xlfn.IFNA(VLOOKUP(CONCATENATE($X$5,$B41,$C41),'OG2'!$A$6:$N$133,14,FALSE),0)</f>
        <v>0</v>
      </c>
      <c r="Y41" s="230">
        <f>_xlfn.IFNA(VLOOKUP(CONCATENATE($Y$5,$B41,$C41),'SM1'!$A$6:$N$133,14,FALSE),0)</f>
        <v>0</v>
      </c>
      <c r="Z41" s="230">
        <f>_xlfn.IFNA(VLOOKUP(CONCATENATE($Z$5,$B41,$C41),'MR2'!$A$6:$N$124,14,FALSE),0)</f>
        <v>0</v>
      </c>
      <c r="AA41" s="230">
        <f>_xlfn.IFNA(VLOOKUP(CONCATENATE($AA$5,$B41,$C41),'WAL2'!$A$6:$N$135,14,FALSE),0)</f>
        <v>0</v>
      </c>
      <c r="AB41" s="230">
        <f>_xlfn.IFNA(VLOOKUP(CONCATENATE($AB$5,$B41,$C41),DARD1!$A$6:$N$134,14,FALSE),0)</f>
        <v>0</v>
      </c>
      <c r="AC41" s="230">
        <f>_xlfn.IFNA(VLOOKUP(CONCATENATE($AC$5,$B41,$C41),'LF1'!$A$6:$N$135,14,FALSE),0)</f>
        <v>0</v>
      </c>
      <c r="AD41" s="230">
        <f>_xlfn.IFNA(VLOOKUP(CONCATENATE($AD$5,$B41,$C41),DARL2!$A$6:$N$135,14,FALSE),0)</f>
        <v>0</v>
      </c>
      <c r="AE41" s="230">
        <f>_xlfn.IFNA(VLOOKUP(CONCATENATE($AE$5,$B41,$C41),FEST!$A$6:$N$135,14,FALSE),0)</f>
        <v>0</v>
      </c>
      <c r="AF41" s="230">
        <f>_xlfn.IFNA(VLOOKUP(CONCATENATE($AF$5,$B41,$C41),'BUN2'!$A$6:$N$131,14,FALSE),0)</f>
        <v>0</v>
      </c>
      <c r="AG41" s="230">
        <f>_xlfn.IFNA(VLOOKUP(CONCATENATE($AG$5,$B41,$C41),'OG3'!$A$6:$N$135,14,FALSE),0)</f>
        <v>0</v>
      </c>
      <c r="AH41" s="231">
        <f>_xlfn.IFNA(VLOOKUP(CONCATENATE($AH$5,$B41,$C41),SER!$A$6:$N$135,14,FALSE),0)</f>
        <v>0</v>
      </c>
      <c r="AI41" s="231">
        <f>_xlfn.IFNA(VLOOKUP(CONCATENATE($AH$5,$B41,$C41),KR!$A$6:$N$135,14,FALSE),0)</f>
        <v>0</v>
      </c>
      <c r="AJ41" s="231">
        <f>_xlfn.IFNA(VLOOKUP(CONCATENATE($AJ$5,$B41,$C41),DARL2!$A$6:$N$135,14,FALSE),0)</f>
        <v>0</v>
      </c>
      <c r="AK41" s="231">
        <f>_xlfn.IFNA(VLOOKUP(CONCATENATE($AK$5,$B41,$C41),DARD2!$A$6:$N$135,14,FALSE),0)</f>
        <v>0</v>
      </c>
      <c r="AL41" s="231">
        <f>_xlfn.IFNA(VLOOKUP(CONCATENATE($AL$5,$B41,$C41),'WAL3'!$A$6:$N$77,14,FALSE),0)</f>
        <v>0</v>
      </c>
      <c r="AM41" s="231">
        <f>_xlfn.IFNA(VLOOKUP(CONCATENATE($AM$5,$B41,$C41),'BAL3'!$A$6:$N$135,14,FALSE),0)</f>
        <v>0</v>
      </c>
      <c r="AN41" s="231">
        <f>_xlfn.IFNA(VLOOKUP(CONCATENATE($AN$5,$B41,$C41),'BUN3'!$A$6:$N$135,14,FALSE),0)</f>
        <v>0</v>
      </c>
      <c r="AO41" s="231">
        <f>_xlfn.IFNA(VLOOKUP(CONCATENATE($AO$5,$B41,$C41),SC!$A$6:$N$175,14,FALSE),0)</f>
        <v>0</v>
      </c>
      <c r="AP41" s="693">
        <f>_xlfn.IFNA(VLOOKUP(CONCATENATE($AP$5,$B41,$C41),'KAL1'!$A$6:$N$135,14,FALSE),0)</f>
        <v>0</v>
      </c>
      <c r="AQ41" s="518"/>
      <c r="AR41" s="232">
        <f>_xlfn.IFNA(VLOOKUP(CONCATENATE($AR$5,$B41,$C41),'MR3'!$A$6:$N$135,14,FALSE),0)</f>
        <v>0</v>
      </c>
      <c r="AS41" s="101"/>
    </row>
    <row r="42" spans="1:45" x14ac:dyDescent="0.2">
      <c r="A42" s="916"/>
      <c r="B42" s="35" t="s">
        <v>700</v>
      </c>
      <c r="C42" s="36" t="s">
        <v>701</v>
      </c>
      <c r="D42" s="36" t="s">
        <v>107</v>
      </c>
      <c r="E42" s="37">
        <v>44279</v>
      </c>
      <c r="F42" s="38">
        <v>19</v>
      </c>
      <c r="G42" s="39">
        <f t="shared" si="4"/>
        <v>0</v>
      </c>
      <c r="H42" s="40">
        <f t="shared" si="5"/>
        <v>0</v>
      </c>
      <c r="I42" s="41"/>
      <c r="J42" s="229">
        <f>_xlfn.IFNA(VLOOKUP(CONCATENATE($J$5,$B42,$C42),'20BUN'!$A$6:$N$94,14,FALSE),0)</f>
        <v>0</v>
      </c>
      <c r="K42" s="230">
        <f>_xlfn.IFNA(VLOOKUP(CONCATENATE($K$5,$B42,$C42),'20BUS'!$A$6:$N$107,14,FALSE),0)</f>
        <v>0</v>
      </c>
      <c r="L42" s="230">
        <f>_xlfn.IFNA(VLOOKUP(CONCATENATE($L$5,$B42,$C42),'MUR1'!$A$6:$N$135,14,FALSE),0)</f>
        <v>0</v>
      </c>
      <c r="M42" s="230">
        <f>_xlfn.IFNA(VLOOKUP(CONCATENATE($M$5,$B42,$C42),'BUS1'!$A$6:$N$95,14,FALSE),0)</f>
        <v>0</v>
      </c>
      <c r="N42" s="230">
        <f>_xlfn.IFNA(VLOOKUP(CONCATENATE($N$5,$B42,$C42),'WP1'!$A$6:$N$131,14,FALSE),0)</f>
        <v>0</v>
      </c>
      <c r="O42" s="230">
        <f>_xlfn.IFNA(VLOOKUP(CONCATENATE($O$5,$B42,$C42),'BAL1'!$A$6:$N$95,14,FALSE),0)</f>
        <v>0</v>
      </c>
      <c r="P42" s="230">
        <f>_xlfn.IFNA(VLOOKUP(CONCATENATE($P$5,$B42,$C42),'BUS2'!$A$6:$N$133,14,FALSE),0)</f>
        <v>0</v>
      </c>
      <c r="Q42" s="230">
        <f>_xlfn.IFNA(VLOOKUP(CONCATENATE($Q$5,$B42,$C42),'WAL1'!$A$6:$N$135,14,FALSE),0)</f>
        <v>0</v>
      </c>
      <c r="R42" s="230">
        <f>_xlfn.IFNA(VLOOKUP(CONCATENATE($R$5,$B42,$C42),'MR1'!$A$6:$N$135,14,FALSE),0)</f>
        <v>0</v>
      </c>
      <c r="S42" s="230">
        <f>_xlfn.IFNA(VLOOKUP(CONCATENATE($S$5,$B42,$C42),'OG1'!$A$6:$N$132,14,FALSE),0)</f>
        <v>0</v>
      </c>
      <c r="T42" s="230">
        <f>_xlfn.IFNA(VLOOKUP(CONCATENATE($T$5,$B42,$C42),DARL!$A$6:$N$56,14,FALSE),0)</f>
        <v>0</v>
      </c>
      <c r="U42" s="230">
        <f>_xlfn.IFNA(VLOOKUP(CONCATENATE($U$5,$B42,$C42),'BUS3'!$A$6:$N$135,14,FALSE),0)</f>
        <v>0</v>
      </c>
      <c r="V42" s="230">
        <f>_xlfn.IFNA(VLOOKUP(CONCATENATE($V$5,$B42,$C42),'BAL2'!$A$6:$N$135,14,FALSE),0)</f>
        <v>0</v>
      </c>
      <c r="W42" s="230">
        <f>_xlfn.IFNA(VLOOKUP(CONCATENATE($W$5,$B42,$C42),'BUN1'!$A$6:$N$135,14,FALSE),0)</f>
        <v>0</v>
      </c>
      <c r="X42" s="230">
        <f>_xlfn.IFNA(VLOOKUP(CONCATENATE($X$5,$B42,$C42),'OG2'!$A$6:$N$133,14,FALSE),0)</f>
        <v>0</v>
      </c>
      <c r="Y42" s="230">
        <f>_xlfn.IFNA(VLOOKUP(CONCATENATE($Y$5,$B42,$C42),'SM1'!$A$6:$N$133,14,FALSE),0)</f>
        <v>0</v>
      </c>
      <c r="Z42" s="230">
        <f>_xlfn.IFNA(VLOOKUP(CONCATENATE($Z$5,$B42,$C42),'MR2'!$A$6:$N$124,14,FALSE),0)</f>
        <v>0</v>
      </c>
      <c r="AA42" s="230">
        <f>_xlfn.IFNA(VLOOKUP(CONCATENATE($AA$5,$B42,$C42),'WAL2'!$A$6:$N$135,14,FALSE),0)</f>
        <v>0</v>
      </c>
      <c r="AB42" s="230">
        <f>_xlfn.IFNA(VLOOKUP(CONCATENATE($AB$5,$B42,$C42),DARD1!$A$6:$N$134,14,FALSE),0)</f>
        <v>0</v>
      </c>
      <c r="AC42" s="230">
        <f>_xlfn.IFNA(VLOOKUP(CONCATENATE($AC$5,$B42,$C42),'LF1'!$A$6:$N$135,14,FALSE),0)</f>
        <v>0</v>
      </c>
      <c r="AD42" s="230">
        <f>_xlfn.IFNA(VLOOKUP(CONCATENATE($AD$5,$B42,$C42),DARL2!$A$6:$N$135,14,FALSE),0)</f>
        <v>0</v>
      </c>
      <c r="AE42" s="230">
        <f>_xlfn.IFNA(VLOOKUP(CONCATENATE($AE$5,$B42,$C42),FEST!$A$6:$N$135,14,FALSE),0)</f>
        <v>0</v>
      </c>
      <c r="AF42" s="230">
        <f>_xlfn.IFNA(VLOOKUP(CONCATENATE($AF$5,$B42,$C42),'BUN2'!$A$6:$N$131,14,FALSE),0)</f>
        <v>0</v>
      </c>
      <c r="AG42" s="230">
        <f>_xlfn.IFNA(VLOOKUP(CONCATENATE($AG$5,$B42,$C42),'OG3'!$A$6:$N$135,14,FALSE),0)</f>
        <v>0</v>
      </c>
      <c r="AH42" s="231">
        <f>_xlfn.IFNA(VLOOKUP(CONCATENATE($AH$5,$B42,$C42),SER!$A$6:$N$135,14,FALSE),0)</f>
        <v>0</v>
      </c>
      <c r="AI42" s="231">
        <f>_xlfn.IFNA(VLOOKUP(CONCATENATE($AH$5,$B42,$C42),KR!$A$6:$N$135,14,FALSE),0)</f>
        <v>0</v>
      </c>
      <c r="AJ42" s="231">
        <f>_xlfn.IFNA(VLOOKUP(CONCATENATE($AJ$5,$B42,$C42),DARL2!$A$6:$N$135,14,FALSE),0)</f>
        <v>0</v>
      </c>
      <c r="AK42" s="231">
        <f>_xlfn.IFNA(VLOOKUP(CONCATENATE($AK$5,$B42,$C42),DARD2!$A$6:$N$135,14,FALSE),0)</f>
        <v>0</v>
      </c>
      <c r="AL42" s="231">
        <f>_xlfn.IFNA(VLOOKUP(CONCATENATE($AL$5,$B42,$C42),'WAL3'!$A$6:$N$77,14,FALSE),0)</f>
        <v>0</v>
      </c>
      <c r="AM42" s="231">
        <f>_xlfn.IFNA(VLOOKUP(CONCATENATE($AM$5,$B42,$C42),'BAL3'!$A$6:$N$135,14,FALSE),0)</f>
        <v>0</v>
      </c>
      <c r="AN42" s="231">
        <f>_xlfn.IFNA(VLOOKUP(CONCATENATE($AN$5,$B42,$C42),'BUN3'!$A$6:$N$135,14,FALSE),0)</f>
        <v>0</v>
      </c>
      <c r="AO42" s="231">
        <f>_xlfn.IFNA(VLOOKUP(CONCATENATE($AO$5,$B42,$C42),SC!$A$6:$N$175,14,FALSE),0)</f>
        <v>0</v>
      </c>
      <c r="AP42" s="693">
        <f>_xlfn.IFNA(VLOOKUP(CONCATENATE($AP$5,$B42,$C42),'KAL1'!$A$6:$N$135,14,FALSE),0)</f>
        <v>0</v>
      </c>
      <c r="AQ42" s="518"/>
      <c r="AR42" s="232">
        <f>_xlfn.IFNA(VLOOKUP(CONCATENATE($AR$5,$B42,$C42),'MR3'!$A$6:$N$135,14,FALSE),0)</f>
        <v>0</v>
      </c>
      <c r="AS42" s="101"/>
    </row>
    <row r="43" spans="1:45" x14ac:dyDescent="0.2">
      <c r="A43" s="916"/>
      <c r="B43" s="35" t="s">
        <v>704</v>
      </c>
      <c r="C43" s="36" t="s">
        <v>336</v>
      </c>
      <c r="D43" s="36" t="s">
        <v>929</v>
      </c>
      <c r="E43" s="37">
        <v>44273</v>
      </c>
      <c r="F43" s="38">
        <v>21</v>
      </c>
      <c r="G43" s="39">
        <f t="shared" si="4"/>
        <v>0</v>
      </c>
      <c r="H43" s="40">
        <f t="shared" si="5"/>
        <v>0</v>
      </c>
      <c r="I43" s="41"/>
      <c r="J43" s="229">
        <f>_xlfn.IFNA(VLOOKUP(CONCATENATE($J$5,$B43,$C43),'20BUN'!$A$6:$N$94,14,FALSE),0)</f>
        <v>0</v>
      </c>
      <c r="K43" s="230">
        <f>_xlfn.IFNA(VLOOKUP(CONCATENATE($K$5,$B43,$C43),'20BUS'!$A$6:$N$107,14,FALSE),0)</f>
        <v>0</v>
      </c>
      <c r="L43" s="230">
        <f>_xlfn.IFNA(VLOOKUP(CONCATENATE($L$5,$B43,$C43),'MUR1'!$A$6:$N$135,14,FALSE),0)</f>
        <v>0</v>
      </c>
      <c r="M43" s="230">
        <f>_xlfn.IFNA(VLOOKUP(CONCATENATE($M$5,$B43,$C43),'BUS1'!$A$6:$N$95,14,FALSE),0)</f>
        <v>0</v>
      </c>
      <c r="N43" s="230">
        <f>_xlfn.IFNA(VLOOKUP(CONCATENATE($N$5,$B43,$C43),'WP1'!$A$6:$N$131,14,FALSE),0)</f>
        <v>0</v>
      </c>
      <c r="O43" s="230">
        <f>_xlfn.IFNA(VLOOKUP(CONCATENATE($O$5,$B43,$C43),'BAL1'!$A$6:$N$95,14,FALSE),0)</f>
        <v>0</v>
      </c>
      <c r="P43" s="230">
        <f>_xlfn.IFNA(VLOOKUP(CONCATENATE($P$5,$B43,$C43),'BUS2'!$A$6:$N$133,14,FALSE),0)</f>
        <v>0</v>
      </c>
      <c r="Q43" s="230">
        <f>_xlfn.IFNA(VLOOKUP(CONCATENATE($Q$5,$B43,$C43),'WAL1'!$A$6:$N$135,14,FALSE),0)</f>
        <v>0</v>
      </c>
      <c r="R43" s="230">
        <f>_xlfn.IFNA(VLOOKUP(CONCATENATE($R$5,$B43,$C43),'MR1'!$A$6:$N$135,14,FALSE),0)</f>
        <v>0</v>
      </c>
      <c r="S43" s="230">
        <f>_xlfn.IFNA(VLOOKUP(CONCATENATE($S$5,$B43,$C43),'OG1'!$A$6:$N$132,14,FALSE),0)</f>
        <v>0</v>
      </c>
      <c r="T43" s="230">
        <f>_xlfn.IFNA(VLOOKUP(CONCATENATE($T$5,$B43,$C43),DARL!$A$6:$N$56,14,FALSE),0)</f>
        <v>0</v>
      </c>
      <c r="U43" s="230">
        <f>_xlfn.IFNA(VLOOKUP(CONCATENATE($U$5,$B43,$C43),'BUS3'!$A$6:$N$135,14,FALSE),0)</f>
        <v>0</v>
      </c>
      <c r="V43" s="230">
        <f>_xlfn.IFNA(VLOOKUP(CONCATENATE($V$5,$B43,$C43),'BAL2'!$A$6:$N$135,14,FALSE),0)</f>
        <v>0</v>
      </c>
      <c r="W43" s="230">
        <f>_xlfn.IFNA(VLOOKUP(CONCATENATE($W$5,$B43,$C43),'BUN1'!$A$6:$N$135,14,FALSE),0)</f>
        <v>0</v>
      </c>
      <c r="X43" s="230">
        <f>_xlfn.IFNA(VLOOKUP(CONCATENATE($X$5,$B43,$C43),'OG2'!$A$6:$N$133,14,FALSE),0)</f>
        <v>0</v>
      </c>
      <c r="Y43" s="230">
        <f>_xlfn.IFNA(VLOOKUP(CONCATENATE($Y$5,$B43,$C43),'SM1'!$A$6:$N$133,14,FALSE),0)</f>
        <v>0</v>
      </c>
      <c r="Z43" s="230">
        <f>_xlfn.IFNA(VLOOKUP(CONCATENATE($Z$5,$B43,$C43),'MR2'!$A$6:$N$124,14,FALSE),0)</f>
        <v>0</v>
      </c>
      <c r="AA43" s="230">
        <f>_xlfn.IFNA(VLOOKUP(CONCATENATE($AA$5,$B43,$C43),'WAL2'!$A$6:$N$135,14,FALSE),0)</f>
        <v>0</v>
      </c>
      <c r="AB43" s="230">
        <f>_xlfn.IFNA(VLOOKUP(CONCATENATE($AB$5,$B43,$C43),DARD1!$A$6:$N$134,14,FALSE),0)</f>
        <v>0</v>
      </c>
      <c r="AC43" s="230">
        <f>_xlfn.IFNA(VLOOKUP(CONCATENATE($AC$5,$B43,$C43),'LF1'!$A$6:$N$135,14,FALSE),0)</f>
        <v>0</v>
      </c>
      <c r="AD43" s="230">
        <f>_xlfn.IFNA(VLOOKUP(CONCATENATE($AD$5,$B43,$C43),DARL2!$A$6:$N$135,14,FALSE),0)</f>
        <v>0</v>
      </c>
      <c r="AE43" s="230">
        <f>_xlfn.IFNA(VLOOKUP(CONCATENATE($AE$5,$B43,$C43),FEST!$A$6:$N$135,14,FALSE),0)</f>
        <v>0</v>
      </c>
      <c r="AF43" s="230">
        <f>_xlfn.IFNA(VLOOKUP(CONCATENATE($AF$5,$B43,$C43),'BUN2'!$A$6:$N$131,14,FALSE),0)</f>
        <v>0</v>
      </c>
      <c r="AG43" s="230">
        <f>_xlfn.IFNA(VLOOKUP(CONCATENATE($AG$5,$B43,$C43),'OG3'!$A$6:$N$135,14,FALSE),0)</f>
        <v>0</v>
      </c>
      <c r="AH43" s="231">
        <f>_xlfn.IFNA(VLOOKUP(CONCATENATE($AH$5,$B43,$C43),SER!$A$6:$N$135,14,FALSE),0)</f>
        <v>0</v>
      </c>
      <c r="AI43" s="231">
        <f>_xlfn.IFNA(VLOOKUP(CONCATENATE($AH$5,$B43,$C43),KR!$A$6:$N$135,14,FALSE),0)</f>
        <v>0</v>
      </c>
      <c r="AJ43" s="231">
        <f>_xlfn.IFNA(VLOOKUP(CONCATENATE($AJ$5,$B43,$C43),DARL2!$A$6:$N$135,14,FALSE),0)</f>
        <v>0</v>
      </c>
      <c r="AK43" s="231">
        <f>_xlfn.IFNA(VLOOKUP(CONCATENATE($AK$5,$B43,$C43),DARD2!$A$6:$N$135,14,FALSE),0)</f>
        <v>0</v>
      </c>
      <c r="AL43" s="231">
        <f>_xlfn.IFNA(VLOOKUP(CONCATENATE($AL$5,$B43,$C43),'WAL3'!$A$6:$N$77,14,FALSE),0)</f>
        <v>0</v>
      </c>
      <c r="AM43" s="231">
        <f>_xlfn.IFNA(VLOOKUP(CONCATENATE($AM$5,$B43,$C43),'BAL3'!$A$6:$N$135,14,FALSE),0)</f>
        <v>0</v>
      </c>
      <c r="AN43" s="231">
        <f>_xlfn.IFNA(VLOOKUP(CONCATENATE($AN$5,$B43,$C43),'BUN3'!$A$6:$N$135,14,FALSE),0)</f>
        <v>0</v>
      </c>
      <c r="AO43" s="231">
        <f>_xlfn.IFNA(VLOOKUP(CONCATENATE($AO$5,$B43,$C43),SC!$A$6:$N$175,14,FALSE),0)</f>
        <v>0</v>
      </c>
      <c r="AP43" s="693">
        <f>_xlfn.IFNA(VLOOKUP(CONCATENATE($AP$5,$B43,$C43),'KAL1'!$A$6:$N$135,14,FALSE),0)</f>
        <v>0</v>
      </c>
      <c r="AQ43" s="518"/>
      <c r="AR43" s="232">
        <f>_xlfn.IFNA(VLOOKUP(CONCATENATE($AR$5,$B43,$C43),'MR3'!$A$6:$N$135,14,FALSE),0)</f>
        <v>0</v>
      </c>
      <c r="AS43" s="101"/>
    </row>
    <row r="44" spans="1:45" x14ac:dyDescent="0.2">
      <c r="A44" s="916"/>
      <c r="B44" s="35" t="s">
        <v>706</v>
      </c>
      <c r="C44" s="36" t="s">
        <v>707</v>
      </c>
      <c r="D44" s="36" t="s">
        <v>929</v>
      </c>
      <c r="E44" s="37">
        <v>44270</v>
      </c>
      <c r="F44" s="38">
        <v>21</v>
      </c>
      <c r="G44" s="39">
        <f t="shared" si="4"/>
        <v>0</v>
      </c>
      <c r="H44" s="40">
        <f t="shared" si="5"/>
        <v>0</v>
      </c>
      <c r="I44" s="41"/>
      <c r="J44" s="229">
        <f>_xlfn.IFNA(VLOOKUP(CONCATENATE($J$5,$B44,$C44),'20BUN'!$A$6:$N$94,14,FALSE),0)</f>
        <v>0</v>
      </c>
      <c r="K44" s="230">
        <f>_xlfn.IFNA(VLOOKUP(CONCATENATE($K$5,$B44,$C44),'20BUS'!$A$6:$N$107,14,FALSE),0)</f>
        <v>0</v>
      </c>
      <c r="L44" s="230">
        <f>_xlfn.IFNA(VLOOKUP(CONCATENATE($L$5,$B44,$C44),'MUR1'!$A$6:$N$135,14,FALSE),0)</f>
        <v>0</v>
      </c>
      <c r="M44" s="230">
        <f>_xlfn.IFNA(VLOOKUP(CONCATENATE($M$5,$B44,$C44),'BUS1'!$A$6:$N$95,14,FALSE),0)</f>
        <v>0</v>
      </c>
      <c r="N44" s="230">
        <f>_xlfn.IFNA(VLOOKUP(CONCATENATE($N$5,$B44,$C44),'WP1'!$A$6:$N$131,14,FALSE),0)</f>
        <v>0</v>
      </c>
      <c r="O44" s="230">
        <f>_xlfn.IFNA(VLOOKUP(CONCATENATE($O$5,$B44,$C44),'BAL1'!$A$6:$N$95,14,FALSE),0)</f>
        <v>0</v>
      </c>
      <c r="P44" s="230">
        <f>_xlfn.IFNA(VLOOKUP(CONCATENATE($P$5,$B44,$C44),'BUS2'!$A$6:$N$133,14,FALSE),0)</f>
        <v>0</v>
      </c>
      <c r="Q44" s="230">
        <f>_xlfn.IFNA(VLOOKUP(CONCATENATE($Q$5,$B44,$C44),'WAL1'!$A$6:$N$135,14,FALSE),0)</f>
        <v>0</v>
      </c>
      <c r="R44" s="230">
        <f>_xlfn.IFNA(VLOOKUP(CONCATENATE($R$5,$B44,$C44),'MR1'!$A$6:$N$135,14,FALSE),0)</f>
        <v>0</v>
      </c>
      <c r="S44" s="230">
        <f>_xlfn.IFNA(VLOOKUP(CONCATENATE($S$5,$B44,$C44),'OG1'!$A$6:$N$132,14,FALSE),0)</f>
        <v>0</v>
      </c>
      <c r="T44" s="230">
        <f>_xlfn.IFNA(VLOOKUP(CONCATENATE($T$5,$B44,$C44),DARL!$A$6:$N$56,14,FALSE),0)</f>
        <v>0</v>
      </c>
      <c r="U44" s="230">
        <f>_xlfn.IFNA(VLOOKUP(CONCATENATE($U$5,$B44,$C44),'BUS3'!$A$6:$N$135,14,FALSE),0)</f>
        <v>0</v>
      </c>
      <c r="V44" s="230">
        <f>_xlfn.IFNA(VLOOKUP(CONCATENATE($V$5,$B44,$C44),'BAL2'!$A$6:$N$135,14,FALSE),0)</f>
        <v>0</v>
      </c>
      <c r="W44" s="230">
        <f>_xlfn.IFNA(VLOOKUP(CONCATENATE($W$5,$B44,$C44),'BUN1'!$A$6:$N$135,14,FALSE),0)</f>
        <v>0</v>
      </c>
      <c r="X44" s="230">
        <f>_xlfn.IFNA(VLOOKUP(CONCATENATE($X$5,$B44,$C44),'OG2'!$A$6:$N$133,14,FALSE),0)</f>
        <v>0</v>
      </c>
      <c r="Y44" s="230">
        <f>_xlfn.IFNA(VLOOKUP(CONCATENATE($Y$5,$B44,$C44),'SM1'!$A$6:$N$133,14,FALSE),0)</f>
        <v>0</v>
      </c>
      <c r="Z44" s="230">
        <f>_xlfn.IFNA(VLOOKUP(CONCATENATE($Z$5,$B44,$C44),'MR2'!$A$6:$N$124,14,FALSE),0)</f>
        <v>0</v>
      </c>
      <c r="AA44" s="230">
        <f>_xlfn.IFNA(VLOOKUP(CONCATENATE($AA$5,$B44,$C44),'WAL2'!$A$6:$N$135,14,FALSE),0)</f>
        <v>0</v>
      </c>
      <c r="AB44" s="230">
        <f>_xlfn.IFNA(VLOOKUP(CONCATENATE($AB$5,$B44,$C44),DARD1!$A$6:$N$134,14,FALSE),0)</f>
        <v>0</v>
      </c>
      <c r="AC44" s="230">
        <f>_xlfn.IFNA(VLOOKUP(CONCATENATE($AC$5,$B44,$C44),'LF1'!$A$6:$N$135,14,FALSE),0)</f>
        <v>0</v>
      </c>
      <c r="AD44" s="230">
        <f>_xlfn.IFNA(VLOOKUP(CONCATENATE($AD$5,$B44,$C44),DARL2!$A$6:$N$135,14,FALSE),0)</f>
        <v>0</v>
      </c>
      <c r="AE44" s="230">
        <f>_xlfn.IFNA(VLOOKUP(CONCATENATE($AE$5,$B44,$C44),FEST!$A$6:$N$135,14,FALSE),0)</f>
        <v>0</v>
      </c>
      <c r="AF44" s="230">
        <f>_xlfn.IFNA(VLOOKUP(CONCATENATE($AF$5,$B44,$C44),'BUN2'!$A$6:$N$131,14,FALSE),0)</f>
        <v>0</v>
      </c>
      <c r="AG44" s="230">
        <f>_xlfn.IFNA(VLOOKUP(CONCATENATE($AG$5,$B44,$C44),'OG3'!$A$6:$N$135,14,FALSE),0)</f>
        <v>0</v>
      </c>
      <c r="AH44" s="231">
        <f>_xlfn.IFNA(VLOOKUP(CONCATENATE($AH$5,$B44,$C44),SER!$A$6:$N$135,14,FALSE),0)</f>
        <v>0</v>
      </c>
      <c r="AI44" s="231">
        <f>_xlfn.IFNA(VLOOKUP(CONCATENATE($AH$5,$B44,$C44),KR!$A$6:$N$135,14,FALSE),0)</f>
        <v>0</v>
      </c>
      <c r="AJ44" s="231">
        <f>_xlfn.IFNA(VLOOKUP(CONCATENATE($AJ$5,$B44,$C44),DARL2!$A$6:$N$135,14,FALSE),0)</f>
        <v>0</v>
      </c>
      <c r="AK44" s="231">
        <f>_xlfn.IFNA(VLOOKUP(CONCATENATE($AK$5,$B44,$C44),DARD2!$A$6:$N$135,14,FALSE),0)</f>
        <v>0</v>
      </c>
      <c r="AL44" s="231">
        <f>_xlfn.IFNA(VLOOKUP(CONCATENATE($AL$5,$B44,$C44),'WAL3'!$A$6:$N$77,14,FALSE),0)</f>
        <v>0</v>
      </c>
      <c r="AM44" s="231">
        <f>_xlfn.IFNA(VLOOKUP(CONCATENATE($AM$5,$B44,$C44),'BAL3'!$A$6:$N$135,14,FALSE),0)</f>
        <v>0</v>
      </c>
      <c r="AN44" s="231">
        <f>_xlfn.IFNA(VLOOKUP(CONCATENATE($AN$5,$B44,$C44),'BUN3'!$A$6:$N$135,14,FALSE),0)</f>
        <v>0</v>
      </c>
      <c r="AO44" s="231">
        <f>_xlfn.IFNA(VLOOKUP(CONCATENATE($AO$5,$B44,$C44),SC!$A$6:$N$175,14,FALSE),0)</f>
        <v>0</v>
      </c>
      <c r="AP44" s="693">
        <f>_xlfn.IFNA(VLOOKUP(CONCATENATE($AP$5,$B44,$C44),'KAL1'!$A$6:$N$135,14,FALSE),0)</f>
        <v>0</v>
      </c>
      <c r="AQ44" s="518"/>
      <c r="AR44" s="232">
        <f>_xlfn.IFNA(VLOOKUP(CONCATENATE($AR$5,$B44,$C44),'MR3'!$A$6:$N$135,14,FALSE),0)</f>
        <v>0</v>
      </c>
      <c r="AS44" s="101"/>
    </row>
    <row r="45" spans="1:45" x14ac:dyDescent="0.2">
      <c r="A45" s="916"/>
      <c r="B45" s="35" t="s">
        <v>709</v>
      </c>
      <c r="C45" s="36" t="s">
        <v>710</v>
      </c>
      <c r="D45" s="36" t="s">
        <v>40</v>
      </c>
      <c r="E45" s="37">
        <v>44264</v>
      </c>
      <c r="F45" s="38">
        <v>23</v>
      </c>
      <c r="G45" s="39">
        <f t="shared" si="4"/>
        <v>0</v>
      </c>
      <c r="H45" s="40">
        <f t="shared" si="5"/>
        <v>0</v>
      </c>
      <c r="I45" s="41"/>
      <c r="J45" s="229">
        <f>_xlfn.IFNA(VLOOKUP(CONCATENATE($J$5,$B45,$C45),'20BUN'!$A$6:$N$94,14,FALSE),0)</f>
        <v>0</v>
      </c>
      <c r="K45" s="230">
        <f>_xlfn.IFNA(VLOOKUP(CONCATENATE($K$5,$B45,$C45),'20BUS'!$A$6:$N$107,14,FALSE),0)</f>
        <v>0</v>
      </c>
      <c r="L45" s="230">
        <f>_xlfn.IFNA(VLOOKUP(CONCATENATE($L$5,$B45,$C45),'MUR1'!$A$6:$N$135,14,FALSE),0)</f>
        <v>0</v>
      </c>
      <c r="M45" s="230">
        <f>_xlfn.IFNA(VLOOKUP(CONCATENATE($M$5,$B45,$C45),'BUS1'!$A$6:$N$95,14,FALSE),0)</f>
        <v>0</v>
      </c>
      <c r="N45" s="230">
        <f>_xlfn.IFNA(VLOOKUP(CONCATENATE($N$5,$B45,$C45),'WP1'!$A$6:$N$131,14,FALSE),0)</f>
        <v>0</v>
      </c>
      <c r="O45" s="230">
        <f>_xlfn.IFNA(VLOOKUP(CONCATENATE($O$5,$B45,$C45),'BAL1'!$A$6:$N$95,14,FALSE),0)</f>
        <v>0</v>
      </c>
      <c r="P45" s="230">
        <f>_xlfn.IFNA(VLOOKUP(CONCATENATE($P$5,$B45,$C45),'BUS2'!$A$6:$N$133,14,FALSE),0)</f>
        <v>0</v>
      </c>
      <c r="Q45" s="230">
        <f>_xlfn.IFNA(VLOOKUP(CONCATENATE($Q$5,$B45,$C45),'WAL1'!$A$6:$N$135,14,FALSE),0)</f>
        <v>0</v>
      </c>
      <c r="R45" s="230">
        <f>_xlfn.IFNA(VLOOKUP(CONCATENATE($R$5,$B45,$C45),'MR1'!$A$6:$N$135,14,FALSE),0)</f>
        <v>0</v>
      </c>
      <c r="S45" s="230">
        <f>_xlfn.IFNA(VLOOKUP(CONCATENATE($S$5,$B45,$C45),'OG1'!$A$6:$N$132,14,FALSE),0)</f>
        <v>0</v>
      </c>
      <c r="T45" s="230">
        <f>_xlfn.IFNA(VLOOKUP(CONCATENATE($T$5,$B45,$C45),DARL!$A$6:$N$56,14,FALSE),0)</f>
        <v>0</v>
      </c>
      <c r="U45" s="230">
        <f>_xlfn.IFNA(VLOOKUP(CONCATENATE($U$5,$B45,$C45),'BUS3'!$A$6:$N$135,14,FALSE),0)</f>
        <v>0</v>
      </c>
      <c r="V45" s="230">
        <f>_xlfn.IFNA(VLOOKUP(CONCATENATE($V$5,$B45,$C45),'BAL2'!$A$6:$N$135,14,FALSE),0)</f>
        <v>0</v>
      </c>
      <c r="W45" s="230">
        <f>_xlfn.IFNA(VLOOKUP(CONCATENATE($W$5,$B45,$C45),'BUN1'!$A$6:$N$135,14,FALSE),0)</f>
        <v>0</v>
      </c>
      <c r="X45" s="230">
        <f>_xlfn.IFNA(VLOOKUP(CONCATENATE($X$5,$B45,$C45),'OG2'!$A$6:$N$133,14,FALSE),0)</f>
        <v>0</v>
      </c>
      <c r="Y45" s="230">
        <f>_xlfn.IFNA(VLOOKUP(CONCATENATE($Y$5,$B45,$C45),'SM1'!$A$6:$N$133,14,FALSE),0)</f>
        <v>0</v>
      </c>
      <c r="Z45" s="230">
        <f>_xlfn.IFNA(VLOOKUP(CONCATENATE($Z$5,$B45,$C45),'MR2'!$A$6:$N$124,14,FALSE),0)</f>
        <v>0</v>
      </c>
      <c r="AA45" s="230">
        <f>_xlfn.IFNA(VLOOKUP(CONCATENATE($AA$5,$B45,$C45),'WAL2'!$A$6:$N$135,14,FALSE),0)</f>
        <v>0</v>
      </c>
      <c r="AB45" s="230">
        <f>_xlfn.IFNA(VLOOKUP(CONCATENATE($AB$5,$B45,$C45),DARD1!$A$6:$N$134,14,FALSE),0)</f>
        <v>0</v>
      </c>
      <c r="AC45" s="230">
        <f>_xlfn.IFNA(VLOOKUP(CONCATENATE($AC$5,$B45,$C45),'LF1'!$A$6:$N$135,14,FALSE),0)</f>
        <v>0</v>
      </c>
      <c r="AD45" s="230">
        <f>_xlfn.IFNA(VLOOKUP(CONCATENATE($AD$5,$B45,$C45),DARL2!$A$6:$N$135,14,FALSE),0)</f>
        <v>0</v>
      </c>
      <c r="AE45" s="230">
        <f>_xlfn.IFNA(VLOOKUP(CONCATENATE($AE$5,$B45,$C45),FEST!$A$6:$N$135,14,FALSE),0)</f>
        <v>0</v>
      </c>
      <c r="AF45" s="230">
        <f>_xlfn.IFNA(VLOOKUP(CONCATENATE($AF$5,$B45,$C45),'BUN2'!$A$6:$N$131,14,FALSE),0)</f>
        <v>0</v>
      </c>
      <c r="AG45" s="230">
        <f>_xlfn.IFNA(VLOOKUP(CONCATENATE($AG$5,$B45,$C45),'OG3'!$A$6:$N$135,14,FALSE),0)</f>
        <v>0</v>
      </c>
      <c r="AH45" s="231">
        <f>_xlfn.IFNA(VLOOKUP(CONCATENATE($AH$5,$B45,$C45),SER!$A$6:$N$135,14,FALSE),0)</f>
        <v>0</v>
      </c>
      <c r="AI45" s="231">
        <f>_xlfn.IFNA(VLOOKUP(CONCATENATE($AH$5,$B45,$C45),KR!$A$6:$N$135,14,FALSE),0)</f>
        <v>0</v>
      </c>
      <c r="AJ45" s="231">
        <f>_xlfn.IFNA(VLOOKUP(CONCATENATE($AJ$5,$B45,$C45),DARL2!$A$6:$N$135,14,FALSE),0)</f>
        <v>0</v>
      </c>
      <c r="AK45" s="231">
        <f>_xlfn.IFNA(VLOOKUP(CONCATENATE($AK$5,$B45,$C45),DARD2!$A$6:$N$135,14,FALSE),0)</f>
        <v>0</v>
      </c>
      <c r="AL45" s="231">
        <f>_xlfn.IFNA(VLOOKUP(CONCATENATE($AL$5,$B45,$C45),'WAL3'!$A$6:$N$77,14,FALSE),0)</f>
        <v>0</v>
      </c>
      <c r="AM45" s="231">
        <f>_xlfn.IFNA(VLOOKUP(CONCATENATE($AM$5,$B45,$C45),'BAL3'!$A$6:$N$135,14,FALSE),0)</f>
        <v>0</v>
      </c>
      <c r="AN45" s="231">
        <f>_xlfn.IFNA(VLOOKUP(CONCATENATE($AN$5,$B45,$C45),'BUN3'!$A$6:$N$135,14,FALSE),0)</f>
        <v>0</v>
      </c>
      <c r="AO45" s="231">
        <f>_xlfn.IFNA(VLOOKUP(CONCATENATE($AO$5,$B45,$C45),SC!$A$6:$N$175,14,FALSE),0)</f>
        <v>0</v>
      </c>
      <c r="AP45" s="693">
        <f>_xlfn.IFNA(VLOOKUP(CONCATENATE($AP$5,$B45,$C45),'KAL1'!$A$6:$N$135,14,FALSE),0)</f>
        <v>0</v>
      </c>
      <c r="AQ45" s="518"/>
      <c r="AR45" s="232">
        <f>_xlfn.IFNA(VLOOKUP(CONCATENATE($AR$5,$B45,$C45),'MR3'!$A$6:$N$135,14,FALSE),0)</f>
        <v>0</v>
      </c>
      <c r="AS45" s="101"/>
    </row>
    <row r="46" spans="1:45" x14ac:dyDescent="0.2">
      <c r="A46" s="916"/>
      <c r="B46" s="35" t="s">
        <v>712</v>
      </c>
      <c r="C46" s="36" t="s">
        <v>713</v>
      </c>
      <c r="D46" s="36" t="s">
        <v>163</v>
      </c>
      <c r="E46" s="37">
        <v>44258</v>
      </c>
      <c r="F46" s="38">
        <v>17</v>
      </c>
      <c r="G46" s="39">
        <f t="shared" si="4"/>
        <v>0</v>
      </c>
      <c r="H46" s="40">
        <f t="shared" si="5"/>
        <v>0</v>
      </c>
      <c r="I46" s="41"/>
      <c r="J46" s="229">
        <f>_xlfn.IFNA(VLOOKUP(CONCATENATE($J$5,$B46,$C46),'20BUN'!$A$6:$N$94,14,FALSE),0)</f>
        <v>0</v>
      </c>
      <c r="K46" s="230">
        <f>_xlfn.IFNA(VLOOKUP(CONCATENATE($K$5,$B46,$C46),'20BUS'!$A$6:$N$107,14,FALSE),0)</f>
        <v>0</v>
      </c>
      <c r="L46" s="230">
        <f>_xlfn.IFNA(VLOOKUP(CONCATENATE($L$5,$B46,$C46),'MUR1'!$A$6:$N$135,14,FALSE),0)</f>
        <v>0</v>
      </c>
      <c r="M46" s="230">
        <f>_xlfn.IFNA(VLOOKUP(CONCATENATE($M$5,$B46,$C46),'BUS1'!$A$6:$N$95,14,FALSE),0)</f>
        <v>0</v>
      </c>
      <c r="N46" s="230">
        <f>_xlfn.IFNA(VLOOKUP(CONCATENATE($N$5,$B46,$C46),'WP1'!$A$6:$N$131,14,FALSE),0)</f>
        <v>0</v>
      </c>
      <c r="O46" s="230">
        <f>_xlfn.IFNA(VLOOKUP(CONCATENATE($O$5,$B46,$C46),'BAL1'!$A$6:$N$95,14,FALSE),0)</f>
        <v>0</v>
      </c>
      <c r="P46" s="230">
        <f>_xlfn.IFNA(VLOOKUP(CONCATENATE($P$5,$B46,$C46),'BUS2'!$A$6:$N$133,14,FALSE),0)</f>
        <v>0</v>
      </c>
      <c r="Q46" s="230">
        <f>_xlfn.IFNA(VLOOKUP(CONCATENATE($Q$5,$B46,$C46),'WAL1'!$A$6:$N$135,14,FALSE),0)</f>
        <v>0</v>
      </c>
      <c r="R46" s="230">
        <f>_xlfn.IFNA(VLOOKUP(CONCATENATE($R$5,$B46,$C46),'MR1'!$A$6:$N$135,14,FALSE),0)</f>
        <v>0</v>
      </c>
      <c r="S46" s="230">
        <f>_xlfn.IFNA(VLOOKUP(CONCATENATE($S$5,$B46,$C46),'OG1'!$A$6:$N$132,14,FALSE),0)</f>
        <v>0</v>
      </c>
      <c r="T46" s="230">
        <f>_xlfn.IFNA(VLOOKUP(CONCATENATE($T$5,$B46,$C46),DARL!$A$6:$N$56,14,FALSE),0)</f>
        <v>0</v>
      </c>
      <c r="U46" s="230">
        <f>_xlfn.IFNA(VLOOKUP(CONCATENATE($U$5,$B46,$C46),'BUS3'!$A$6:$N$135,14,FALSE),0)</f>
        <v>0</v>
      </c>
      <c r="V46" s="230">
        <f>_xlfn.IFNA(VLOOKUP(CONCATENATE($V$5,$B46,$C46),'BAL2'!$A$6:$N$135,14,FALSE),0)</f>
        <v>0</v>
      </c>
      <c r="W46" s="230">
        <f>_xlfn.IFNA(VLOOKUP(CONCATENATE($W$5,$B46,$C46),'BUN1'!$A$6:$N$135,14,FALSE),0)</f>
        <v>0</v>
      </c>
      <c r="X46" s="230">
        <f>_xlfn.IFNA(VLOOKUP(CONCATENATE($X$5,$B46,$C46),'OG2'!$A$6:$N$133,14,FALSE),0)</f>
        <v>0</v>
      </c>
      <c r="Y46" s="230">
        <f>_xlfn.IFNA(VLOOKUP(CONCATENATE($Y$5,$B46,$C46),'SM1'!$A$6:$N$133,14,FALSE),0)</f>
        <v>0</v>
      </c>
      <c r="Z46" s="230">
        <f>_xlfn.IFNA(VLOOKUP(CONCATENATE($Z$5,$B46,$C46),'MR2'!$A$6:$N$124,14,FALSE),0)</f>
        <v>0</v>
      </c>
      <c r="AA46" s="230">
        <f>_xlfn.IFNA(VLOOKUP(CONCATENATE($AA$5,$B46,$C46),'WAL2'!$A$6:$N$135,14,FALSE),0)</f>
        <v>0</v>
      </c>
      <c r="AB46" s="230">
        <f>_xlfn.IFNA(VLOOKUP(CONCATENATE($AB$5,$B46,$C46),DARD1!$A$6:$N$134,14,FALSE),0)</f>
        <v>0</v>
      </c>
      <c r="AC46" s="230">
        <f>_xlfn.IFNA(VLOOKUP(CONCATENATE($AC$5,$B46,$C46),'LF1'!$A$6:$N$135,14,FALSE),0)</f>
        <v>0</v>
      </c>
      <c r="AD46" s="230">
        <f>_xlfn.IFNA(VLOOKUP(CONCATENATE($AD$5,$B46,$C46),DARL2!$A$6:$N$135,14,FALSE),0)</f>
        <v>0</v>
      </c>
      <c r="AE46" s="230">
        <f>_xlfn.IFNA(VLOOKUP(CONCATENATE($AE$5,$B46,$C46),FEST!$A$6:$N$135,14,FALSE),0)</f>
        <v>0</v>
      </c>
      <c r="AF46" s="230">
        <f>_xlfn.IFNA(VLOOKUP(CONCATENATE($AF$5,$B46,$C46),'BUN2'!$A$6:$N$131,14,FALSE),0)</f>
        <v>0</v>
      </c>
      <c r="AG46" s="230">
        <f>_xlfn.IFNA(VLOOKUP(CONCATENATE($AG$5,$B46,$C46),'OG3'!$A$6:$N$135,14,FALSE),0)</f>
        <v>0</v>
      </c>
      <c r="AH46" s="231">
        <f>_xlfn.IFNA(VLOOKUP(CONCATENATE($AH$5,$B46,$C46),SER!$A$6:$N$135,14,FALSE),0)</f>
        <v>0</v>
      </c>
      <c r="AI46" s="231">
        <f>_xlfn.IFNA(VLOOKUP(CONCATENATE($AH$5,$B46,$C46),KR!$A$6:$N$135,14,FALSE),0)</f>
        <v>0</v>
      </c>
      <c r="AJ46" s="231">
        <f>_xlfn.IFNA(VLOOKUP(CONCATENATE($AJ$5,$B46,$C46),DARL2!$A$6:$N$135,14,FALSE),0)</f>
        <v>0</v>
      </c>
      <c r="AK46" s="231">
        <f>_xlfn.IFNA(VLOOKUP(CONCATENATE($AK$5,$B46,$C46),DARD2!$A$6:$N$135,14,FALSE),0)</f>
        <v>0</v>
      </c>
      <c r="AL46" s="231">
        <f>_xlfn.IFNA(VLOOKUP(CONCATENATE($AL$5,$B46,$C46),'WAL3'!$A$6:$N$77,14,FALSE),0)</f>
        <v>0</v>
      </c>
      <c r="AM46" s="231">
        <f>_xlfn.IFNA(VLOOKUP(CONCATENATE($AM$5,$B46,$C46),'BAL3'!$A$6:$N$135,14,FALSE),0)</f>
        <v>0</v>
      </c>
      <c r="AN46" s="231">
        <f>_xlfn.IFNA(VLOOKUP(CONCATENATE($AN$5,$B46,$C46),'BUN3'!$A$6:$N$135,14,FALSE),0)</f>
        <v>0</v>
      </c>
      <c r="AO46" s="231">
        <f>_xlfn.IFNA(VLOOKUP(CONCATENATE($AO$5,$B46,$C46),SC!$A$6:$N$175,14,FALSE),0)</f>
        <v>0</v>
      </c>
      <c r="AP46" s="693">
        <f>_xlfn.IFNA(VLOOKUP(CONCATENATE($AP$5,$B46,$C46),'KAL1'!$A$6:$N$135,14,FALSE),0)</f>
        <v>0</v>
      </c>
      <c r="AQ46" s="518"/>
      <c r="AR46" s="232">
        <f>_xlfn.IFNA(VLOOKUP(CONCATENATE($AR$5,$B46,$C46),'MR3'!$A$6:$N$135,14,FALSE),0)</f>
        <v>0</v>
      </c>
      <c r="AS46" s="101"/>
    </row>
    <row r="47" spans="1:45" x14ac:dyDescent="0.2">
      <c r="A47" s="916"/>
      <c r="B47" s="35" t="s">
        <v>752</v>
      </c>
      <c r="C47" s="36" t="s">
        <v>753</v>
      </c>
      <c r="D47" s="36" t="s">
        <v>463</v>
      </c>
      <c r="E47" s="37">
        <v>44317</v>
      </c>
      <c r="F47" s="38">
        <v>18</v>
      </c>
      <c r="G47" s="39">
        <f t="shared" si="4"/>
        <v>0</v>
      </c>
      <c r="H47" s="40">
        <f t="shared" si="5"/>
        <v>0</v>
      </c>
      <c r="I47" s="41"/>
      <c r="J47" s="229">
        <f>_xlfn.IFNA(VLOOKUP(CONCATENATE($J$5,$B47,$C47),'20BUN'!$A$6:$N$94,14,FALSE),0)</f>
        <v>0</v>
      </c>
      <c r="K47" s="230">
        <f>_xlfn.IFNA(VLOOKUP(CONCATENATE($K$5,$B47,$C47),'20BUS'!$A$6:$N$107,14,FALSE),0)</f>
        <v>0</v>
      </c>
      <c r="L47" s="230">
        <f>_xlfn.IFNA(VLOOKUP(CONCATENATE($L$5,$B47,$C47),'MUR1'!$A$6:$N$135,14,FALSE),0)</f>
        <v>0</v>
      </c>
      <c r="M47" s="230">
        <f>_xlfn.IFNA(VLOOKUP(CONCATENATE($M$5,$B47,$C47),'BUS1'!$A$6:$N$95,14,FALSE),0)</f>
        <v>0</v>
      </c>
      <c r="N47" s="230">
        <f>_xlfn.IFNA(VLOOKUP(CONCATENATE($N$5,$B47,$C47),'WP1'!$A$6:$N$131,14,FALSE),0)</f>
        <v>0</v>
      </c>
      <c r="O47" s="230">
        <f>_xlfn.IFNA(VLOOKUP(CONCATENATE($O$5,$B47,$C47),'BAL1'!$A$6:$N$95,14,FALSE),0)</f>
        <v>0</v>
      </c>
      <c r="P47" s="230">
        <f>_xlfn.IFNA(VLOOKUP(CONCATENATE($P$5,$B47,$C47),'BUS2'!$A$6:$N$133,14,FALSE),0)</f>
        <v>0</v>
      </c>
      <c r="Q47" s="230">
        <f>_xlfn.IFNA(VLOOKUP(CONCATENATE($Q$5,$B47,$C47),'WAL1'!$A$6:$N$135,14,FALSE),0)</f>
        <v>0</v>
      </c>
      <c r="R47" s="230">
        <f>_xlfn.IFNA(VLOOKUP(CONCATENATE($R$5,$B47,$C47),'MR1'!$A$6:$N$135,14,FALSE),0)</f>
        <v>0</v>
      </c>
      <c r="S47" s="230">
        <f>_xlfn.IFNA(VLOOKUP(CONCATENATE($S$5,$B47,$C47),'OG1'!$A$6:$N$132,14,FALSE),0)</f>
        <v>0</v>
      </c>
      <c r="T47" s="230">
        <f>_xlfn.IFNA(VLOOKUP(CONCATENATE($T$5,$B47,$C47),DARL!$A$6:$N$56,14,FALSE),0)</f>
        <v>0</v>
      </c>
      <c r="U47" s="230">
        <f>_xlfn.IFNA(VLOOKUP(CONCATENATE($U$5,$B47,$C47),'BUS3'!$A$6:$N$135,14,FALSE),0)</f>
        <v>0</v>
      </c>
      <c r="V47" s="230">
        <f>_xlfn.IFNA(VLOOKUP(CONCATENATE($V$5,$B47,$C47),'BAL2'!$A$6:$N$135,14,FALSE),0)</f>
        <v>0</v>
      </c>
      <c r="W47" s="230">
        <f>_xlfn.IFNA(VLOOKUP(CONCATENATE($W$5,$B47,$C47),'BUN1'!$A$6:$N$135,14,FALSE),0)</f>
        <v>0</v>
      </c>
      <c r="X47" s="230">
        <f>_xlfn.IFNA(VLOOKUP(CONCATENATE($X$5,$B47,$C47),'OG2'!$A$6:$N$133,14,FALSE),0)</f>
        <v>0</v>
      </c>
      <c r="Y47" s="230">
        <f>_xlfn.IFNA(VLOOKUP(CONCATENATE($Y$5,$B47,$C47),'SM1'!$A$6:$N$133,14,FALSE),0)</f>
        <v>0</v>
      </c>
      <c r="Z47" s="230">
        <f>_xlfn.IFNA(VLOOKUP(CONCATENATE($Z$5,$B47,$C47),'MR2'!$A$6:$N$124,14,FALSE),0)</f>
        <v>0</v>
      </c>
      <c r="AA47" s="230">
        <f>_xlfn.IFNA(VLOOKUP(CONCATENATE($AA$5,$B47,$C47),'WAL2'!$A$6:$N$135,14,FALSE),0)</f>
        <v>0</v>
      </c>
      <c r="AB47" s="230">
        <f>_xlfn.IFNA(VLOOKUP(CONCATENATE($AB$5,$B47,$C47),DARD1!$A$6:$N$134,14,FALSE),0)</f>
        <v>0</v>
      </c>
      <c r="AC47" s="230">
        <f>_xlfn.IFNA(VLOOKUP(CONCATENATE($AC$5,$B47,$C47),'LF1'!$A$6:$N$135,14,FALSE),0)</f>
        <v>0</v>
      </c>
      <c r="AD47" s="230">
        <f>_xlfn.IFNA(VLOOKUP(CONCATENATE($AD$5,$B47,$C47),DARL2!$A$6:$N$135,14,FALSE),0)</f>
        <v>0</v>
      </c>
      <c r="AE47" s="230">
        <f>_xlfn.IFNA(VLOOKUP(CONCATENATE($AE$5,$B47,$C47),FEST!$A$6:$N$135,14,FALSE),0)</f>
        <v>0</v>
      </c>
      <c r="AF47" s="230">
        <f>_xlfn.IFNA(VLOOKUP(CONCATENATE($AF$5,$B47,$C47),'BUN2'!$A$6:$N$131,14,FALSE),0)</f>
        <v>0</v>
      </c>
      <c r="AG47" s="230">
        <f>_xlfn.IFNA(VLOOKUP(CONCATENATE($AG$5,$B47,$C47),'OG3'!$A$6:$N$135,14,FALSE),0)</f>
        <v>0</v>
      </c>
      <c r="AH47" s="231">
        <f>_xlfn.IFNA(VLOOKUP(CONCATENATE($AH$5,$B47,$C47),SER!$A$6:$N$135,14,FALSE),0)</f>
        <v>0</v>
      </c>
      <c r="AI47" s="231">
        <f>_xlfn.IFNA(VLOOKUP(CONCATENATE($AH$5,$B47,$C47),KR!$A$6:$N$135,14,FALSE),0)</f>
        <v>0</v>
      </c>
      <c r="AJ47" s="231">
        <f>_xlfn.IFNA(VLOOKUP(CONCATENATE($AJ$5,$B47,$C47),DARL2!$A$6:$N$135,14,FALSE),0)</f>
        <v>0</v>
      </c>
      <c r="AK47" s="231">
        <f>_xlfn.IFNA(VLOOKUP(CONCATENATE($AK$5,$B47,$C47),DARD2!$A$6:$N$135,14,FALSE),0)</f>
        <v>0</v>
      </c>
      <c r="AL47" s="231">
        <f>_xlfn.IFNA(VLOOKUP(CONCATENATE($AL$5,$B47,$C47),'WAL3'!$A$6:$N$77,14,FALSE),0)</f>
        <v>0</v>
      </c>
      <c r="AM47" s="231">
        <f>_xlfn.IFNA(VLOOKUP(CONCATENATE($AM$5,$B47,$C47),'BAL3'!$A$6:$N$135,14,FALSE),0)</f>
        <v>0</v>
      </c>
      <c r="AN47" s="231">
        <f>_xlfn.IFNA(VLOOKUP(CONCATENATE($AN$5,$B47,$C47),'BUN3'!$A$6:$N$135,14,FALSE),0)</f>
        <v>0</v>
      </c>
      <c r="AO47" s="231">
        <f>_xlfn.IFNA(VLOOKUP(CONCATENATE($AO$5,$B47,$C47),SC!$A$6:$N$175,14,FALSE),0)</f>
        <v>0</v>
      </c>
      <c r="AP47" s="693">
        <f>_xlfn.IFNA(VLOOKUP(CONCATENATE($AP$5,$B47,$C47),'KAL1'!$A$6:$N$135,14,FALSE),0)</f>
        <v>0</v>
      </c>
      <c r="AQ47" s="518"/>
      <c r="AR47" s="232">
        <f>_xlfn.IFNA(VLOOKUP(CONCATENATE($AR$5,$B47,$C47),'MR3'!$A$6:$N$135,14,FALSE),0)</f>
        <v>0</v>
      </c>
      <c r="AS47" s="101"/>
    </row>
    <row r="48" spans="1:45" x14ac:dyDescent="0.2">
      <c r="A48" s="916"/>
      <c r="B48" s="35" t="s">
        <v>497</v>
      </c>
      <c r="C48" s="36" t="s">
        <v>755</v>
      </c>
      <c r="D48" s="36" t="s">
        <v>46</v>
      </c>
      <c r="E48" s="37">
        <v>44319</v>
      </c>
      <c r="F48" s="38">
        <v>17</v>
      </c>
      <c r="G48" s="39">
        <f t="shared" si="4"/>
        <v>0</v>
      </c>
      <c r="H48" s="40">
        <f t="shared" si="5"/>
        <v>0</v>
      </c>
      <c r="I48" s="41"/>
      <c r="J48" s="229">
        <f>_xlfn.IFNA(VLOOKUP(CONCATENATE($J$5,$B48,$C48),'20BUN'!$A$6:$N$94,14,FALSE),0)</f>
        <v>0</v>
      </c>
      <c r="K48" s="230">
        <f>_xlfn.IFNA(VLOOKUP(CONCATENATE($K$5,$B48,$C48),'20BUS'!$A$6:$N$107,14,FALSE),0)</f>
        <v>0</v>
      </c>
      <c r="L48" s="230">
        <f>_xlfn.IFNA(VLOOKUP(CONCATENATE($L$5,$B48,$C48),'MUR1'!$A$6:$N$135,14,FALSE),0)</f>
        <v>0</v>
      </c>
      <c r="M48" s="230">
        <f>_xlfn.IFNA(VLOOKUP(CONCATENATE($M$5,$B48,$C48),'BUS1'!$A$6:$N$95,14,FALSE),0)</f>
        <v>0</v>
      </c>
      <c r="N48" s="230">
        <f>_xlfn.IFNA(VLOOKUP(CONCATENATE($N$5,$B48,$C48),'WP1'!$A$6:$N$131,14,FALSE),0)</f>
        <v>0</v>
      </c>
      <c r="O48" s="230">
        <f>_xlfn.IFNA(VLOOKUP(CONCATENATE($O$5,$B48,$C48),'BAL1'!$A$6:$N$95,14,FALSE),0)</f>
        <v>0</v>
      </c>
      <c r="P48" s="230">
        <f>_xlfn.IFNA(VLOOKUP(CONCATENATE($P$5,$B48,$C48),'BUS2'!$A$6:$N$133,14,FALSE),0)</f>
        <v>0</v>
      </c>
      <c r="Q48" s="230">
        <f>_xlfn.IFNA(VLOOKUP(CONCATENATE($Q$5,$B48,$C48),'WAL1'!$A$6:$N$135,14,FALSE),0)</f>
        <v>0</v>
      </c>
      <c r="R48" s="230">
        <f>_xlfn.IFNA(VLOOKUP(CONCATENATE($R$5,$B48,$C48),'MR1'!$A$6:$N$135,14,FALSE),0)</f>
        <v>0</v>
      </c>
      <c r="S48" s="230">
        <f>_xlfn.IFNA(VLOOKUP(CONCATENATE($S$5,$B48,$C48),'OG1'!$A$6:$N$132,14,FALSE),0)</f>
        <v>0</v>
      </c>
      <c r="T48" s="230">
        <f>_xlfn.IFNA(VLOOKUP(CONCATENATE($T$5,$B48,$C48),DARL!$A$6:$N$56,14,FALSE),0)</f>
        <v>0</v>
      </c>
      <c r="U48" s="230">
        <f>_xlfn.IFNA(VLOOKUP(CONCATENATE($U$5,$B48,$C48),'BUS3'!$A$6:$N$135,14,FALSE),0)</f>
        <v>0</v>
      </c>
      <c r="V48" s="230">
        <f>_xlfn.IFNA(VLOOKUP(CONCATENATE($V$5,$B48,$C48),'BAL2'!$A$6:$N$135,14,FALSE),0)</f>
        <v>0</v>
      </c>
      <c r="W48" s="230">
        <f>_xlfn.IFNA(VLOOKUP(CONCATENATE($W$5,$B48,$C48),'BUN1'!$A$6:$N$135,14,FALSE),0)</f>
        <v>0</v>
      </c>
      <c r="X48" s="230">
        <f>_xlfn.IFNA(VLOOKUP(CONCATENATE($X$5,$B48,$C48),'OG2'!$A$6:$N$133,14,FALSE),0)</f>
        <v>0</v>
      </c>
      <c r="Y48" s="230">
        <f>_xlfn.IFNA(VLOOKUP(CONCATENATE($Y$5,$B48,$C48),'SM1'!$A$6:$N$133,14,FALSE),0)</f>
        <v>0</v>
      </c>
      <c r="Z48" s="230">
        <f>_xlfn.IFNA(VLOOKUP(CONCATENATE($Z$5,$B48,$C48),'MR2'!$A$6:$N$124,14,FALSE),0)</f>
        <v>0</v>
      </c>
      <c r="AA48" s="230">
        <f>_xlfn.IFNA(VLOOKUP(CONCATENATE($AA$5,$B48,$C48),'WAL2'!$A$6:$N$135,14,FALSE),0)</f>
        <v>0</v>
      </c>
      <c r="AB48" s="230">
        <f>_xlfn.IFNA(VLOOKUP(CONCATENATE($AB$5,$B48,$C48),DARD1!$A$6:$N$134,14,FALSE),0)</f>
        <v>0</v>
      </c>
      <c r="AC48" s="230">
        <f>_xlfn.IFNA(VLOOKUP(CONCATENATE($AC$5,$B48,$C48),'LF1'!$A$6:$N$135,14,FALSE),0)</f>
        <v>0</v>
      </c>
      <c r="AD48" s="230">
        <f>_xlfn.IFNA(VLOOKUP(CONCATENATE($AD$5,$B48,$C48),DARL2!$A$6:$N$135,14,FALSE),0)</f>
        <v>0</v>
      </c>
      <c r="AE48" s="230">
        <f>_xlfn.IFNA(VLOOKUP(CONCATENATE($AE$5,$B48,$C48),FEST!$A$6:$N$135,14,FALSE),0)</f>
        <v>0</v>
      </c>
      <c r="AF48" s="230">
        <f>_xlfn.IFNA(VLOOKUP(CONCATENATE($AF$5,$B48,$C48),'BUN2'!$A$6:$N$131,14,FALSE),0)</f>
        <v>0</v>
      </c>
      <c r="AG48" s="230">
        <f>_xlfn.IFNA(VLOOKUP(CONCATENATE($AG$5,$B48,$C48),'OG3'!$A$6:$N$135,14,FALSE),0)</f>
        <v>0</v>
      </c>
      <c r="AH48" s="231">
        <f>_xlfn.IFNA(VLOOKUP(CONCATENATE($AH$5,$B48,$C48),SER!$A$6:$N$135,14,FALSE),0)</f>
        <v>0</v>
      </c>
      <c r="AI48" s="231">
        <f>_xlfn.IFNA(VLOOKUP(CONCATENATE($AH$5,$B48,$C48),KR!$A$6:$N$135,14,FALSE),0)</f>
        <v>0</v>
      </c>
      <c r="AJ48" s="231">
        <f>_xlfn.IFNA(VLOOKUP(CONCATENATE($AJ$5,$B48,$C48),DARL2!$A$6:$N$135,14,FALSE),0)</f>
        <v>0</v>
      </c>
      <c r="AK48" s="231">
        <f>_xlfn.IFNA(VLOOKUP(CONCATENATE($AK$5,$B48,$C48),DARD2!$A$6:$N$135,14,FALSE),0)</f>
        <v>0</v>
      </c>
      <c r="AL48" s="231">
        <f>_xlfn.IFNA(VLOOKUP(CONCATENATE($AL$5,$B48,$C48),'WAL3'!$A$6:$N$77,14,FALSE),0)</f>
        <v>0</v>
      </c>
      <c r="AM48" s="231">
        <f>_xlfn.IFNA(VLOOKUP(CONCATENATE($AM$5,$B48,$C48),'BAL3'!$A$6:$N$135,14,FALSE),0)</f>
        <v>0</v>
      </c>
      <c r="AN48" s="231">
        <f>_xlfn.IFNA(VLOOKUP(CONCATENATE($AN$5,$B48,$C48),'BUN3'!$A$6:$N$135,14,FALSE),0)</f>
        <v>0</v>
      </c>
      <c r="AO48" s="231">
        <f>_xlfn.IFNA(VLOOKUP(CONCATENATE($AO$5,$B48,$C48),SC!$A$6:$N$175,14,FALSE),0)</f>
        <v>0</v>
      </c>
      <c r="AP48" s="693">
        <f>_xlfn.IFNA(VLOOKUP(CONCATENATE($AP$5,$B48,$C48),'KAL1'!$A$6:$N$135,14,FALSE),0)</f>
        <v>0</v>
      </c>
      <c r="AQ48" s="518"/>
      <c r="AR48" s="232">
        <f>_xlfn.IFNA(VLOOKUP(CONCATENATE($AR$5,$B48,$C48),'MR3'!$A$6:$N$135,14,FALSE),0)</f>
        <v>0</v>
      </c>
      <c r="AS48" s="101"/>
    </row>
    <row r="49" spans="1:45" x14ac:dyDescent="0.2">
      <c r="A49" s="916"/>
      <c r="B49" s="35" t="s">
        <v>756</v>
      </c>
      <c r="C49" s="36" t="s">
        <v>757</v>
      </c>
      <c r="D49" s="36" t="s">
        <v>145</v>
      </c>
      <c r="E49" s="37">
        <v>44319</v>
      </c>
      <c r="F49" s="38">
        <v>-1</v>
      </c>
      <c r="G49" s="39">
        <f t="shared" si="4"/>
        <v>0</v>
      </c>
      <c r="H49" s="40">
        <f t="shared" si="5"/>
        <v>0</v>
      </c>
      <c r="I49" s="41"/>
      <c r="J49" s="229">
        <f>_xlfn.IFNA(VLOOKUP(CONCATENATE($J$5,$B49,$C49),'20BUN'!$A$6:$N$94,14,FALSE),0)</f>
        <v>0</v>
      </c>
      <c r="K49" s="230">
        <f>_xlfn.IFNA(VLOOKUP(CONCATENATE($K$5,$B49,$C49),'20BUS'!$A$6:$N$107,14,FALSE),0)</f>
        <v>0</v>
      </c>
      <c r="L49" s="230">
        <f>_xlfn.IFNA(VLOOKUP(CONCATENATE($L$5,$B49,$C49),'MUR1'!$A$6:$N$135,14,FALSE),0)</f>
        <v>0</v>
      </c>
      <c r="M49" s="230">
        <f>_xlfn.IFNA(VLOOKUP(CONCATENATE($M$5,$B49,$C49),'BUS1'!$A$6:$N$95,14,FALSE),0)</f>
        <v>0</v>
      </c>
      <c r="N49" s="230">
        <f>_xlfn.IFNA(VLOOKUP(CONCATENATE($N$5,$B49,$C49),'WP1'!$A$6:$N$131,14,FALSE),0)</f>
        <v>0</v>
      </c>
      <c r="O49" s="230">
        <f>_xlfn.IFNA(VLOOKUP(CONCATENATE($O$5,$B49,$C49),'BAL1'!$A$6:$N$95,14,FALSE),0)</f>
        <v>0</v>
      </c>
      <c r="P49" s="230">
        <f>_xlfn.IFNA(VLOOKUP(CONCATENATE($P$5,$B49,$C49),'BUS2'!$A$6:$N$133,14,FALSE),0)</f>
        <v>0</v>
      </c>
      <c r="Q49" s="230">
        <f>_xlfn.IFNA(VLOOKUP(CONCATENATE($Q$5,$B49,$C49),'WAL1'!$A$6:$N$135,14,FALSE),0)</f>
        <v>0</v>
      </c>
      <c r="R49" s="230">
        <f>_xlfn.IFNA(VLOOKUP(CONCATENATE($R$5,$B49,$C49),'MR1'!$A$6:$N$135,14,FALSE),0)</f>
        <v>0</v>
      </c>
      <c r="S49" s="230">
        <f>_xlfn.IFNA(VLOOKUP(CONCATENATE($S$5,$B49,$C49),'OG1'!$A$6:$N$132,14,FALSE),0)</f>
        <v>0</v>
      </c>
      <c r="T49" s="230">
        <f>_xlfn.IFNA(VLOOKUP(CONCATENATE($T$5,$B49,$C49),DARL!$A$6:$N$56,14,FALSE),0)</f>
        <v>0</v>
      </c>
      <c r="U49" s="230">
        <f>_xlfn.IFNA(VLOOKUP(CONCATENATE($U$5,$B49,$C49),'BUS3'!$A$6:$N$135,14,FALSE),0)</f>
        <v>0</v>
      </c>
      <c r="V49" s="230">
        <f>_xlfn.IFNA(VLOOKUP(CONCATENATE($V$5,$B49,$C49),'BAL2'!$A$6:$N$135,14,FALSE),0)</f>
        <v>0</v>
      </c>
      <c r="W49" s="230">
        <f>_xlfn.IFNA(VLOOKUP(CONCATENATE($W$5,$B49,$C49),'BUN1'!$A$6:$N$135,14,FALSE),0)</f>
        <v>0</v>
      </c>
      <c r="X49" s="230">
        <f>_xlfn.IFNA(VLOOKUP(CONCATENATE($X$5,$B49,$C49),'OG2'!$A$6:$N$133,14,FALSE),0)</f>
        <v>0</v>
      </c>
      <c r="Y49" s="230">
        <f>_xlfn.IFNA(VLOOKUP(CONCATENATE($Y$5,$B49,$C49),'SM1'!$A$6:$N$133,14,FALSE),0)</f>
        <v>0</v>
      </c>
      <c r="Z49" s="230">
        <f>_xlfn.IFNA(VLOOKUP(CONCATENATE($Z$5,$B49,$C49),'MR2'!$A$6:$N$124,14,FALSE),0)</f>
        <v>0</v>
      </c>
      <c r="AA49" s="230">
        <f>_xlfn.IFNA(VLOOKUP(CONCATENATE($AA$5,$B49,$C49),'WAL2'!$A$6:$N$135,14,FALSE),0)</f>
        <v>0</v>
      </c>
      <c r="AB49" s="230">
        <f>_xlfn.IFNA(VLOOKUP(CONCATENATE($AB$5,$B49,$C49),DARD1!$A$6:$N$134,14,FALSE),0)</f>
        <v>0</v>
      </c>
      <c r="AC49" s="230">
        <f>_xlfn.IFNA(VLOOKUP(CONCATENATE($AC$5,$B49,$C49),'LF1'!$A$6:$N$135,14,FALSE),0)</f>
        <v>0</v>
      </c>
      <c r="AD49" s="230">
        <f>_xlfn.IFNA(VLOOKUP(CONCATENATE($AD$5,$B49,$C49),DARL2!$A$6:$N$135,14,FALSE),0)</f>
        <v>0</v>
      </c>
      <c r="AE49" s="230">
        <f>_xlfn.IFNA(VLOOKUP(CONCATENATE($AE$5,$B49,$C49),FEST!$A$6:$N$135,14,FALSE),0)</f>
        <v>0</v>
      </c>
      <c r="AF49" s="230">
        <f>_xlfn.IFNA(VLOOKUP(CONCATENATE($AF$5,$B49,$C49),'BUN2'!$A$6:$N$131,14,FALSE),0)</f>
        <v>0</v>
      </c>
      <c r="AG49" s="230">
        <f>_xlfn.IFNA(VLOOKUP(CONCATENATE($AG$5,$B49,$C49),'OG3'!$A$6:$N$135,14,FALSE),0)</f>
        <v>0</v>
      </c>
      <c r="AH49" s="231">
        <f>_xlfn.IFNA(VLOOKUP(CONCATENATE($AH$5,$B49,$C49),SER!$A$6:$N$135,14,FALSE),0)</f>
        <v>0</v>
      </c>
      <c r="AI49" s="231">
        <f>_xlfn.IFNA(VLOOKUP(CONCATENATE($AH$5,$B49,$C49),KR!$A$6:$N$135,14,FALSE),0)</f>
        <v>0</v>
      </c>
      <c r="AJ49" s="231">
        <f>_xlfn.IFNA(VLOOKUP(CONCATENATE($AJ$5,$B49,$C49),DARL2!$A$6:$N$135,14,FALSE),0)</f>
        <v>0</v>
      </c>
      <c r="AK49" s="231">
        <f>_xlfn.IFNA(VLOOKUP(CONCATENATE($AK$5,$B49,$C49),DARD2!$A$6:$N$135,14,FALSE),0)</f>
        <v>0</v>
      </c>
      <c r="AL49" s="231">
        <f>_xlfn.IFNA(VLOOKUP(CONCATENATE($AL$5,$B49,$C49),'WAL3'!$A$6:$N$77,14,FALSE),0)</f>
        <v>0</v>
      </c>
      <c r="AM49" s="231">
        <f>_xlfn.IFNA(VLOOKUP(CONCATENATE($AM$5,$B49,$C49),'BAL3'!$A$6:$N$135,14,FALSE),0)</f>
        <v>0</v>
      </c>
      <c r="AN49" s="231">
        <f>_xlfn.IFNA(VLOOKUP(CONCATENATE($AN$5,$B49,$C49),'BUN3'!$A$6:$N$135,14,FALSE),0)</f>
        <v>0</v>
      </c>
      <c r="AO49" s="231">
        <f>_xlfn.IFNA(VLOOKUP(CONCATENATE($AO$5,$B49,$C49),SC!$A$6:$N$175,14,FALSE),0)</f>
        <v>0</v>
      </c>
      <c r="AP49" s="693">
        <f>_xlfn.IFNA(VLOOKUP(CONCATENATE($AP$5,$B49,$C49),'KAL1'!$A$6:$N$135,14,FALSE),0)</f>
        <v>0</v>
      </c>
      <c r="AQ49" s="518"/>
      <c r="AR49" s="232">
        <f>_xlfn.IFNA(VLOOKUP(CONCATENATE($AR$5,$B49,$C49),'MR3'!$A$6:$N$135,14,FALSE),0)</f>
        <v>0</v>
      </c>
      <c r="AS49" s="101"/>
    </row>
    <row r="50" spans="1:45" s="42" customFormat="1" x14ac:dyDescent="0.2">
      <c r="A50" s="916"/>
      <c r="B50" s="35" t="s">
        <v>758</v>
      </c>
      <c r="C50" s="36" t="s">
        <v>759</v>
      </c>
      <c r="D50" s="36" t="s">
        <v>160</v>
      </c>
      <c r="E50" s="37">
        <v>44302</v>
      </c>
      <c r="F50" s="38">
        <v>21</v>
      </c>
      <c r="G50" s="39">
        <f t="shared" si="4"/>
        <v>0</v>
      </c>
      <c r="H50" s="40">
        <f t="shared" si="5"/>
        <v>0</v>
      </c>
      <c r="I50" s="41"/>
      <c r="J50" s="229">
        <f>_xlfn.IFNA(VLOOKUP(CONCATENATE($J$5,$B50,$C50),'20BUN'!$A$6:$N$94,14,FALSE),0)</f>
        <v>0</v>
      </c>
      <c r="K50" s="230">
        <f>_xlfn.IFNA(VLOOKUP(CONCATENATE($K$5,$B50,$C50),'20BUS'!$A$6:$N$107,14,FALSE),0)</f>
        <v>0</v>
      </c>
      <c r="L50" s="230">
        <f>_xlfn.IFNA(VLOOKUP(CONCATENATE($L$5,$B50,$C50),'MUR1'!$A$6:$N$135,14,FALSE),0)</f>
        <v>0</v>
      </c>
      <c r="M50" s="230">
        <f>_xlfn.IFNA(VLOOKUP(CONCATENATE($M$5,$B50,$C50),'BUS1'!$A$6:$N$95,14,FALSE),0)</f>
        <v>0</v>
      </c>
      <c r="N50" s="230">
        <f>_xlfn.IFNA(VLOOKUP(CONCATENATE($N$5,$B50,$C50),'WP1'!$A$6:$N$131,14,FALSE),0)</f>
        <v>0</v>
      </c>
      <c r="O50" s="230">
        <f>_xlfn.IFNA(VLOOKUP(CONCATENATE($O$5,$B50,$C50),'BAL1'!$A$6:$N$95,14,FALSE),0)</f>
        <v>0</v>
      </c>
      <c r="P50" s="230">
        <f>_xlfn.IFNA(VLOOKUP(CONCATENATE($P$5,$B50,$C50),'BUS2'!$A$6:$N$133,14,FALSE),0)</f>
        <v>0</v>
      </c>
      <c r="Q50" s="230">
        <f>_xlfn.IFNA(VLOOKUP(CONCATENATE($Q$5,$B50,$C50),'WAL1'!$A$6:$N$135,14,FALSE),0)</f>
        <v>0</v>
      </c>
      <c r="R50" s="230">
        <f>_xlfn.IFNA(VLOOKUP(CONCATENATE($R$5,$B50,$C50),'MR1'!$A$6:$N$135,14,FALSE),0)</f>
        <v>0</v>
      </c>
      <c r="S50" s="230">
        <f>_xlfn.IFNA(VLOOKUP(CONCATENATE($S$5,$B50,$C50),'OG1'!$A$6:$N$132,14,FALSE),0)</f>
        <v>0</v>
      </c>
      <c r="T50" s="230">
        <f>_xlfn.IFNA(VLOOKUP(CONCATENATE($T$5,$B50,$C50),DARL!$A$6:$N$56,14,FALSE),0)</f>
        <v>0</v>
      </c>
      <c r="U50" s="230">
        <f>_xlfn.IFNA(VLOOKUP(CONCATENATE($U$5,$B50,$C50),'BUS3'!$A$6:$N$135,14,FALSE),0)</f>
        <v>0</v>
      </c>
      <c r="V50" s="230">
        <f>_xlfn.IFNA(VLOOKUP(CONCATENATE($V$5,$B50,$C50),'BAL2'!$A$6:$N$135,14,FALSE),0)</f>
        <v>0</v>
      </c>
      <c r="W50" s="230">
        <f>_xlfn.IFNA(VLOOKUP(CONCATENATE($W$5,$B50,$C50),'BUN1'!$A$6:$N$135,14,FALSE),0)</f>
        <v>0</v>
      </c>
      <c r="X50" s="230">
        <f>_xlfn.IFNA(VLOOKUP(CONCATENATE($X$5,$B50,$C50),'OG2'!$A$6:$N$133,14,FALSE),0)</f>
        <v>0</v>
      </c>
      <c r="Y50" s="230">
        <f>_xlfn.IFNA(VLOOKUP(CONCATENATE($Y$5,$B50,$C50),'SM1'!$A$6:$N$133,14,FALSE),0)</f>
        <v>0</v>
      </c>
      <c r="Z50" s="230">
        <f>_xlfn.IFNA(VLOOKUP(CONCATENATE($Z$5,$B50,$C50),'MR2'!$A$6:$N$124,14,FALSE),0)</f>
        <v>0</v>
      </c>
      <c r="AA50" s="230">
        <f>_xlfn.IFNA(VLOOKUP(CONCATENATE($AA$5,$B50,$C50),'WAL2'!$A$6:$N$135,14,FALSE),0)</f>
        <v>0</v>
      </c>
      <c r="AB50" s="230">
        <f>_xlfn.IFNA(VLOOKUP(CONCATENATE($AB$5,$B50,$C50),DARD1!$A$6:$N$134,14,FALSE),0)</f>
        <v>0</v>
      </c>
      <c r="AC50" s="230">
        <f>_xlfn.IFNA(VLOOKUP(CONCATENATE($AC$5,$B50,$C50),'LF1'!$A$6:$N$135,14,FALSE),0)</f>
        <v>0</v>
      </c>
      <c r="AD50" s="230">
        <f>_xlfn.IFNA(VLOOKUP(CONCATENATE($AD$5,$B50,$C50),DARL2!$A$6:$N$135,14,FALSE),0)</f>
        <v>0</v>
      </c>
      <c r="AE50" s="230">
        <f>_xlfn.IFNA(VLOOKUP(CONCATENATE($AE$5,$B50,$C50),FEST!$A$6:$N$135,14,FALSE),0)</f>
        <v>0</v>
      </c>
      <c r="AF50" s="230">
        <f>_xlfn.IFNA(VLOOKUP(CONCATENATE($AF$5,$B50,$C50),'BUN2'!$A$6:$N$131,14,FALSE),0)</f>
        <v>0</v>
      </c>
      <c r="AG50" s="230">
        <f>_xlfn.IFNA(VLOOKUP(CONCATENATE($AG$5,$B50,$C50),'OG3'!$A$6:$N$135,14,FALSE),0)</f>
        <v>0</v>
      </c>
      <c r="AH50" s="231">
        <f>_xlfn.IFNA(VLOOKUP(CONCATENATE($AH$5,$B50,$C50),SER!$A$6:$N$135,14,FALSE),0)</f>
        <v>0</v>
      </c>
      <c r="AI50" s="231">
        <f>_xlfn.IFNA(VLOOKUP(CONCATENATE($AH$5,$B50,$C50),KR!$A$6:$N$135,14,FALSE),0)</f>
        <v>0</v>
      </c>
      <c r="AJ50" s="231">
        <f>_xlfn.IFNA(VLOOKUP(CONCATENATE($AJ$5,$B50,$C50),DARL2!$A$6:$N$135,14,FALSE),0)</f>
        <v>0</v>
      </c>
      <c r="AK50" s="231">
        <f>_xlfn.IFNA(VLOOKUP(CONCATENATE($AK$5,$B50,$C50),DARD2!$A$6:$N$135,14,FALSE),0)</f>
        <v>0</v>
      </c>
      <c r="AL50" s="231">
        <f>_xlfn.IFNA(VLOOKUP(CONCATENATE($AL$5,$B50,$C50),'WAL3'!$A$6:$N$77,14,FALSE),0)</f>
        <v>0</v>
      </c>
      <c r="AM50" s="231">
        <f>_xlfn.IFNA(VLOOKUP(CONCATENATE($AM$5,$B50,$C50),'BAL3'!$A$6:$N$135,14,FALSE),0)</f>
        <v>0</v>
      </c>
      <c r="AN50" s="231">
        <f>_xlfn.IFNA(VLOOKUP(CONCATENATE($AN$5,$B50,$C50),'BUN3'!$A$6:$N$135,14,FALSE),0)</f>
        <v>0</v>
      </c>
      <c r="AO50" s="231">
        <f>_xlfn.IFNA(VLOOKUP(CONCATENATE($AO$5,$B50,$C50),SC!$A$6:$N$175,14,FALSE),0)</f>
        <v>0</v>
      </c>
      <c r="AP50" s="693">
        <f>_xlfn.IFNA(VLOOKUP(CONCATENATE($AP$5,$B50,$C50),'KAL1'!$A$6:$N$135,14,FALSE),0)</f>
        <v>0</v>
      </c>
      <c r="AQ50" s="518"/>
      <c r="AR50" s="232">
        <f>_xlfn.IFNA(VLOOKUP(CONCATENATE($AR$5,$B50,$C50),'MR3'!$A$6:$N$135,14,FALSE),0)</f>
        <v>0</v>
      </c>
      <c r="AS50" s="101"/>
    </row>
    <row r="51" spans="1:45" s="42" customFormat="1" x14ac:dyDescent="0.2">
      <c r="A51" s="916"/>
      <c r="B51" s="35" t="s">
        <v>758</v>
      </c>
      <c r="C51" s="36" t="s">
        <v>760</v>
      </c>
      <c r="D51" s="36" t="s">
        <v>160</v>
      </c>
      <c r="E51" s="37">
        <v>44302</v>
      </c>
      <c r="F51" s="38">
        <v>21</v>
      </c>
      <c r="G51" s="39">
        <f t="shared" si="4"/>
        <v>0</v>
      </c>
      <c r="H51" s="40">
        <f t="shared" si="5"/>
        <v>0</v>
      </c>
      <c r="I51" s="41"/>
      <c r="J51" s="229">
        <f>_xlfn.IFNA(VLOOKUP(CONCATENATE($J$5,$B51,$C51),'20BUN'!$A$6:$N$94,14,FALSE),0)</f>
        <v>0</v>
      </c>
      <c r="K51" s="230">
        <f>_xlfn.IFNA(VLOOKUP(CONCATENATE($K$5,$B51,$C51),'20BUS'!$A$6:$N$107,14,FALSE),0)</f>
        <v>0</v>
      </c>
      <c r="L51" s="230">
        <f>_xlfn.IFNA(VLOOKUP(CONCATENATE($L$5,$B51,$C51),'MUR1'!$A$6:$N$135,14,FALSE),0)</f>
        <v>0</v>
      </c>
      <c r="M51" s="230">
        <f>_xlfn.IFNA(VLOOKUP(CONCATENATE($M$5,$B51,$C51),'BUS1'!$A$6:$N$95,14,FALSE),0)</f>
        <v>0</v>
      </c>
      <c r="N51" s="230">
        <f>_xlfn.IFNA(VLOOKUP(CONCATENATE($N$5,$B51,$C51),'WP1'!$A$6:$N$131,14,FALSE),0)</f>
        <v>0</v>
      </c>
      <c r="O51" s="230">
        <f>_xlfn.IFNA(VLOOKUP(CONCATENATE($O$5,$B51,$C51),'BAL1'!$A$6:$N$95,14,FALSE),0)</f>
        <v>0</v>
      </c>
      <c r="P51" s="230">
        <f>_xlfn.IFNA(VLOOKUP(CONCATENATE($P$5,$B51,$C51),'BUS2'!$A$6:$N$133,14,FALSE),0)</f>
        <v>0</v>
      </c>
      <c r="Q51" s="230">
        <f>_xlfn.IFNA(VLOOKUP(CONCATENATE($Q$5,$B51,$C51),'WAL1'!$A$6:$N$135,14,FALSE),0)</f>
        <v>0</v>
      </c>
      <c r="R51" s="230">
        <f>_xlfn.IFNA(VLOOKUP(CONCATENATE($R$5,$B51,$C51),'MR1'!$A$6:$N$135,14,FALSE),0)</f>
        <v>0</v>
      </c>
      <c r="S51" s="230">
        <f>_xlfn.IFNA(VLOOKUP(CONCATENATE($S$5,$B51,$C51),'OG1'!$A$6:$N$132,14,FALSE),0)</f>
        <v>0</v>
      </c>
      <c r="T51" s="230">
        <f>_xlfn.IFNA(VLOOKUP(CONCATENATE($T$5,$B51,$C51),DARL!$A$6:$N$56,14,FALSE),0)</f>
        <v>0</v>
      </c>
      <c r="U51" s="230">
        <f>_xlfn.IFNA(VLOOKUP(CONCATENATE($U$5,$B51,$C51),'BUS3'!$A$6:$N$135,14,FALSE),0)</f>
        <v>0</v>
      </c>
      <c r="V51" s="230">
        <f>_xlfn.IFNA(VLOOKUP(CONCATENATE($V$5,$B51,$C51),'BAL2'!$A$6:$N$135,14,FALSE),0)</f>
        <v>0</v>
      </c>
      <c r="W51" s="230">
        <f>_xlfn.IFNA(VLOOKUP(CONCATENATE($W$5,$B51,$C51),'BUN1'!$A$6:$N$135,14,FALSE),0)</f>
        <v>0</v>
      </c>
      <c r="X51" s="230">
        <f>_xlfn.IFNA(VLOOKUP(CONCATENATE($X$5,$B51,$C51),'OG2'!$A$6:$N$133,14,FALSE),0)</f>
        <v>0</v>
      </c>
      <c r="Y51" s="230">
        <f>_xlfn.IFNA(VLOOKUP(CONCATENATE($Y$5,$B51,$C51),'SM1'!$A$6:$N$133,14,FALSE),0)</f>
        <v>0</v>
      </c>
      <c r="Z51" s="230">
        <f>_xlfn.IFNA(VLOOKUP(CONCATENATE($Z$5,$B51,$C51),'MR2'!$A$6:$N$124,14,FALSE),0)</f>
        <v>0</v>
      </c>
      <c r="AA51" s="230">
        <f>_xlfn.IFNA(VLOOKUP(CONCATENATE($AA$5,$B51,$C51),'WAL2'!$A$6:$N$135,14,FALSE),0)</f>
        <v>0</v>
      </c>
      <c r="AB51" s="230">
        <f>_xlfn.IFNA(VLOOKUP(CONCATENATE($AB$5,$B51,$C51),DARD1!$A$6:$N$134,14,FALSE),0)</f>
        <v>0</v>
      </c>
      <c r="AC51" s="230">
        <f>_xlfn.IFNA(VLOOKUP(CONCATENATE($AC$5,$B51,$C51),'LF1'!$A$6:$N$135,14,FALSE),0)</f>
        <v>0</v>
      </c>
      <c r="AD51" s="230">
        <f>_xlfn.IFNA(VLOOKUP(CONCATENATE($AD$5,$B51,$C51),DARL2!$A$6:$N$135,14,FALSE),0)</f>
        <v>0</v>
      </c>
      <c r="AE51" s="230">
        <f>_xlfn.IFNA(VLOOKUP(CONCATENATE($AE$5,$B51,$C51),FEST!$A$6:$N$135,14,FALSE),0)</f>
        <v>0</v>
      </c>
      <c r="AF51" s="230">
        <f>_xlfn.IFNA(VLOOKUP(CONCATENATE($AF$5,$B51,$C51),'BUN2'!$A$6:$N$131,14,FALSE),0)</f>
        <v>0</v>
      </c>
      <c r="AG51" s="230">
        <f>_xlfn.IFNA(VLOOKUP(CONCATENATE($AG$5,$B51,$C51),'OG3'!$A$6:$N$135,14,FALSE),0)</f>
        <v>0</v>
      </c>
      <c r="AH51" s="231">
        <f>_xlfn.IFNA(VLOOKUP(CONCATENATE($AH$5,$B51,$C51),SER!$A$6:$N$135,14,FALSE),0)</f>
        <v>0</v>
      </c>
      <c r="AI51" s="231">
        <f>_xlfn.IFNA(VLOOKUP(CONCATENATE($AH$5,$B51,$C51),KR!$A$6:$N$135,14,FALSE),0)</f>
        <v>0</v>
      </c>
      <c r="AJ51" s="231">
        <f>_xlfn.IFNA(VLOOKUP(CONCATENATE($AJ$5,$B51,$C51),DARL2!$A$6:$N$135,14,FALSE),0)</f>
        <v>0</v>
      </c>
      <c r="AK51" s="231">
        <f>_xlfn.IFNA(VLOOKUP(CONCATENATE($AK$5,$B51,$C51),DARD2!$A$6:$N$135,14,FALSE),0)</f>
        <v>0</v>
      </c>
      <c r="AL51" s="231">
        <f>_xlfn.IFNA(VLOOKUP(CONCATENATE($AL$5,$B51,$C51),'WAL3'!$A$6:$N$77,14,FALSE),0)</f>
        <v>0</v>
      </c>
      <c r="AM51" s="231">
        <f>_xlfn.IFNA(VLOOKUP(CONCATENATE($AM$5,$B51,$C51),'BAL3'!$A$6:$N$135,14,FALSE),0)</f>
        <v>0</v>
      </c>
      <c r="AN51" s="231">
        <f>_xlfn.IFNA(VLOOKUP(CONCATENATE($AN$5,$B51,$C51),'BUN3'!$A$6:$N$135,14,FALSE),0)</f>
        <v>0</v>
      </c>
      <c r="AO51" s="231">
        <f>_xlfn.IFNA(VLOOKUP(CONCATENATE($AO$5,$B51,$C51),SC!$A$6:$N$175,14,FALSE),0)</f>
        <v>0</v>
      </c>
      <c r="AP51" s="693">
        <f>_xlfn.IFNA(VLOOKUP(CONCATENATE($AP$5,$B51,$C51),'KAL1'!$A$6:$N$135,14,FALSE),0)</f>
        <v>0</v>
      </c>
      <c r="AQ51" s="518"/>
      <c r="AR51" s="232">
        <f>_xlfn.IFNA(VLOOKUP(CONCATENATE($AR$5,$B51,$C51),'MR3'!$A$6:$N$135,14,FALSE),0)</f>
        <v>0</v>
      </c>
      <c r="AS51" s="101"/>
    </row>
    <row r="52" spans="1:45" s="42" customFormat="1" x14ac:dyDescent="0.2">
      <c r="A52" s="916"/>
      <c r="B52" s="35" t="s">
        <v>761</v>
      </c>
      <c r="C52" s="36" t="s">
        <v>1238</v>
      </c>
      <c r="D52" s="36" t="s">
        <v>102</v>
      </c>
      <c r="E52" s="37">
        <v>44294</v>
      </c>
      <c r="F52" s="38">
        <v>16</v>
      </c>
      <c r="G52" s="39">
        <f t="shared" si="4"/>
        <v>0</v>
      </c>
      <c r="H52" s="40">
        <f t="shared" si="5"/>
        <v>0</v>
      </c>
      <c r="I52" s="41"/>
      <c r="J52" s="229">
        <f>_xlfn.IFNA(VLOOKUP(CONCATENATE($J$5,$B52,$C52),'20BUN'!$A$6:$N$94,14,FALSE),0)</f>
        <v>0</v>
      </c>
      <c r="K52" s="230">
        <f>_xlfn.IFNA(VLOOKUP(CONCATENATE($K$5,$B52,$C52),'20BUS'!$A$6:$N$107,14,FALSE),0)</f>
        <v>0</v>
      </c>
      <c r="L52" s="230">
        <f>_xlfn.IFNA(VLOOKUP(CONCATENATE($L$5,$B52,$C52),'MUR1'!$A$6:$N$135,14,FALSE),0)</f>
        <v>0</v>
      </c>
      <c r="M52" s="230">
        <f>_xlfn.IFNA(VLOOKUP(CONCATENATE($M$5,$B52,$C52),'BUS1'!$A$6:$N$95,14,FALSE),0)</f>
        <v>0</v>
      </c>
      <c r="N52" s="230">
        <f>_xlfn.IFNA(VLOOKUP(CONCATENATE($N$5,$B52,$C52),'WP1'!$A$6:$N$131,14,FALSE),0)</f>
        <v>0</v>
      </c>
      <c r="O52" s="230">
        <f>_xlfn.IFNA(VLOOKUP(CONCATENATE($O$5,$B52,$C52),'BAL1'!$A$6:$N$95,14,FALSE),0)</f>
        <v>0</v>
      </c>
      <c r="P52" s="230">
        <f>_xlfn.IFNA(VLOOKUP(CONCATENATE($P$5,$B52,$C52),'BUS2'!$A$6:$N$133,14,FALSE),0)</f>
        <v>0</v>
      </c>
      <c r="Q52" s="230">
        <f>_xlfn.IFNA(VLOOKUP(CONCATENATE($Q$5,$B52,$C52),'WAL1'!$A$6:$N$135,14,FALSE),0)</f>
        <v>0</v>
      </c>
      <c r="R52" s="230">
        <f>_xlfn.IFNA(VLOOKUP(CONCATENATE($R$5,$B52,$C52),'MR1'!$A$6:$N$135,14,FALSE),0)</f>
        <v>0</v>
      </c>
      <c r="S52" s="230">
        <f>_xlfn.IFNA(VLOOKUP(CONCATENATE($S$5,$B52,$C52),'OG1'!$A$6:$N$132,14,FALSE),0)</f>
        <v>0</v>
      </c>
      <c r="T52" s="230">
        <f>_xlfn.IFNA(VLOOKUP(CONCATENATE($T$5,$B52,$C52),DARL!$A$6:$N$56,14,FALSE),0)</f>
        <v>0</v>
      </c>
      <c r="U52" s="230">
        <f>_xlfn.IFNA(VLOOKUP(CONCATENATE($U$5,$B52,$C52),'BUS3'!$A$6:$N$135,14,FALSE),0)</f>
        <v>0</v>
      </c>
      <c r="V52" s="230">
        <f>_xlfn.IFNA(VLOOKUP(CONCATENATE($V$5,$B52,$C52),'BAL2'!$A$6:$N$135,14,FALSE),0)</f>
        <v>0</v>
      </c>
      <c r="W52" s="230">
        <f>_xlfn.IFNA(VLOOKUP(CONCATENATE($W$5,$B52,$C52),'BUN1'!$A$6:$N$135,14,FALSE),0)</f>
        <v>0</v>
      </c>
      <c r="X52" s="230">
        <f>_xlfn.IFNA(VLOOKUP(CONCATENATE($X$5,$B52,$C52),'OG2'!$A$6:$N$133,14,FALSE),0)</f>
        <v>0</v>
      </c>
      <c r="Y52" s="230">
        <f>_xlfn.IFNA(VLOOKUP(CONCATENATE($Y$5,$B52,$C52),'SM1'!$A$6:$N$133,14,FALSE),0)</f>
        <v>0</v>
      </c>
      <c r="Z52" s="230">
        <f>_xlfn.IFNA(VLOOKUP(CONCATENATE($Z$5,$B52,$C52),'MR2'!$A$6:$N$124,14,FALSE),0)</f>
        <v>0</v>
      </c>
      <c r="AA52" s="230">
        <f>_xlfn.IFNA(VLOOKUP(CONCATENATE($AA$5,$B52,$C52),'WAL2'!$A$6:$N$135,14,FALSE),0)</f>
        <v>0</v>
      </c>
      <c r="AB52" s="230">
        <f>_xlfn.IFNA(VLOOKUP(CONCATENATE($AB$5,$B52,$C52),DARD1!$A$6:$N$134,14,FALSE),0)</f>
        <v>0</v>
      </c>
      <c r="AC52" s="230">
        <f>_xlfn.IFNA(VLOOKUP(CONCATENATE($AC$5,$B52,$C52),'LF1'!$A$6:$N$135,14,FALSE),0)</f>
        <v>0</v>
      </c>
      <c r="AD52" s="230">
        <f>_xlfn.IFNA(VLOOKUP(CONCATENATE($AD$5,$B52,$C52),DARL2!$A$6:$N$135,14,FALSE),0)</f>
        <v>0</v>
      </c>
      <c r="AE52" s="230">
        <f>_xlfn.IFNA(VLOOKUP(CONCATENATE($AE$5,$B52,$C52),FEST!$A$6:$N$135,14,FALSE),0)</f>
        <v>0</v>
      </c>
      <c r="AF52" s="230">
        <f>_xlfn.IFNA(VLOOKUP(CONCATENATE($AF$5,$B52,$C52),'BUN2'!$A$6:$N$131,14,FALSE),0)</f>
        <v>0</v>
      </c>
      <c r="AG52" s="230">
        <f>_xlfn.IFNA(VLOOKUP(CONCATENATE($AG$5,$B52,$C52),'OG3'!$A$6:$N$135,14,FALSE),0)</f>
        <v>0</v>
      </c>
      <c r="AH52" s="231">
        <f>_xlfn.IFNA(VLOOKUP(CONCATENATE($AH$5,$B52,$C52),SER!$A$6:$N$135,14,FALSE),0)</f>
        <v>0</v>
      </c>
      <c r="AI52" s="231">
        <f>_xlfn.IFNA(VLOOKUP(CONCATENATE($AH$5,$B52,$C52),KR!$A$6:$N$135,14,FALSE),0)</f>
        <v>0</v>
      </c>
      <c r="AJ52" s="231">
        <f>_xlfn.IFNA(VLOOKUP(CONCATENATE($AJ$5,$B52,$C52),DARL2!$A$6:$N$135,14,FALSE),0)</f>
        <v>0</v>
      </c>
      <c r="AK52" s="231">
        <f>_xlfn.IFNA(VLOOKUP(CONCATENATE($AK$5,$B52,$C52),DARD2!$A$6:$N$135,14,FALSE),0)</f>
        <v>0</v>
      </c>
      <c r="AL52" s="231">
        <f>_xlfn.IFNA(VLOOKUP(CONCATENATE($AL$5,$B52,$C52),'WAL3'!$A$6:$N$77,14,FALSE),0)</f>
        <v>0</v>
      </c>
      <c r="AM52" s="231">
        <f>_xlfn.IFNA(VLOOKUP(CONCATENATE($AM$5,$B52,$C52),'BAL3'!$A$6:$N$135,14,FALSE),0)</f>
        <v>0</v>
      </c>
      <c r="AN52" s="231">
        <f>_xlfn.IFNA(VLOOKUP(CONCATENATE($AN$5,$B52,$C52),'BUN3'!$A$6:$N$135,14,FALSE),0)</f>
        <v>0</v>
      </c>
      <c r="AO52" s="231">
        <f>_xlfn.IFNA(VLOOKUP(CONCATENATE($AO$5,$B52,$C52),SC!$A$6:$N$175,14,FALSE),0)</f>
        <v>0</v>
      </c>
      <c r="AP52" s="693">
        <f>_xlfn.IFNA(VLOOKUP(CONCATENATE($AP$5,$B52,$C52),'KAL1'!$A$6:$N$135,14,FALSE),0)</f>
        <v>0</v>
      </c>
      <c r="AQ52" s="518"/>
      <c r="AR52" s="232">
        <f>_xlfn.IFNA(VLOOKUP(CONCATENATE($AR$5,$B52,$C52),'MR3'!$A$6:$N$135,14,FALSE),0)</f>
        <v>0</v>
      </c>
      <c r="AS52" s="101"/>
    </row>
    <row r="53" spans="1:45" s="42" customFormat="1" x14ac:dyDescent="0.2">
      <c r="A53" s="916"/>
      <c r="B53" s="35" t="s">
        <v>459</v>
      </c>
      <c r="C53" s="36" t="s">
        <v>926</v>
      </c>
      <c r="D53" s="36" t="s">
        <v>145</v>
      </c>
      <c r="E53" s="37">
        <v>44329</v>
      </c>
      <c r="F53" s="38">
        <v>17</v>
      </c>
      <c r="G53" s="39">
        <f t="shared" si="4"/>
        <v>0</v>
      </c>
      <c r="H53" s="40">
        <f t="shared" si="5"/>
        <v>0</v>
      </c>
      <c r="I53" s="41"/>
      <c r="J53" s="229">
        <f>_xlfn.IFNA(VLOOKUP(CONCATENATE($J$5,$B53,$C53),'20BUN'!$A$6:$N$94,14,FALSE),0)</f>
        <v>0</v>
      </c>
      <c r="K53" s="230">
        <f>_xlfn.IFNA(VLOOKUP(CONCATENATE($K$5,$B53,$C53),'20BUS'!$A$6:$N$107,14,FALSE),0)</f>
        <v>0</v>
      </c>
      <c r="L53" s="230">
        <f>_xlfn.IFNA(VLOOKUP(CONCATENATE($L$5,$B53,$C53),'MUR1'!$A$6:$N$135,14,FALSE),0)</f>
        <v>0</v>
      </c>
      <c r="M53" s="230">
        <f>_xlfn.IFNA(VLOOKUP(CONCATENATE($M$5,$B53,$C53),'BUS1'!$A$6:$N$95,14,FALSE),0)</f>
        <v>0</v>
      </c>
      <c r="N53" s="230">
        <f>_xlfn.IFNA(VLOOKUP(CONCATENATE($N$5,$B53,$C53),'WP1'!$A$6:$N$131,14,FALSE),0)</f>
        <v>0</v>
      </c>
      <c r="O53" s="230">
        <f>_xlfn.IFNA(VLOOKUP(CONCATENATE($O$5,$B53,$C53),'BAL1'!$A$6:$N$95,14,FALSE),0)</f>
        <v>0</v>
      </c>
      <c r="P53" s="230">
        <f>_xlfn.IFNA(VLOOKUP(CONCATENATE($P$5,$B53,$C53),'BUS2'!$A$6:$N$133,14,FALSE),0)</f>
        <v>0</v>
      </c>
      <c r="Q53" s="230">
        <f>_xlfn.IFNA(VLOOKUP(CONCATENATE($Q$5,$B53,$C53),'WAL1'!$A$6:$N$135,14,FALSE),0)</f>
        <v>0</v>
      </c>
      <c r="R53" s="230">
        <f>_xlfn.IFNA(VLOOKUP(CONCATENATE($R$5,$B53,$C53),'MR1'!$A$6:$N$135,14,FALSE),0)</f>
        <v>0</v>
      </c>
      <c r="S53" s="230">
        <f>_xlfn.IFNA(VLOOKUP(CONCATENATE($S$5,$B53,$C53),'OG1'!$A$6:$N$132,14,FALSE),0)</f>
        <v>0</v>
      </c>
      <c r="T53" s="230">
        <f>_xlfn.IFNA(VLOOKUP(CONCATENATE($T$5,$B53,$C53),DARL!$A$6:$N$56,14,FALSE),0)</f>
        <v>0</v>
      </c>
      <c r="U53" s="230">
        <f>_xlfn.IFNA(VLOOKUP(CONCATENATE($U$5,$B53,$C53),'BUS3'!$A$6:$N$135,14,FALSE),0)</f>
        <v>0</v>
      </c>
      <c r="V53" s="230">
        <f>_xlfn.IFNA(VLOOKUP(CONCATENATE($V$5,$B53,$C53),'BAL2'!$A$6:$N$135,14,FALSE),0)</f>
        <v>0</v>
      </c>
      <c r="W53" s="230">
        <f>_xlfn.IFNA(VLOOKUP(CONCATENATE($W$5,$B53,$C53),'BUN1'!$A$6:$N$135,14,FALSE),0)</f>
        <v>0</v>
      </c>
      <c r="X53" s="230">
        <f>_xlfn.IFNA(VLOOKUP(CONCATENATE($X$5,$B53,$C53),'OG2'!$A$6:$N$133,14,FALSE),0)</f>
        <v>0</v>
      </c>
      <c r="Y53" s="230">
        <f>_xlfn.IFNA(VLOOKUP(CONCATENATE($Y$5,$B53,$C53),'SM1'!$A$6:$N$133,14,FALSE),0)</f>
        <v>0</v>
      </c>
      <c r="Z53" s="230">
        <f>_xlfn.IFNA(VLOOKUP(CONCATENATE($Z$5,$B53,$C53),'MR2'!$A$6:$N$124,14,FALSE),0)</f>
        <v>0</v>
      </c>
      <c r="AA53" s="230">
        <f>_xlfn.IFNA(VLOOKUP(CONCATENATE($AA$5,$B53,$C53),'WAL2'!$A$6:$N$135,14,FALSE),0)</f>
        <v>0</v>
      </c>
      <c r="AB53" s="230">
        <f>_xlfn.IFNA(VLOOKUP(CONCATENATE($AB$5,$B53,$C53),DARD1!$A$6:$N$134,14,FALSE),0)</f>
        <v>0</v>
      </c>
      <c r="AC53" s="230">
        <f>_xlfn.IFNA(VLOOKUP(CONCATENATE($AC$5,$B53,$C53),'LF1'!$A$6:$N$135,14,FALSE),0)</f>
        <v>0</v>
      </c>
      <c r="AD53" s="230">
        <f>_xlfn.IFNA(VLOOKUP(CONCATENATE($AD$5,$B53,$C53),DARL2!$A$6:$N$135,14,FALSE),0)</f>
        <v>0</v>
      </c>
      <c r="AE53" s="230">
        <f>_xlfn.IFNA(VLOOKUP(CONCATENATE($AE$5,$B53,$C53),FEST!$A$6:$N$135,14,FALSE),0)</f>
        <v>0</v>
      </c>
      <c r="AF53" s="230">
        <f>_xlfn.IFNA(VLOOKUP(CONCATENATE($AF$5,$B53,$C53),'BUN2'!$A$6:$N$131,14,FALSE),0)</f>
        <v>0</v>
      </c>
      <c r="AG53" s="230">
        <f>_xlfn.IFNA(VLOOKUP(CONCATENATE($AG$5,$B53,$C53),'OG3'!$A$6:$N$135,14,FALSE),0)</f>
        <v>0</v>
      </c>
      <c r="AH53" s="231">
        <f>_xlfn.IFNA(VLOOKUP(CONCATENATE($AH$5,$B53,$C53),SER!$A$6:$N$135,14,FALSE),0)</f>
        <v>0</v>
      </c>
      <c r="AI53" s="231">
        <f>_xlfn.IFNA(VLOOKUP(CONCATENATE($AH$5,$B53,$C53),KR!$A$6:$N$135,14,FALSE),0)</f>
        <v>0</v>
      </c>
      <c r="AJ53" s="231">
        <f>_xlfn.IFNA(VLOOKUP(CONCATENATE($AJ$5,$B53,$C53),DARL2!$A$6:$N$135,14,FALSE),0)</f>
        <v>0</v>
      </c>
      <c r="AK53" s="231">
        <f>_xlfn.IFNA(VLOOKUP(CONCATENATE($AK$5,$B53,$C53),DARD2!$A$6:$N$135,14,FALSE),0)</f>
        <v>0</v>
      </c>
      <c r="AL53" s="231">
        <f>_xlfn.IFNA(VLOOKUP(CONCATENATE($AL$5,$B53,$C53),'WAL3'!$A$6:$N$77,14,FALSE),0)</f>
        <v>0</v>
      </c>
      <c r="AM53" s="231">
        <f>_xlfn.IFNA(VLOOKUP(CONCATENATE($AM$5,$B53,$C53),'BAL3'!$A$6:$N$135,14,FALSE),0)</f>
        <v>0</v>
      </c>
      <c r="AN53" s="231">
        <f>_xlfn.IFNA(VLOOKUP(CONCATENATE($AN$5,$B53,$C53),'BUN3'!$A$6:$N$135,14,FALSE),0)</f>
        <v>0</v>
      </c>
      <c r="AO53" s="231">
        <f>_xlfn.IFNA(VLOOKUP(CONCATENATE($AO$5,$B53,$C53),SC!$A$6:$N$175,14,FALSE),0)</f>
        <v>0</v>
      </c>
      <c r="AP53" s="693">
        <f>_xlfn.IFNA(VLOOKUP(CONCATENATE($AP$5,$B53,$C53),'KAL1'!$A$6:$N$135,14,FALSE),0)</f>
        <v>0</v>
      </c>
      <c r="AQ53" s="518"/>
      <c r="AR53" s="232">
        <f>_xlfn.IFNA(VLOOKUP(CONCATENATE($AR$5,$B53,$C53),'MR3'!$A$6:$N$135,14,FALSE),0)</f>
        <v>0</v>
      </c>
      <c r="AS53" s="101"/>
    </row>
    <row r="54" spans="1:45" s="42" customFormat="1" x14ac:dyDescent="0.2">
      <c r="A54" s="916"/>
      <c r="B54" s="632" t="s">
        <v>1276</v>
      </c>
      <c r="C54" s="633" t="s">
        <v>1277</v>
      </c>
      <c r="D54" s="633" t="s">
        <v>54</v>
      </c>
      <c r="E54" s="634">
        <v>44454</v>
      </c>
      <c r="F54" s="635">
        <v>17</v>
      </c>
      <c r="G54" s="636">
        <f t="shared" si="4"/>
        <v>0</v>
      </c>
      <c r="H54" s="637">
        <f t="shared" si="5"/>
        <v>0</v>
      </c>
      <c r="I54" s="638"/>
      <c r="J54" s="639">
        <f>_xlfn.IFNA(VLOOKUP(CONCATENATE($J$5,$B54,$C54),'20BUN'!$A$6:$N$94,14,FALSE),0)</f>
        <v>0</v>
      </c>
      <c r="K54" s="640">
        <f>_xlfn.IFNA(VLOOKUP(CONCATENATE($K$5,$B54,$C54),'20BUS'!$A$6:$N$107,14,FALSE),0)</f>
        <v>0</v>
      </c>
      <c r="L54" s="640">
        <f>_xlfn.IFNA(VLOOKUP(CONCATENATE($L$5,$B54,$C54),'MUR1'!$A$6:$N$135,14,FALSE),0)</f>
        <v>0</v>
      </c>
      <c r="M54" s="640">
        <f>_xlfn.IFNA(VLOOKUP(CONCATENATE($M$5,$B54,$C54),'BUS1'!$A$6:$N$95,14,FALSE),0)</f>
        <v>0</v>
      </c>
      <c r="N54" s="640">
        <f>_xlfn.IFNA(VLOOKUP(CONCATENATE($N$5,$B54,$C54),'WP1'!$A$6:$N$131,14,FALSE),0)</f>
        <v>0</v>
      </c>
      <c r="O54" s="640">
        <f>_xlfn.IFNA(VLOOKUP(CONCATENATE($O$5,$B54,$C54),'BAL1'!$A$6:$N$95,14,FALSE),0)</f>
        <v>0</v>
      </c>
      <c r="P54" s="640">
        <f>_xlfn.IFNA(VLOOKUP(CONCATENATE($P$5,$B54,$C54),'BUS2'!$A$6:$N$133,14,FALSE),0)</f>
        <v>0</v>
      </c>
      <c r="Q54" s="640">
        <f>_xlfn.IFNA(VLOOKUP(CONCATENATE($Q$5,$B54,$C54),'WAL1'!$A$6:$N$135,14,FALSE),0)</f>
        <v>0</v>
      </c>
      <c r="R54" s="640">
        <f>_xlfn.IFNA(VLOOKUP(CONCATENATE($R$5,$B54,$C54),'MR1'!$A$6:$N$135,14,FALSE),0)</f>
        <v>0</v>
      </c>
      <c r="S54" s="640">
        <f>_xlfn.IFNA(VLOOKUP(CONCATENATE($S$5,$B54,$C54),'OG1'!$A$6:$N$132,14,FALSE),0)</f>
        <v>0</v>
      </c>
      <c r="T54" s="640">
        <f>_xlfn.IFNA(VLOOKUP(CONCATENATE($T$5,$B54,$C54),DARL!$A$6:$N$56,14,FALSE),0)</f>
        <v>0</v>
      </c>
      <c r="U54" s="640">
        <f>_xlfn.IFNA(VLOOKUP(CONCATENATE($U$5,$B54,$C54),'BUS3'!$A$6:$N$135,14,FALSE),0)</f>
        <v>0</v>
      </c>
      <c r="V54" s="640">
        <f>_xlfn.IFNA(VLOOKUP(CONCATENATE($V$5,$B54,$C54),'BAL2'!$A$6:$N$135,14,FALSE),0)</f>
        <v>0</v>
      </c>
      <c r="W54" s="640">
        <f>_xlfn.IFNA(VLOOKUP(CONCATENATE($W$5,$B54,$C54),'BUN1'!$A$6:$N$135,14,FALSE),0)</f>
        <v>0</v>
      </c>
      <c r="X54" s="640">
        <f>_xlfn.IFNA(VLOOKUP(CONCATENATE($X$5,$B54,$C54),'OG2'!$A$6:$N$133,14,FALSE),0)</f>
        <v>0</v>
      </c>
      <c r="Y54" s="640">
        <f>_xlfn.IFNA(VLOOKUP(CONCATENATE($Y$5,$B54,$C54),'SM1'!$A$6:$N$133,14,FALSE),0)</f>
        <v>0</v>
      </c>
      <c r="Z54" s="640">
        <f>_xlfn.IFNA(VLOOKUP(CONCATENATE($Z$5,$B54,$C54),'MR2'!$A$6:$N$124,14,FALSE),0)</f>
        <v>0</v>
      </c>
      <c r="AA54" s="640">
        <f>_xlfn.IFNA(VLOOKUP(CONCATENATE($AA$5,$B54,$C54),'WAL2'!$A$6:$N$135,14,FALSE),0)</f>
        <v>0</v>
      </c>
      <c r="AB54" s="640">
        <f>_xlfn.IFNA(VLOOKUP(CONCATENATE($AB$5,$B54,$C54),DARD1!$A$6:$N$134,14,FALSE),0)</f>
        <v>0</v>
      </c>
      <c r="AC54" s="640">
        <f>_xlfn.IFNA(VLOOKUP(CONCATENATE($AC$5,$B54,$C54),'LF1'!$A$6:$N$135,14,FALSE),0)</f>
        <v>0</v>
      </c>
      <c r="AD54" s="640">
        <f>_xlfn.IFNA(VLOOKUP(CONCATENATE($AD$5,$B54,$C54),DARL2!$A$6:$N$135,14,FALSE),0)</f>
        <v>0</v>
      </c>
      <c r="AE54" s="640">
        <f>_xlfn.IFNA(VLOOKUP(CONCATENATE($AE$5,$B54,$C54),FEST!$A$6:$N$135,14,FALSE),0)</f>
        <v>0</v>
      </c>
      <c r="AF54" s="640">
        <f>_xlfn.IFNA(VLOOKUP(CONCATENATE($AF$5,$B54,$C54),'BUN2'!$A$6:$N$131,14,FALSE),0)</f>
        <v>0</v>
      </c>
      <c r="AG54" s="640">
        <f>_xlfn.IFNA(VLOOKUP(CONCATENATE($AG$5,$B54,$C54),'OG3'!$A$6:$N$135,14,FALSE),0)</f>
        <v>0</v>
      </c>
      <c r="AH54" s="641">
        <f>_xlfn.IFNA(VLOOKUP(CONCATENATE($AH$5,$B54,$C54),SER!$A$6:$N$135,14,FALSE),0)</f>
        <v>0</v>
      </c>
      <c r="AI54" s="641"/>
      <c r="AJ54" s="641">
        <f>_xlfn.IFNA(VLOOKUP(CONCATENATE($AJ$5,$B54,$C54),DARL2!$A$6:$N$135,14,FALSE),0)</f>
        <v>0</v>
      </c>
      <c r="AK54" s="231">
        <f>_xlfn.IFNA(VLOOKUP(CONCATENATE($AK$5,$B54,$C54),DARD2!$A$6:$N$135,14,FALSE),0)</f>
        <v>0</v>
      </c>
      <c r="AL54" s="231">
        <f>_xlfn.IFNA(VLOOKUP(CONCATENATE($AL$5,$B54,$C54),'WAL3'!$A$6:$N$77,14,FALSE),0)</f>
        <v>0</v>
      </c>
      <c r="AM54" s="231">
        <f>_xlfn.IFNA(VLOOKUP(CONCATENATE($AM$5,$B54,$C54),'BAL3'!$A$6:$N$135,14,FALSE),0)</f>
        <v>0</v>
      </c>
      <c r="AN54" s="231">
        <f>_xlfn.IFNA(VLOOKUP(CONCATENATE($AN$5,$B54,$C54),'BUN3'!$A$6:$N$135,14,FALSE),0)</f>
        <v>0</v>
      </c>
      <c r="AO54" s="231">
        <f>_xlfn.IFNA(VLOOKUP(CONCATENATE($AO$5,$B54,$C54),SC!$A$6:$N$175,14,FALSE),0)</f>
        <v>0</v>
      </c>
      <c r="AP54" s="693">
        <f>_xlfn.IFNA(VLOOKUP(CONCATENATE($AP$5,$B54,$C54),'KAL1'!$A$6:$N$135,14,FALSE),0)</f>
        <v>0</v>
      </c>
      <c r="AQ54" s="518"/>
      <c r="AR54" s="232">
        <f>_xlfn.IFNA(VLOOKUP(CONCATENATE($AR$5,$B54,$C54),'LF2'!$A$6:$N$135,14,FALSE),0)</f>
        <v>0</v>
      </c>
      <c r="AS54" s="101"/>
    </row>
    <row r="55" spans="1:45" s="42" customFormat="1" x14ac:dyDescent="0.2">
      <c r="A55" s="916"/>
      <c r="B55" s="780" t="s">
        <v>1434</v>
      </c>
      <c r="C55" s="36"/>
      <c r="D55" s="36"/>
      <c r="E55" s="37"/>
      <c r="F55" s="38"/>
      <c r="G55" s="39"/>
      <c r="H55" s="40"/>
      <c r="I55" s="41"/>
      <c r="J55" s="229">
        <f>_xlfn.IFNA(VLOOKUP(CONCATENATE($J$5,$B55,$C55),'20BUN'!$A$6:$N$94,14,FALSE),0)</f>
        <v>0</v>
      </c>
      <c r="K55" s="230">
        <f>_xlfn.IFNA(VLOOKUP(CONCATENATE($K$5,$B55,$C55),'20BUS'!$A$6:$N$107,14,FALSE),0)</f>
        <v>0</v>
      </c>
      <c r="L55" s="230">
        <f>_xlfn.IFNA(VLOOKUP(CONCATENATE($L$5,$B55,$C55),'MUR1'!$A$6:$N$135,14,FALSE),0)</f>
        <v>0</v>
      </c>
      <c r="M55" s="230">
        <f>_xlfn.IFNA(VLOOKUP(CONCATENATE($M$5,$B55,$C55),'BUS1'!$A$6:$N$95,14,FALSE),0)</f>
        <v>0</v>
      </c>
      <c r="N55" s="230">
        <f>_xlfn.IFNA(VLOOKUP(CONCATENATE($N$5,$B55,$C55),'WP1'!$A$6:$N$131,14,FALSE),0)</f>
        <v>0</v>
      </c>
      <c r="O55" s="230">
        <f>_xlfn.IFNA(VLOOKUP(CONCATENATE($O$5,$B55,$C55),'BAL1'!$A$6:$N$95,14,FALSE),0)</f>
        <v>0</v>
      </c>
      <c r="P55" s="230">
        <f>_xlfn.IFNA(VLOOKUP(CONCATENATE($P$5,$B55,$C55),'BUS2'!$A$6:$N$133,14,FALSE),0)</f>
        <v>0</v>
      </c>
      <c r="Q55" s="230">
        <f>_xlfn.IFNA(VLOOKUP(CONCATENATE($Q$5,$B55,$C55),'WAL1'!$A$6:$N$135,14,FALSE),0)</f>
        <v>0</v>
      </c>
      <c r="R55" s="230">
        <f>_xlfn.IFNA(VLOOKUP(CONCATENATE($R$5,$B55,$C55),'MR1'!$A$6:$N$135,14,FALSE),0)</f>
        <v>0</v>
      </c>
      <c r="S55" s="230">
        <f>_xlfn.IFNA(VLOOKUP(CONCATENATE($S$5,$B55,$C55),'OG1'!$A$6:$N$132,14,FALSE),0)</f>
        <v>0</v>
      </c>
      <c r="T55" s="230">
        <f>_xlfn.IFNA(VLOOKUP(CONCATENATE($T$5,$B55,$C55),DARL!$A$6:$N$56,14,FALSE),0)</f>
        <v>0</v>
      </c>
      <c r="U55" s="230">
        <f>_xlfn.IFNA(VLOOKUP(CONCATENATE($U$5,$B55,$C55),'BUS3'!$A$6:$N$135,14,FALSE),0)</f>
        <v>0</v>
      </c>
      <c r="V55" s="230">
        <f>_xlfn.IFNA(VLOOKUP(CONCATENATE($V$5,$B55,$C55),'BAL2'!$A$6:$N$135,14,FALSE),0)</f>
        <v>0</v>
      </c>
      <c r="W55" s="230">
        <f>_xlfn.IFNA(VLOOKUP(CONCATENATE($W$5,$B55,$C55),'BUN1'!$A$6:$N$135,14,FALSE),0)</f>
        <v>0</v>
      </c>
      <c r="X55" s="230">
        <f>_xlfn.IFNA(VLOOKUP(CONCATENATE($X$5,$B55,$C55),'OG2'!$A$6:$N$133,14,FALSE),0)</f>
        <v>0</v>
      </c>
      <c r="Y55" s="230">
        <f>_xlfn.IFNA(VLOOKUP(CONCATENATE($Y$5,$B55,$C55),'SM1'!$A$6:$N$133,14,FALSE),0)</f>
        <v>0</v>
      </c>
      <c r="Z55" s="230">
        <f>_xlfn.IFNA(VLOOKUP(CONCATENATE($Z$5,$B55,$C55),'MR2'!$A$6:$N$124,14,FALSE),0)</f>
        <v>0</v>
      </c>
      <c r="AA55" s="230">
        <f>_xlfn.IFNA(VLOOKUP(CONCATENATE($AA$5,$B55,$C55),'WAL2'!$A$6:$N$135,14,FALSE),0)</f>
        <v>0</v>
      </c>
      <c r="AB55" s="230">
        <f>_xlfn.IFNA(VLOOKUP(CONCATENATE($AB$5,$B55,$C55),DARD1!$A$6:$N$134,14,FALSE),0)</f>
        <v>0</v>
      </c>
      <c r="AC55" s="230">
        <f>_xlfn.IFNA(VLOOKUP(CONCATENATE($AC$5,$B55,$C55),'LF1'!$A$6:$N$135,14,FALSE),0)</f>
        <v>0</v>
      </c>
      <c r="AD55" s="230">
        <f>_xlfn.IFNA(VLOOKUP(CONCATENATE($AD$5,$B55,$C55),DARL2!$A$6:$N$135,14,FALSE),0)</f>
        <v>0</v>
      </c>
      <c r="AE55" s="230"/>
      <c r="AF55" s="230">
        <f>_xlfn.IFNA(VLOOKUP(CONCATENATE($AF$5,$B55,$C55),'BUN2'!$A$6:$N$131,14,FALSE),0)</f>
        <v>0</v>
      </c>
      <c r="AG55" s="230">
        <f>_xlfn.IFNA(VLOOKUP(CONCATENATE($AG$5,$B55,$C55),'OG3'!$A$6:$N$135,14,FALSE),0)</f>
        <v>0</v>
      </c>
      <c r="AH55" s="231">
        <f>_xlfn.IFNA(VLOOKUP(CONCATENATE($AH$5,$B55,$C55),SER!$A$6:$N$135,14,FALSE),0)</f>
        <v>0</v>
      </c>
      <c r="AI55" s="231"/>
      <c r="AJ55" s="231">
        <f>_xlfn.IFNA(VLOOKUP(CONCATENATE($AJ$5,$B55,$C55),DARL2!$A$6:$N$135,14,FALSE),0)</f>
        <v>0</v>
      </c>
      <c r="AK55" s="231">
        <f>_xlfn.IFNA(VLOOKUP(CONCATENATE($AK$5,$B55,$C55),DARD2!$A$6:$N$135,14,FALSE),0)</f>
        <v>0</v>
      </c>
      <c r="AL55" s="231">
        <f>_xlfn.IFNA(VLOOKUP(CONCATENATE($AL$5,$B55,$C55),'WAL3'!$A$6:$N$77,14,FALSE),0)</f>
        <v>0</v>
      </c>
      <c r="AM55" s="231">
        <f>_xlfn.IFNA(VLOOKUP(CONCATENATE($AM$5,$B55,$C55),'BAL3'!$A$6:$N$135,14,FALSE),0)</f>
        <v>0</v>
      </c>
      <c r="AN55" s="231">
        <f>_xlfn.IFNA(VLOOKUP(CONCATENATE($AN$5,$B55,$C55),'BUN3'!$A$6:$N$135,14,FALSE),0)</f>
        <v>0</v>
      </c>
      <c r="AO55" s="231">
        <f>_xlfn.IFNA(VLOOKUP(CONCATENATE($AO$5,$B55,$C55),SC!$A$6:$N$175,14,FALSE),0)</f>
        <v>0</v>
      </c>
      <c r="AP55" s="693">
        <f>_xlfn.IFNA(VLOOKUP(CONCATENATE($AP$5,$B55,$C55),'KAL1'!$A$6:$N$135,14,FALSE),0)</f>
        <v>0</v>
      </c>
      <c r="AQ55" s="518"/>
      <c r="AR55" s="232">
        <f>_xlfn.IFNA(VLOOKUP(CONCATENATE($AR$5,$B55,$C55),'LF2'!$A$6:$N$135,14,FALSE),0)</f>
        <v>0</v>
      </c>
      <c r="AS55" s="101"/>
    </row>
    <row r="56" spans="1:45" s="42" customFormat="1" x14ac:dyDescent="0.2">
      <c r="A56" s="916"/>
      <c r="B56" s="35"/>
      <c r="C56" s="36"/>
      <c r="D56" s="36"/>
      <c r="E56" s="37"/>
      <c r="F56" s="38"/>
      <c r="G56" s="39"/>
      <c r="H56" s="40"/>
      <c r="I56" s="41"/>
      <c r="J56" s="229">
        <f>_xlfn.IFNA(VLOOKUP(CONCATENATE($J$5,$B56,$C56),'20BUN'!$A$6:$N$94,14,FALSE),0)</f>
        <v>0</v>
      </c>
      <c r="K56" s="230">
        <f>_xlfn.IFNA(VLOOKUP(CONCATENATE($K$5,$B56,$C56),'20BUS'!$A$6:$N$107,14,FALSE),0)</f>
        <v>0</v>
      </c>
      <c r="L56" s="230">
        <f>_xlfn.IFNA(VLOOKUP(CONCATENATE($L$5,$B56,$C56),'MUR1'!$A$6:$N$135,14,FALSE),0)</f>
        <v>0</v>
      </c>
      <c r="M56" s="230">
        <f>_xlfn.IFNA(VLOOKUP(CONCATENATE($M$5,$B56,$C56),'BUS1'!$A$6:$N$95,14,FALSE),0)</f>
        <v>0</v>
      </c>
      <c r="N56" s="230">
        <f>_xlfn.IFNA(VLOOKUP(CONCATENATE($N$5,$B56,$C56),'WP1'!$A$6:$N$131,14,FALSE),0)</f>
        <v>0</v>
      </c>
      <c r="O56" s="230">
        <f>_xlfn.IFNA(VLOOKUP(CONCATENATE($O$5,$B56,$C56),'BAL1'!$A$6:$N$95,14,FALSE),0)</f>
        <v>0</v>
      </c>
      <c r="P56" s="230">
        <f>_xlfn.IFNA(VLOOKUP(CONCATENATE($P$5,$B56,$C56),'BUS2'!$A$6:$N$133,14,FALSE),0)</f>
        <v>0</v>
      </c>
      <c r="Q56" s="230">
        <f>_xlfn.IFNA(VLOOKUP(CONCATENATE($Q$5,$B56,$C56),'WAL1'!$A$6:$N$135,14,FALSE),0)</f>
        <v>0</v>
      </c>
      <c r="R56" s="230">
        <f>_xlfn.IFNA(VLOOKUP(CONCATENATE($R$5,$B56,$C56),'MR1'!$A$6:$N$135,14,FALSE),0)</f>
        <v>0</v>
      </c>
      <c r="S56" s="230">
        <f>_xlfn.IFNA(VLOOKUP(CONCATENATE($S$5,$B56,$C56),'OG1'!$A$6:$N$132,14,FALSE),0)</f>
        <v>0</v>
      </c>
      <c r="T56" s="230">
        <f>_xlfn.IFNA(VLOOKUP(CONCATENATE($T$5,$B56,$C56),DARL!$A$6:$N$56,14,FALSE),0)</f>
        <v>0</v>
      </c>
      <c r="U56" s="230">
        <f>_xlfn.IFNA(VLOOKUP(CONCATENATE($U$5,$B56,$C56),'BUS3'!$A$6:$N$135,14,FALSE),0)</f>
        <v>0</v>
      </c>
      <c r="V56" s="230">
        <f>_xlfn.IFNA(VLOOKUP(CONCATENATE($V$5,$B56,$C56),'BAL2'!$A$6:$N$135,14,FALSE),0)</f>
        <v>0</v>
      </c>
      <c r="W56" s="230">
        <f>_xlfn.IFNA(VLOOKUP(CONCATENATE($W$5,$B56,$C56),'BUN1'!$A$6:$N$135,14,FALSE),0)</f>
        <v>0</v>
      </c>
      <c r="X56" s="230">
        <f>_xlfn.IFNA(VLOOKUP(CONCATENATE($X$5,$B56,$C56),'OG2'!$A$6:$N$133,14,FALSE),0)</f>
        <v>0</v>
      </c>
      <c r="Y56" s="230">
        <f>_xlfn.IFNA(VLOOKUP(CONCATENATE($Y$5,$B56,$C56),'SM1'!$A$6:$N$133,14,FALSE),0)</f>
        <v>0</v>
      </c>
      <c r="Z56" s="230">
        <f>_xlfn.IFNA(VLOOKUP(CONCATENATE($Z$5,$B56,$C56),'MR2'!$A$6:$N$124,14,FALSE),0)</f>
        <v>0</v>
      </c>
      <c r="AA56" s="230">
        <f>_xlfn.IFNA(VLOOKUP(CONCATENATE($AA$5,$B56,$C56),'WAL2'!$A$6:$N$135,14,FALSE),0)</f>
        <v>0</v>
      </c>
      <c r="AB56" s="230">
        <f>_xlfn.IFNA(VLOOKUP(CONCATENATE($AB$5,$B56,$C56),DARD1!$A$6:$N$134,14,FALSE),0)</f>
        <v>0</v>
      </c>
      <c r="AC56" s="230">
        <f>_xlfn.IFNA(VLOOKUP(CONCATENATE($AC$5,$B56,$C56),'LF1'!$A$6:$N$135,14,FALSE),0)</f>
        <v>0</v>
      </c>
      <c r="AD56" s="230">
        <f>_xlfn.IFNA(VLOOKUP(CONCATENATE($AD$5,$B56,$C56),DARL2!$A$6:$N$135,14,FALSE),0)</f>
        <v>0</v>
      </c>
      <c r="AE56" s="230"/>
      <c r="AF56" s="230">
        <f>_xlfn.IFNA(VLOOKUP(CONCATENATE($AF$5,$B56,$C56),'BUN2'!$A$6:$N$131,14,FALSE),0)</f>
        <v>0</v>
      </c>
      <c r="AG56" s="230">
        <f>_xlfn.IFNA(VLOOKUP(CONCATENATE($AG$5,$B56,$C56),'OG3'!$A$6:$N$135,14,FALSE),0)</f>
        <v>0</v>
      </c>
      <c r="AH56" s="231">
        <f>_xlfn.IFNA(VLOOKUP(CONCATENATE($AH$5,$B56,$C56),SER!$A$6:$N$135,14,FALSE),0)</f>
        <v>0</v>
      </c>
      <c r="AI56" s="231"/>
      <c r="AJ56" s="231">
        <f>_xlfn.IFNA(VLOOKUP(CONCATENATE($AJ$5,$B56,$C56),DARL2!$A$6:$N$135,14,FALSE),0)</f>
        <v>0</v>
      </c>
      <c r="AK56" s="231">
        <f>_xlfn.IFNA(VLOOKUP(CONCATENATE($AK$5,$B56,$C56),DARD2!$A$6:$N$135,14,FALSE),0)</f>
        <v>0</v>
      </c>
      <c r="AL56" s="231">
        <f>_xlfn.IFNA(VLOOKUP(CONCATENATE($AL$5,$B56,$C56),'WAL3'!$A$6:$N$77,14,FALSE),0)</f>
        <v>0</v>
      </c>
      <c r="AM56" s="231">
        <f>_xlfn.IFNA(VLOOKUP(CONCATENATE($AM$5,$B56,$C56),'BAL3'!$A$6:$N$135,14,FALSE),0)</f>
        <v>0</v>
      </c>
      <c r="AN56" s="231">
        <f>_xlfn.IFNA(VLOOKUP(CONCATENATE($AN$5,$B56,$C56),'BUN3'!$A$6:$N$135,14,FALSE),0)</f>
        <v>0</v>
      </c>
      <c r="AO56" s="231">
        <f>_xlfn.IFNA(VLOOKUP(CONCATENATE($AO$5,$B56,$C56),SC!$A$6:$N$175,14,FALSE),0)</f>
        <v>0</v>
      </c>
      <c r="AP56" s="693">
        <f>_xlfn.IFNA(VLOOKUP(CONCATENATE($AP$5,$B56,$C56),'KAL1'!$A$6:$N$135,14,FALSE),0)</f>
        <v>0</v>
      </c>
      <c r="AQ56" s="518"/>
      <c r="AR56" s="232">
        <f>_xlfn.IFNA(VLOOKUP(CONCATENATE($AR$5,$B56,$C56),'LF2'!$A$6:$N$135,14,FALSE),0)</f>
        <v>0</v>
      </c>
      <c r="AS56" s="101"/>
    </row>
    <row r="57" spans="1:45" s="42" customFormat="1" x14ac:dyDescent="0.2">
      <c r="A57" s="916"/>
      <c r="B57" s="35"/>
      <c r="C57" s="36"/>
      <c r="D57" s="36"/>
      <c r="E57" s="37"/>
      <c r="F57" s="38"/>
      <c r="G57" s="39"/>
      <c r="H57" s="40"/>
      <c r="I57" s="41"/>
      <c r="J57" s="229">
        <f>_xlfn.IFNA(VLOOKUP(CONCATENATE($J$5,$B57,$C57),'20BUN'!$A$6:$N$94,14,FALSE),0)</f>
        <v>0</v>
      </c>
      <c r="K57" s="230">
        <f>_xlfn.IFNA(VLOOKUP(CONCATENATE($K$5,$B57,$C57),'20BUS'!$A$6:$N$107,14,FALSE),0)</f>
        <v>0</v>
      </c>
      <c r="L57" s="230">
        <f>_xlfn.IFNA(VLOOKUP(CONCATENATE($L$5,$B57,$C57),'MUR1'!$A$6:$N$135,14,FALSE),0)</f>
        <v>0</v>
      </c>
      <c r="M57" s="230">
        <f>_xlfn.IFNA(VLOOKUP(CONCATENATE($M$5,$B57,$C57),'BUS1'!$A$6:$N$95,14,FALSE),0)</f>
        <v>0</v>
      </c>
      <c r="N57" s="230">
        <f>_xlfn.IFNA(VLOOKUP(CONCATENATE($N$5,$B57,$C57),'WP1'!$A$6:$N$131,14,FALSE),0)</f>
        <v>0</v>
      </c>
      <c r="O57" s="230">
        <f>_xlfn.IFNA(VLOOKUP(CONCATENATE($O$5,$B57,$C57),'BAL1'!$A$6:$N$95,14,FALSE),0)</f>
        <v>0</v>
      </c>
      <c r="P57" s="230">
        <f>_xlfn.IFNA(VLOOKUP(CONCATENATE($P$5,$B57,$C57),'BUS2'!$A$6:$N$133,14,FALSE),0)</f>
        <v>0</v>
      </c>
      <c r="Q57" s="230">
        <f>_xlfn.IFNA(VLOOKUP(CONCATENATE($Q$5,$B57,$C57),'WAL1'!$A$6:$N$135,14,FALSE),0)</f>
        <v>0</v>
      </c>
      <c r="R57" s="230"/>
      <c r="S57" s="230">
        <f>_xlfn.IFNA(VLOOKUP(CONCATENATE($S$5,$B57,$C57),'OG1'!$A$6:$N$132,14,FALSE),0)</f>
        <v>0</v>
      </c>
      <c r="T57" s="230">
        <f>_xlfn.IFNA(VLOOKUP(CONCATENATE($T$5,$B57,$C57),DARL!$A$6:$N$56,14,FALSE),0)</f>
        <v>0</v>
      </c>
      <c r="U57" s="230">
        <f>_xlfn.IFNA(VLOOKUP(CONCATENATE($U$5,$B57,$C57),'BUS3'!$A$6:$N$135,14,FALSE),0)</f>
        <v>0</v>
      </c>
      <c r="V57" s="230">
        <f>_xlfn.IFNA(VLOOKUP(CONCATENATE($V$5,$B57,$C57),'BAL2'!$A$6:$N$135,14,FALSE),0)</f>
        <v>0</v>
      </c>
      <c r="W57" s="230">
        <f>_xlfn.IFNA(VLOOKUP(CONCATENATE($W$5,$B57,$C57),'BUN1'!$A$6:$N$135,14,FALSE),0)</f>
        <v>0</v>
      </c>
      <c r="X57" s="230">
        <f>_xlfn.IFNA(VLOOKUP(CONCATENATE($X$5,$B57,$C57),'OG2'!$A$6:$N$133,14,FALSE),0)</f>
        <v>0</v>
      </c>
      <c r="Y57" s="230">
        <f>_xlfn.IFNA(VLOOKUP(CONCATENATE($Y$5,$B57,$C57),'SM1'!$A$6:$N$133,14,FALSE),0)</f>
        <v>0</v>
      </c>
      <c r="Z57" s="230">
        <f>_xlfn.IFNA(VLOOKUP(CONCATENATE($Z$5,$B57,$C57),'MR2'!$A$6:$N$124,14,FALSE),0)</f>
        <v>0</v>
      </c>
      <c r="AA57" s="230">
        <f>_xlfn.IFNA(VLOOKUP(CONCATENATE($AA$5,$B57,$C57),'WAL2'!$A$6:$N$135,14,FALSE),0)</f>
        <v>0</v>
      </c>
      <c r="AB57" s="230">
        <f>_xlfn.IFNA(VLOOKUP(CONCATENATE($AB$5,$B57,$C57),DARD1!$A$6:$N$134,14,FALSE),0)</f>
        <v>0</v>
      </c>
      <c r="AC57" s="230">
        <f>_xlfn.IFNA(VLOOKUP(CONCATENATE($AC$5,$B57,$C57),'LF1'!$A$6:$N$135,14,FALSE),0)</f>
        <v>0</v>
      </c>
      <c r="AD57" s="230">
        <f>_xlfn.IFNA(VLOOKUP(CONCATENATE($AD$5,$B57,$C57),DARL2!$A$6:$N$135,14,FALSE),0)</f>
        <v>0</v>
      </c>
      <c r="AE57" s="230"/>
      <c r="AF57" s="230">
        <f>_xlfn.IFNA(VLOOKUP(CONCATENATE($AF$5,$B57,$C57),'BUN2'!$A$6:$N$131,14,FALSE),0)</f>
        <v>0</v>
      </c>
      <c r="AG57" s="230">
        <f>_xlfn.IFNA(VLOOKUP(CONCATENATE($AG$5,$B57,$C57),'OG3'!$A$6:$N$135,14,FALSE),0)</f>
        <v>0</v>
      </c>
      <c r="AH57" s="231">
        <f>_xlfn.IFNA(VLOOKUP(CONCATENATE($AH$5,$B57,$C57),SER!$A$6:$N$135,14,FALSE),0)</f>
        <v>0</v>
      </c>
      <c r="AI57" s="231"/>
      <c r="AJ57" s="231">
        <f>_xlfn.IFNA(VLOOKUP(CONCATENATE($AJ$5,$B57,$C57),DARL2!$A$6:$N$135,14,FALSE),0)</f>
        <v>0</v>
      </c>
      <c r="AK57" s="231">
        <f>_xlfn.IFNA(VLOOKUP(CONCATENATE($AK$5,$B57,$C57),DARD2!$A$6:$N$135,14,FALSE),0)</f>
        <v>0</v>
      </c>
      <c r="AL57" s="231">
        <f>_xlfn.IFNA(VLOOKUP(CONCATENATE($AL$5,$B57,$C57),'WAL3'!$A$6:$N$77,14,FALSE),0)</f>
        <v>0</v>
      </c>
      <c r="AM57" s="231">
        <f>_xlfn.IFNA(VLOOKUP(CONCATENATE($AM$5,$B57,$C57),'BAL3'!$A$6:$N$135,14,FALSE),0)</f>
        <v>0</v>
      </c>
      <c r="AN57" s="231">
        <f>_xlfn.IFNA(VLOOKUP(CONCATENATE($AN$5,$B57,$C57),'BUN3'!$A$6:$N$135,14,FALSE),0)</f>
        <v>0</v>
      </c>
      <c r="AO57" s="231">
        <f>_xlfn.IFNA(VLOOKUP(CONCATENATE($AO$5,$B57,$C57),SC!$A$6:$N$175,14,FALSE),0)</f>
        <v>0</v>
      </c>
      <c r="AP57" s="693">
        <f>_xlfn.IFNA(VLOOKUP(CONCATENATE($AP$5,$B57,$C57),'KAL1'!$A$6:$N$135,14,FALSE),0)</f>
        <v>0</v>
      </c>
      <c r="AQ57" s="518"/>
      <c r="AR57" s="232">
        <f>_xlfn.IFNA(VLOOKUP(CONCATENATE($AR$5,$B57,$C57),'LF2'!$A$6:$N$135,14,FALSE),0)</f>
        <v>0</v>
      </c>
      <c r="AS57" s="101"/>
    </row>
    <row r="58" spans="1:45" ht="13.5" thickBot="1" x14ac:dyDescent="0.25">
      <c r="A58" s="916"/>
      <c r="B58" s="285"/>
      <c r="C58" s="286"/>
      <c r="D58" s="286"/>
      <c r="E58" s="287"/>
      <c r="F58" s="288"/>
      <c r="G58" s="289"/>
      <c r="H58" s="290"/>
      <c r="I58" s="291"/>
      <c r="J58" s="229">
        <f>_xlfn.IFNA(VLOOKUP(CONCATENATE($J$5,$B57,$C57),'20BUN'!$A$6:$N$94,14,FALSE),0)</f>
        <v>0</v>
      </c>
      <c r="K58" s="230">
        <f>_xlfn.IFNA(VLOOKUP(CONCATENATE($K$5,$B57,$C57),'20BUS'!$A$6:$N$107,14,FALSE),0)</f>
        <v>0</v>
      </c>
      <c r="L58" s="230">
        <f>_xlfn.IFNA(VLOOKUP(CONCATENATE($L$5,$B57,$C57),'MUR1'!$A$6:$N$135,14,FALSE),0)</f>
        <v>0</v>
      </c>
      <c r="M58" s="230">
        <f>_xlfn.IFNA(VLOOKUP(CONCATENATE($M$5,$B57,$C57),'BUS1'!$A$6:$N$95,14,FALSE),0)</f>
        <v>0</v>
      </c>
      <c r="N58" s="230">
        <f>_xlfn.IFNA(VLOOKUP(CONCATENATE($N$5,$B57,$C57),'WP1'!$A$6:$N$131,14,FALSE),0)</f>
        <v>0</v>
      </c>
      <c r="O58" s="230">
        <f>_xlfn.IFNA(VLOOKUP(CONCATENATE($O$5,$B57,$C57),'BAL1'!$A$6:$N$95,14,FALSE),0)</f>
        <v>0</v>
      </c>
      <c r="P58" s="230">
        <f>_xlfn.IFNA(VLOOKUP(CONCATENATE($P$5,$B57,$C57),'BUS2'!$A$6:$N$133,14,FALSE),0)</f>
        <v>0</v>
      </c>
      <c r="Q58" s="230">
        <f>_xlfn.IFNA(VLOOKUP(CONCATENATE($Q$5,$B57,$C57),'WAL1'!$A$6:$N$135,14,FALSE),0)</f>
        <v>0</v>
      </c>
      <c r="R58" s="230"/>
      <c r="S58" s="230">
        <f>_xlfn.IFNA(VLOOKUP(CONCATENATE($S$5,$B57,$C57),'OG1'!$A$6:$N$132,14,FALSE),0)</f>
        <v>0</v>
      </c>
      <c r="T58" s="230">
        <f>_xlfn.IFNA(VLOOKUP(CONCATENATE($T$5,$B57,$C57),DARL!$A$6:$N$56,14,FALSE),0)</f>
        <v>0</v>
      </c>
      <c r="U58" s="230">
        <f>_xlfn.IFNA(VLOOKUP(CONCATENATE($U$5,$B57,$C57),'BUS3'!$A$6:$N$135,14,FALSE),0)</f>
        <v>0</v>
      </c>
      <c r="V58" s="230">
        <f>_xlfn.IFNA(VLOOKUP(CONCATENATE($V$5,$B57,$C57),'BAL2'!$A$6:$N$135,14,FALSE),0)</f>
        <v>0</v>
      </c>
      <c r="W58" s="230">
        <f>_xlfn.IFNA(VLOOKUP(CONCATENATE($W$5,$B57,$C57),'BUN1'!$A$6:$N$135,14,FALSE),0)</f>
        <v>0</v>
      </c>
      <c r="X58" s="230">
        <f>_xlfn.IFNA(VLOOKUP(CONCATENATE($X$5,$B57,$C57),'OG2'!$A$6:$N$133,14,FALSE),0)</f>
        <v>0</v>
      </c>
      <c r="Y58" s="230">
        <f>_xlfn.IFNA(VLOOKUP(CONCATENATE($Y$5,$B57,$C57),'SM1'!$A$6:$N$133,14,FALSE),0)</f>
        <v>0</v>
      </c>
      <c r="Z58" s="230">
        <f>_xlfn.IFNA(VLOOKUP(CONCATENATE($Z$5,$B57,$C57),'MR2'!$A$6:$N$124,14,FALSE),0)</f>
        <v>0</v>
      </c>
      <c r="AA58" s="230">
        <f>_xlfn.IFNA(VLOOKUP(CONCATENATE($AA$5,$B57,$C57),'WAL2'!$A$6:$N$135,14,FALSE),0)</f>
        <v>0</v>
      </c>
      <c r="AB58" s="230">
        <f>_xlfn.IFNA(VLOOKUP(CONCATENATE($AB$5,$B57,$C57),DARD1!$A$6:$N$134,14,FALSE),0)</f>
        <v>0</v>
      </c>
      <c r="AC58" s="230">
        <f>_xlfn.IFNA(VLOOKUP(CONCATENATE($AC$5,$B57,$C57),'LF1'!$A$6:$N$135,14,FALSE),0)</f>
        <v>0</v>
      </c>
      <c r="AD58" s="230">
        <f>_xlfn.IFNA(VLOOKUP(CONCATENATE($AD$5,$B58,$C58),DARL2!$A$6:$N$135,14,FALSE),0)</f>
        <v>0</v>
      </c>
      <c r="AE58" s="230"/>
      <c r="AF58" s="230">
        <f>_xlfn.IFNA(VLOOKUP(CONCATENATE($AF$5,$B57,$C57),'BUN2'!$A$6:$N$131,14,FALSE),0)</f>
        <v>0</v>
      </c>
      <c r="AG58" s="230">
        <f>_xlfn.IFNA(VLOOKUP(CONCATENATE($AG$5,$B57,$C57),'OG3'!$A$6:$N$135,14,FALSE),0)</f>
        <v>0</v>
      </c>
      <c r="AH58" s="231">
        <f>_xlfn.IFNA(VLOOKUP(CONCATENATE($AH$5,$B57,$C57),SER!$A$6:$N$135,14,FALSE),0)</f>
        <v>0</v>
      </c>
      <c r="AI58" s="231"/>
      <c r="AJ58" s="231">
        <f>_xlfn.IFNA(VLOOKUP(CONCATENATE($AJ$5,$B58,$C58),DARL2!$A$6:$N$135,14,FALSE),0)</f>
        <v>0</v>
      </c>
      <c r="AK58" s="231">
        <f>_xlfn.IFNA(VLOOKUP(CONCATENATE($AK$5,$B58,$C58),DARD2!$A$6:$N$135,14,FALSE),0)</f>
        <v>0</v>
      </c>
      <c r="AL58" s="231">
        <f>_xlfn.IFNA(VLOOKUP(CONCATENATE($AL$5,$B57,$C57),'WAL3'!$A$6:$N$77,14,FALSE),0)</f>
        <v>0</v>
      </c>
      <c r="AM58" s="231">
        <f>_xlfn.IFNA(VLOOKUP(CONCATENATE($AM$5,$B57,$C57),'BAL3'!$A$6:$N$135,14,FALSE),0)</f>
        <v>0</v>
      </c>
      <c r="AN58" s="231">
        <f>_xlfn.IFNA(VLOOKUP(CONCATENATE($AN$5,$B57,$C57),'BUN3'!$A$6:$N$135,14,FALSE),0)</f>
        <v>0</v>
      </c>
      <c r="AO58" s="231">
        <f>_xlfn.IFNA(VLOOKUP(CONCATENATE($AO$5,$B58,$C58),SC!$A$6:$N$175,14,FALSE),0)</f>
        <v>0</v>
      </c>
      <c r="AP58" s="693">
        <f>_xlfn.IFNA(VLOOKUP(CONCATENATE($AP$5,$B57,$C57),'KAL1'!$A$6:$N$135,14,FALSE),0)</f>
        <v>0</v>
      </c>
      <c r="AQ58" s="518"/>
      <c r="AR58" s="232">
        <f>_xlfn.IFNA(VLOOKUP(CONCATENATE($AR$5,$B57,$C57),'LF2'!$A$6:$N$135,14,FALSE),0)</f>
        <v>0</v>
      </c>
      <c r="AS58" s="101"/>
    </row>
    <row r="59" spans="1:45" ht="15.75" x14ac:dyDescent="0.2">
      <c r="A59" s="916"/>
      <c r="B59" s="101"/>
      <c r="C59" s="101"/>
      <c r="D59" s="101"/>
      <c r="E59" s="101"/>
      <c r="F59" s="101"/>
      <c r="G59" s="101"/>
      <c r="H59" s="101"/>
      <c r="I59" s="101"/>
      <c r="J59" s="106" t="s">
        <v>184</v>
      </c>
      <c r="K59" s="106" t="s">
        <v>185</v>
      </c>
      <c r="L59" s="106" t="s">
        <v>186</v>
      </c>
      <c r="M59" s="106" t="s">
        <v>187</v>
      </c>
      <c r="N59" s="106" t="s">
        <v>188</v>
      </c>
      <c r="O59" s="106" t="s">
        <v>189</v>
      </c>
      <c r="P59" s="106" t="s">
        <v>191</v>
      </c>
      <c r="Q59" s="106" t="s">
        <v>190</v>
      </c>
      <c r="R59" s="106"/>
      <c r="S59" s="106" t="s">
        <v>192</v>
      </c>
      <c r="T59" s="106" t="s">
        <v>792</v>
      </c>
      <c r="U59" s="106" t="s">
        <v>191</v>
      </c>
      <c r="V59" s="106" t="s">
        <v>193</v>
      </c>
      <c r="W59" s="106" t="s">
        <v>194</v>
      </c>
      <c r="X59" s="106" t="s">
        <v>195</v>
      </c>
      <c r="Y59" s="106" t="s">
        <v>196</v>
      </c>
      <c r="Z59" s="106" t="s">
        <v>793</v>
      </c>
      <c r="AA59" s="106" t="s">
        <v>197</v>
      </c>
      <c r="AB59" s="106" t="s">
        <v>198</v>
      </c>
      <c r="AC59" s="106" t="s">
        <v>199</v>
      </c>
      <c r="AD59" s="106"/>
      <c r="AE59" s="106"/>
      <c r="AF59" s="106" t="s">
        <v>200</v>
      </c>
      <c r="AG59" s="106" t="s">
        <v>201</v>
      </c>
      <c r="AH59" s="106" t="s">
        <v>202</v>
      </c>
      <c r="AI59" s="106" t="s">
        <v>1237</v>
      </c>
      <c r="AJ59" s="106" t="s">
        <v>1195</v>
      </c>
      <c r="AK59" s="106" t="s">
        <v>203</v>
      </c>
      <c r="AL59" s="106" t="s">
        <v>204</v>
      </c>
      <c r="AM59" s="106" t="s">
        <v>205</v>
      </c>
      <c r="AN59" s="106" t="s">
        <v>206</v>
      </c>
      <c r="AO59" s="106" t="s">
        <v>207</v>
      </c>
      <c r="AP59" s="106" t="s">
        <v>208</v>
      </c>
      <c r="AQ59" s="106"/>
      <c r="AR59" s="106" t="s">
        <v>1143</v>
      </c>
      <c r="AS59" s="101"/>
    </row>
    <row r="60" spans="1:45" x14ac:dyDescent="0.2">
      <c r="AS60" s="56"/>
    </row>
    <row r="61" spans="1:45" x14ac:dyDescent="0.2">
      <c r="AS61" s="56"/>
    </row>
    <row r="62" spans="1:45" x14ac:dyDescent="0.2">
      <c r="AS62" s="56"/>
    </row>
    <row r="63" spans="1:45" x14ac:dyDescent="0.2">
      <c r="AS63" s="56"/>
    </row>
    <row r="64" spans="1:45" x14ac:dyDescent="0.2">
      <c r="AS64" s="56"/>
    </row>
    <row r="65" spans="45:45" x14ac:dyDescent="0.2">
      <c r="AS65" s="56"/>
    </row>
    <row r="66" spans="45:45" x14ac:dyDescent="0.2">
      <c r="AS66" s="56"/>
    </row>
    <row r="67" spans="45:45" x14ac:dyDescent="0.2">
      <c r="AS67" s="56"/>
    </row>
    <row r="68" spans="45:45" x14ac:dyDescent="0.2">
      <c r="AS68" s="56"/>
    </row>
  </sheetData>
  <sortState xmlns:xlrd2="http://schemas.microsoft.com/office/spreadsheetml/2017/richdata2" ref="B5:AR56">
    <sortCondition descending="1" ref="H5:H56"/>
    <sortCondition ref="I5:I56"/>
  </sortState>
  <mergeCells count="86">
    <mergeCell ref="AJ3:AJ4"/>
    <mergeCell ref="AP1:AP2"/>
    <mergeCell ref="AQ1:AQ2"/>
    <mergeCell ref="AR1:AR2"/>
    <mergeCell ref="AP3:AP4"/>
    <mergeCell ref="AQ3:AQ4"/>
    <mergeCell ref="AR3:AR4"/>
    <mergeCell ref="AM3:AM4"/>
    <mergeCell ref="AN3:AN4"/>
    <mergeCell ref="AO3:AO4"/>
    <mergeCell ref="AL3:AL4"/>
    <mergeCell ref="AN1:AN2"/>
    <mergeCell ref="AO1:AO2"/>
    <mergeCell ref="A1:A59"/>
    <mergeCell ref="AF3:AF4"/>
    <mergeCell ref="AH3:AH4"/>
    <mergeCell ref="AI3:AI4"/>
    <mergeCell ref="AK3:AK4"/>
    <mergeCell ref="Z3:Z4"/>
    <mergeCell ref="AA3:AA4"/>
    <mergeCell ref="AB3:AB4"/>
    <mergeCell ref="AD3:AD4"/>
    <mergeCell ref="AE3:AE4"/>
    <mergeCell ref="T3:T4"/>
    <mergeCell ref="U3:U4"/>
    <mergeCell ref="R1:R2"/>
    <mergeCell ref="S1:S2"/>
    <mergeCell ref="AC1:AC2"/>
    <mergeCell ref="AH1:AH2"/>
    <mergeCell ref="J3:J4"/>
    <mergeCell ref="K3:K4"/>
    <mergeCell ref="L3:L4"/>
    <mergeCell ref="M3:M4"/>
    <mergeCell ref="N3:N4"/>
    <mergeCell ref="W3:W4"/>
    <mergeCell ref="X3:X4"/>
    <mergeCell ref="O3:O4"/>
    <mergeCell ref="P3:P4"/>
    <mergeCell ref="Q3:Q4"/>
    <mergeCell ref="R3:R4"/>
    <mergeCell ref="B1:B2"/>
    <mergeCell ref="C1:C2"/>
    <mergeCell ref="D1:D2"/>
    <mergeCell ref="E1:E2"/>
    <mergeCell ref="F1:F4"/>
    <mergeCell ref="B3:B4"/>
    <mergeCell ref="C3:C4"/>
    <mergeCell ref="D3:D4"/>
    <mergeCell ref="E3:E4"/>
    <mergeCell ref="AI1:AI2"/>
    <mergeCell ref="AK1:AK2"/>
    <mergeCell ref="AL1:AL2"/>
    <mergeCell ref="AM1:AM2"/>
    <mergeCell ref="AJ1:AJ2"/>
    <mergeCell ref="G1:G2"/>
    <mergeCell ref="I3:I4"/>
    <mergeCell ref="I1:I2"/>
    <mergeCell ref="U1:U2"/>
    <mergeCell ref="G3:G4"/>
    <mergeCell ref="H3:H4"/>
    <mergeCell ref="O1:O2"/>
    <mergeCell ref="Q1:Q2"/>
    <mergeCell ref="H1:H2"/>
    <mergeCell ref="J1:J2"/>
    <mergeCell ref="P1:P2"/>
    <mergeCell ref="K1:K2"/>
    <mergeCell ref="M1:M2"/>
    <mergeCell ref="N1:N2"/>
    <mergeCell ref="L1:L2"/>
    <mergeCell ref="T1:T2"/>
    <mergeCell ref="AG1:AG2"/>
    <mergeCell ref="AG3:AG4"/>
    <mergeCell ref="AC3:AC4"/>
    <mergeCell ref="Y3:Y4"/>
    <mergeCell ref="S3:S4"/>
    <mergeCell ref="AE1:AE2"/>
    <mergeCell ref="AF1:AF2"/>
    <mergeCell ref="V1:V2"/>
    <mergeCell ref="Y1:Y2"/>
    <mergeCell ref="Z1:Z2"/>
    <mergeCell ref="X1:X2"/>
    <mergeCell ref="W1:W2"/>
    <mergeCell ref="AA1:AA2"/>
    <mergeCell ref="AB1:AB2"/>
    <mergeCell ref="AD1:AD2"/>
    <mergeCell ref="V3:V4"/>
  </mergeCells>
  <conditionalFormatting sqref="B60:B1048576 B1:B2">
    <cfRule type="duplicateValues" dxfId="221" priority="398"/>
  </conditionalFormatting>
  <conditionalFormatting sqref="G58:H58 G1:I6 G7:H55">
    <cfRule type="containsText" dxfId="220" priority="34" operator="containsText" text="10">
      <formula>NOT(ISERROR(SEARCH("10",G1)))</formula>
    </cfRule>
  </conditionalFormatting>
  <conditionalFormatting sqref="AF53:AI56 J57:AI58 AF8:AH52 AP8:AQ52 AL8:AN58 AP53:AR58 J6:AE56">
    <cfRule type="cellIs" dxfId="219" priority="28" operator="lessThan">
      <formula>1</formula>
    </cfRule>
  </conditionalFormatting>
  <conditionalFormatting sqref="C58:C1048576 C1:C49">
    <cfRule type="duplicateValues" dxfId="218" priority="32"/>
  </conditionalFormatting>
  <conditionalFormatting sqref="G56:H57">
    <cfRule type="containsText" dxfId="217" priority="27" operator="containsText" text="10">
      <formula>NOT(ISERROR(SEARCH("10",G56)))</formula>
    </cfRule>
  </conditionalFormatting>
  <conditionalFormatting sqref="C50:C57">
    <cfRule type="duplicateValues" dxfId="216" priority="25"/>
  </conditionalFormatting>
  <conditionalFormatting sqref="I7:I58">
    <cfRule type="containsText" dxfId="215" priority="22" operator="containsText" text="10">
      <formula>NOT(ISERROR(SEARCH("10",I7)))</formula>
    </cfRule>
  </conditionalFormatting>
  <conditionalFormatting sqref="AQ6:AQ7">
    <cfRule type="cellIs" dxfId="214" priority="12" operator="lessThan">
      <formula>1</formula>
    </cfRule>
  </conditionalFormatting>
  <conditionalFormatting sqref="AL7:AN7 AK7:AK58 AF6:AI6 AF7:AH7 AI7:AI52 AR6:AR52 AK6:AN6 AP6:AP7">
    <cfRule type="cellIs" dxfId="213" priority="16" operator="lessThan">
      <formula>1</formula>
    </cfRule>
  </conditionalFormatting>
  <conditionalFormatting sqref="AJ6:AJ58">
    <cfRule type="cellIs" dxfId="212" priority="11" operator="lessThan">
      <formula>1</formula>
    </cfRule>
  </conditionalFormatting>
  <conditionalFormatting sqref="AJ5">
    <cfRule type="cellIs" dxfId="211" priority="10" operator="lessThan">
      <formula>1</formula>
    </cfRule>
  </conditionalFormatting>
  <conditionalFormatting sqref="AO6:AO58">
    <cfRule type="cellIs" dxfId="210"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6574D-484F-4AC8-817A-DB4A95E1D523}">
  <sheetPr codeName="Sheet7">
    <tabColor rgb="FFF2F2F2"/>
    <pageSetUpPr fitToPage="1"/>
  </sheetPr>
  <dimension ref="A1:CE68"/>
  <sheetViews>
    <sheetView topLeftCell="B1" zoomScale="90" zoomScaleNormal="90" zoomScaleSheetLayoutView="90" workbookViewId="0">
      <selection activeCell="M40" sqref="M40"/>
    </sheetView>
  </sheetViews>
  <sheetFormatPr defaultColWidth="26.85546875" defaultRowHeight="12.75" x14ac:dyDescent="0.2"/>
  <cols>
    <col min="1" max="1" width="5.42578125" style="12" bestFit="1" customWidth="1"/>
    <col min="2" max="2" width="18.42578125" style="6" bestFit="1" customWidth="1"/>
    <col min="3" max="3" width="27.28515625" style="6" bestFit="1" customWidth="1"/>
    <col min="4" max="4" width="17.28515625" style="6" bestFit="1" customWidth="1"/>
    <col min="5" max="5" width="14.140625" style="12" bestFit="1" customWidth="1"/>
    <col min="6" max="6" width="6.28515625" style="7" bestFit="1" customWidth="1"/>
    <col min="7" max="7" width="14.42578125" style="7" bestFit="1" customWidth="1"/>
    <col min="8" max="8" width="9" style="5" bestFit="1" customWidth="1"/>
    <col min="9" max="9" width="11.140625" style="2" bestFit="1" customWidth="1"/>
    <col min="10" max="10" width="9" style="52" bestFit="1" customWidth="1"/>
    <col min="11" max="11" width="8.7109375" style="52" bestFit="1" customWidth="1"/>
    <col min="12" max="12" width="9.7109375" style="52" bestFit="1" customWidth="1"/>
    <col min="13" max="14" width="9.140625" style="52" bestFit="1" customWidth="1"/>
    <col min="15" max="15" width="9.7109375" style="52" bestFit="1" customWidth="1"/>
    <col min="16" max="16" width="8.7109375" style="52" bestFit="1" customWidth="1"/>
    <col min="17" max="18" width="8.28515625" style="52" bestFit="1" customWidth="1"/>
    <col min="19" max="20" width="9.85546875" style="52" bestFit="1" customWidth="1"/>
    <col min="21" max="21" width="8.28515625" style="52" bestFit="1" customWidth="1"/>
    <col min="22" max="22" width="9.140625" style="52" bestFit="1" customWidth="1"/>
    <col min="23" max="23" width="9.7109375" style="52" bestFit="1" customWidth="1"/>
    <col min="24" max="27" width="8.7109375" style="52" bestFit="1" customWidth="1"/>
    <col min="28" max="30" width="10.140625" style="52" bestFit="1" customWidth="1"/>
    <col min="31" max="31" width="8" style="52" bestFit="1" customWidth="1"/>
    <col min="32" max="32" width="8.7109375" style="52" bestFit="1" customWidth="1"/>
    <col min="33" max="36" width="9.140625" style="52" bestFit="1" customWidth="1"/>
    <col min="37" max="37" width="9.7109375" style="56" bestFit="1" customWidth="1"/>
    <col min="38" max="38" width="8.28515625" style="56" bestFit="1" customWidth="1"/>
    <col min="39" max="39" width="8.28515625" style="52" bestFit="1" customWidth="1"/>
    <col min="40" max="40" width="8" style="56" bestFit="1" customWidth="1"/>
    <col min="41" max="41" width="10.42578125" style="56" bestFit="1" customWidth="1"/>
    <col min="42" max="42" width="9.7109375" style="56" bestFit="1" customWidth="1"/>
    <col min="43" max="44" width="9.140625" style="56" bestFit="1" customWidth="1"/>
    <col min="45" max="45" width="25.42578125" style="54" bestFit="1" customWidth="1"/>
    <col min="46" max="16384" width="26.85546875" style="12"/>
  </cols>
  <sheetData>
    <row r="1" spans="1:83" s="9" customFormat="1" ht="12.75" customHeight="1" x14ac:dyDescent="0.2">
      <c r="A1" s="916" t="s">
        <v>183</v>
      </c>
      <c r="B1" s="912" t="s">
        <v>0</v>
      </c>
      <c r="C1" s="912" t="s">
        <v>26</v>
      </c>
      <c r="D1" s="912" t="s">
        <v>2</v>
      </c>
      <c r="E1" s="912" t="s">
        <v>3</v>
      </c>
      <c r="F1" s="913" t="s">
        <v>4</v>
      </c>
      <c r="G1" s="907" t="s">
        <v>5</v>
      </c>
      <c r="H1" s="912" t="s">
        <v>6</v>
      </c>
      <c r="I1" s="910" t="s">
        <v>182</v>
      </c>
      <c r="J1" s="912" t="s">
        <v>440</v>
      </c>
      <c r="K1" s="905" t="s">
        <v>272</v>
      </c>
      <c r="L1" s="905" t="s">
        <v>453</v>
      </c>
      <c r="M1" s="905" t="s">
        <v>272</v>
      </c>
      <c r="N1" s="905" t="s">
        <v>449</v>
      </c>
      <c r="O1" s="905" t="s">
        <v>443</v>
      </c>
      <c r="P1" s="905" t="s">
        <v>272</v>
      </c>
      <c r="Q1" s="905" t="s">
        <v>451</v>
      </c>
      <c r="R1" s="905" t="s">
        <v>1144</v>
      </c>
      <c r="S1" s="905" t="s">
        <v>435</v>
      </c>
      <c r="T1" s="905" t="s">
        <v>791</v>
      </c>
      <c r="U1" s="905" t="s">
        <v>272</v>
      </c>
      <c r="V1" s="905" t="s">
        <v>443</v>
      </c>
      <c r="W1" s="905" t="s">
        <v>440</v>
      </c>
      <c r="X1" s="905" t="s">
        <v>435</v>
      </c>
      <c r="Y1" s="905" t="s">
        <v>450</v>
      </c>
      <c r="Z1" s="905" t="s">
        <v>793</v>
      </c>
      <c r="AA1" s="905" t="s">
        <v>451</v>
      </c>
      <c r="AB1" s="905" t="s">
        <v>438</v>
      </c>
      <c r="AC1" s="905" t="s">
        <v>445</v>
      </c>
      <c r="AD1" s="905" t="s">
        <v>970</v>
      </c>
      <c r="AE1" s="905" t="s">
        <v>1140</v>
      </c>
      <c r="AF1" s="905" t="s">
        <v>440</v>
      </c>
      <c r="AG1" s="905" t="s">
        <v>435</v>
      </c>
      <c r="AH1" s="905" t="s">
        <v>233</v>
      </c>
      <c r="AI1" s="905" t="s">
        <v>1142</v>
      </c>
      <c r="AJ1" s="905" t="s">
        <v>1189</v>
      </c>
      <c r="AK1" s="905" t="s">
        <v>1226</v>
      </c>
      <c r="AL1" s="905" t="s">
        <v>451</v>
      </c>
      <c r="AM1" s="905" t="s">
        <v>443</v>
      </c>
      <c r="AN1" s="905" t="s">
        <v>1229</v>
      </c>
      <c r="AO1" s="905" t="s">
        <v>447</v>
      </c>
      <c r="AP1" s="905" t="s">
        <v>442</v>
      </c>
      <c r="AQ1" s="905" t="s">
        <v>445</v>
      </c>
      <c r="AR1" s="905" t="s">
        <v>1143</v>
      </c>
      <c r="AS1" s="101"/>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9" customFormat="1" ht="12.75" customHeight="1" x14ac:dyDescent="0.2">
      <c r="A2" s="916"/>
      <c r="B2" s="911"/>
      <c r="C2" s="911"/>
      <c r="D2" s="911"/>
      <c r="E2" s="911"/>
      <c r="F2" s="914"/>
      <c r="G2" s="908"/>
      <c r="H2" s="911"/>
      <c r="I2" s="909"/>
      <c r="J2" s="911"/>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101"/>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9" customFormat="1" x14ac:dyDescent="0.2">
      <c r="A3" s="916"/>
      <c r="B3" s="911" t="s">
        <v>7</v>
      </c>
      <c r="C3" s="911" t="s">
        <v>8</v>
      </c>
      <c r="D3" s="911" t="s">
        <v>13</v>
      </c>
      <c r="E3" s="911" t="s">
        <v>9</v>
      </c>
      <c r="F3" s="914"/>
      <c r="G3" s="908" t="s">
        <v>10</v>
      </c>
      <c r="H3" s="911" t="s">
        <v>11</v>
      </c>
      <c r="I3" s="909" t="s">
        <v>181</v>
      </c>
      <c r="J3" s="911" t="s">
        <v>210</v>
      </c>
      <c r="K3" s="906" t="s">
        <v>211</v>
      </c>
      <c r="L3" s="906" t="s">
        <v>212</v>
      </c>
      <c r="M3" s="906" t="s">
        <v>213</v>
      </c>
      <c r="N3" s="906" t="s">
        <v>213</v>
      </c>
      <c r="O3" s="906" t="s">
        <v>214</v>
      </c>
      <c r="P3" s="915">
        <v>44259</v>
      </c>
      <c r="Q3" s="906" t="s">
        <v>215</v>
      </c>
      <c r="R3" s="906" t="s">
        <v>215</v>
      </c>
      <c r="S3" s="906" t="s">
        <v>217</v>
      </c>
      <c r="T3" s="906" t="s">
        <v>217</v>
      </c>
      <c r="U3" s="906" t="s">
        <v>218</v>
      </c>
      <c r="V3" s="906" t="s">
        <v>219</v>
      </c>
      <c r="W3" s="906" t="s">
        <v>220</v>
      </c>
      <c r="X3" s="906" t="s">
        <v>221</v>
      </c>
      <c r="Y3" s="906" t="s">
        <v>221</v>
      </c>
      <c r="Z3" s="906" t="s">
        <v>221</v>
      </c>
      <c r="AA3" s="906" t="s">
        <v>222</v>
      </c>
      <c r="AB3" s="906" t="s">
        <v>223</v>
      </c>
      <c r="AC3" s="906" t="s">
        <v>224</v>
      </c>
      <c r="AD3" s="906" t="s">
        <v>224</v>
      </c>
      <c r="AE3" s="915">
        <v>44353</v>
      </c>
      <c r="AF3" s="906" t="s">
        <v>225</v>
      </c>
      <c r="AG3" s="906" t="s">
        <v>226</v>
      </c>
      <c r="AH3" s="906" t="s">
        <v>226</v>
      </c>
      <c r="AI3" s="915">
        <v>44374</v>
      </c>
      <c r="AJ3" s="915" t="s">
        <v>1137</v>
      </c>
      <c r="AK3" s="906" t="s">
        <v>227</v>
      </c>
      <c r="AL3" s="906" t="s">
        <v>228</v>
      </c>
      <c r="AM3" s="906" t="s">
        <v>228</v>
      </c>
      <c r="AN3" s="906" t="s">
        <v>229</v>
      </c>
      <c r="AO3" s="906" t="s">
        <v>230</v>
      </c>
      <c r="AP3" s="906" t="s">
        <v>231</v>
      </c>
      <c r="AQ3" s="906" t="s">
        <v>232</v>
      </c>
      <c r="AR3" s="915">
        <v>44479</v>
      </c>
      <c r="AS3" s="101"/>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10" customFormat="1" x14ac:dyDescent="0.2">
      <c r="A4" s="916"/>
      <c r="B4" s="911" t="s">
        <v>7</v>
      </c>
      <c r="C4" s="911" t="s">
        <v>8</v>
      </c>
      <c r="D4" s="911" t="s">
        <v>13</v>
      </c>
      <c r="E4" s="911" t="s">
        <v>9</v>
      </c>
      <c r="F4" s="914"/>
      <c r="G4" s="908" t="s">
        <v>10</v>
      </c>
      <c r="H4" s="911" t="s">
        <v>11</v>
      </c>
      <c r="I4" s="909"/>
      <c r="J4" s="911"/>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102"/>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row>
    <row r="5" spans="1:83" s="10" customFormat="1" ht="13.5" thickBot="1" x14ac:dyDescent="0.25">
      <c r="A5" s="916"/>
      <c r="B5" s="103"/>
      <c r="C5" s="103"/>
      <c r="D5" s="103"/>
      <c r="E5" s="103"/>
      <c r="F5" s="104"/>
      <c r="G5" s="679" t="s">
        <v>10</v>
      </c>
      <c r="H5" s="677" t="s">
        <v>11</v>
      </c>
      <c r="I5" s="680" t="s">
        <v>12</v>
      </c>
      <c r="J5" s="677" t="s">
        <v>377</v>
      </c>
      <c r="K5" s="682" t="s">
        <v>377</v>
      </c>
      <c r="L5" s="682" t="s">
        <v>377</v>
      </c>
      <c r="M5" s="682" t="s">
        <v>377</v>
      </c>
      <c r="N5" s="682" t="s">
        <v>377</v>
      </c>
      <c r="O5" s="682" t="s">
        <v>377</v>
      </c>
      <c r="P5" s="682" t="s">
        <v>377</v>
      </c>
      <c r="Q5" s="682" t="s">
        <v>377</v>
      </c>
      <c r="R5" s="682" t="s">
        <v>971</v>
      </c>
      <c r="S5" s="682" t="s">
        <v>377</v>
      </c>
      <c r="T5" s="682" t="s">
        <v>377</v>
      </c>
      <c r="U5" s="682" t="s">
        <v>377</v>
      </c>
      <c r="V5" s="682" t="s">
        <v>377</v>
      </c>
      <c r="W5" s="682" t="s">
        <v>377</v>
      </c>
      <c r="X5" s="682" t="s">
        <v>377</v>
      </c>
      <c r="Y5" s="682" t="s">
        <v>377</v>
      </c>
      <c r="Z5" s="682" t="s">
        <v>377</v>
      </c>
      <c r="AA5" s="682" t="s">
        <v>377</v>
      </c>
      <c r="AB5" s="682" t="s">
        <v>377</v>
      </c>
      <c r="AC5" s="682" t="s">
        <v>377</v>
      </c>
      <c r="AD5" s="682" t="s">
        <v>377</v>
      </c>
      <c r="AE5" s="682" t="s">
        <v>377</v>
      </c>
      <c r="AF5" s="682" t="s">
        <v>377</v>
      </c>
      <c r="AG5" s="682" t="s">
        <v>377</v>
      </c>
      <c r="AH5" s="682" t="s">
        <v>377</v>
      </c>
      <c r="AI5" s="682" t="s">
        <v>377</v>
      </c>
      <c r="AJ5" s="682" t="s">
        <v>377</v>
      </c>
      <c r="AK5" s="682" t="s">
        <v>377</v>
      </c>
      <c r="AL5" s="682" t="s">
        <v>377</v>
      </c>
      <c r="AM5" s="682" t="s">
        <v>377</v>
      </c>
      <c r="AN5" s="682" t="s">
        <v>377</v>
      </c>
      <c r="AO5" s="682" t="s">
        <v>377</v>
      </c>
      <c r="AP5" s="682" t="s">
        <v>377</v>
      </c>
      <c r="AQ5" s="682" t="s">
        <v>377</v>
      </c>
      <c r="AR5" s="682" t="s">
        <v>377</v>
      </c>
      <c r="AS5" s="102"/>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s="1" customFormat="1" x14ac:dyDescent="0.2">
      <c r="A6" s="916"/>
      <c r="B6" s="782" t="s">
        <v>21</v>
      </c>
      <c r="C6" s="783" t="s">
        <v>255</v>
      </c>
      <c r="D6" s="783" t="s">
        <v>123</v>
      </c>
      <c r="E6" s="784">
        <v>44219</v>
      </c>
      <c r="F6" s="785">
        <v>16</v>
      </c>
      <c r="G6" s="786">
        <f t="shared" ref="G6:G49" si="0">COUNTIF(J6:AR6,"&gt;0")</f>
        <v>8</v>
      </c>
      <c r="H6" s="787">
        <f t="shared" ref="H6:H49" si="1">SUM(J6:AR6)</f>
        <v>74</v>
      </c>
      <c r="I6" s="799">
        <f t="shared" ref="I6:I49" si="2">RANK(H6,$H$6:$H$57)</f>
        <v>1</v>
      </c>
      <c r="J6" s="281">
        <f>_xlfn.IFNA(VLOOKUP(CONCATENATE($J$5,$B6,$C6),'20BUN'!$A$6:$N$94,14,FALSE),0)</f>
        <v>0</v>
      </c>
      <c r="K6" s="282">
        <f>_xlfn.IFNA(VLOOKUP(CONCATENATE($K$5,$B6,$C6),'20BUS'!$A$6:$N$107,14,FALSE),0)</f>
        <v>0</v>
      </c>
      <c r="L6" s="282">
        <f>_xlfn.IFNA(VLOOKUP(CONCATENATE($L$5,$B6,$C6),'MUR1'!$A$6:$N$135,14,FALSE),0)</f>
        <v>0</v>
      </c>
      <c r="M6" s="282">
        <f>_xlfn.IFNA(VLOOKUP(CONCATENATE($M$5,$B6,$C6),'BUS1'!$A$6:$N$95,14,FALSE),0)</f>
        <v>8</v>
      </c>
      <c r="N6" s="282">
        <f>_xlfn.IFNA(VLOOKUP(CONCATENATE($N$5,$B6,$C6),'WP1'!$A$6:$N$131,14,FALSE),0)</f>
        <v>0</v>
      </c>
      <c r="O6" s="282">
        <f>_xlfn.IFNA(VLOOKUP(CONCATENATE($O$5,$B6,$C6),'BAL1'!$A$6:$N$95,14,FALSE),0)</f>
        <v>0</v>
      </c>
      <c r="P6" s="282">
        <f>_xlfn.IFNA(VLOOKUP(CONCATENATE($P$5,$B6,$C6),'BUS2'!$A$6:$N$133,14,FALSE),0)</f>
        <v>9</v>
      </c>
      <c r="Q6" s="282">
        <f>_xlfn.IFNA(VLOOKUP(CONCATENATE($Q$5,$B6,$C6),'WAL1'!$A$6:$N$135,14,FALSE),0)</f>
        <v>0</v>
      </c>
      <c r="R6" s="622">
        <f>_xlfn.IFNA(VLOOKUP(CONCATENATE($Q$5,$B6,$C6),'MR1'!$A$6:$N$135,14,FALSE),0)</f>
        <v>8</v>
      </c>
      <c r="S6" s="282">
        <f>_xlfn.IFNA(VLOOKUP(CONCATENATE($S$5,$B6,$C6),'OG1'!$A$6:$N$132,14,FALSE),0)</f>
        <v>0</v>
      </c>
      <c r="T6" s="282">
        <f>_xlfn.IFNA(VLOOKUP(CONCATENATE($T$5,$B6,$C6),DARL!$A$6:$N$56,14,FALSE),0)</f>
        <v>0</v>
      </c>
      <c r="U6" s="282">
        <f>_xlfn.IFNA(VLOOKUP(CONCATENATE($U$5,$B6,$C6),'BUS3'!$A$6:$N$135,14,FALSE),0)</f>
        <v>9</v>
      </c>
      <c r="V6" s="282">
        <f>_xlfn.IFNA(VLOOKUP(CONCATENATE($V$5,$B6,$C6),'BAL2'!$A$6:$N$135,14,FALSE),0)</f>
        <v>0</v>
      </c>
      <c r="W6" s="282">
        <f>_xlfn.IFNA(VLOOKUP(CONCATENATE($W$5,$B6,$C6),'BUN1'!$A$6:$N$135,14,FALSE),0)</f>
        <v>0</v>
      </c>
      <c r="X6" s="282">
        <f>_xlfn.IFNA(VLOOKUP(CONCATENATE($X$5,$B6,$C6),'OG2'!$A$6:$N$133,14,FALSE),0)</f>
        <v>0</v>
      </c>
      <c r="Y6" s="282">
        <f>_xlfn.IFNA(VLOOKUP(CONCATENATE($Y$5,$B6,$C6),'SM1'!$A$6:$N$133,14,FALSE),0)</f>
        <v>0</v>
      </c>
      <c r="Z6" s="282">
        <f>_xlfn.IFNA(VLOOKUP(CONCATENATE($Z$5,$B6,$C6),'MR2'!$A$6:$N$124,14,FALSE),0)</f>
        <v>9</v>
      </c>
      <c r="AA6" s="282">
        <f>_xlfn.IFNA(VLOOKUP(CONCATENATE($AA$5,$B6,$C6),'WAL2'!$A$6:$N$135,14,FALSE),0)</f>
        <v>0</v>
      </c>
      <c r="AB6" s="282">
        <f>_xlfn.IFNA(VLOOKUP(CONCATENATE($AB$5,$B6,$C6),DARD1!$A$6:$N$134,14,FALSE),0)</f>
        <v>0</v>
      </c>
      <c r="AC6" s="282">
        <f>_xlfn.IFNA(VLOOKUP(CONCATENATE($AC$5,$B6,$C6),'LF1'!$A$6:$N$135,14,FALSE),0)</f>
        <v>0</v>
      </c>
      <c r="AD6" s="282">
        <f>_xlfn.IFNA(VLOOKUP(CONCATENATE($AD$5,$B6,$C6),DARL2!$A$6:$N$135,14,FALSE),0)</f>
        <v>0</v>
      </c>
      <c r="AE6" s="622">
        <f>_xlfn.IFNA(VLOOKUP(CONCATENATE($AE$5,$B6,$C6),FEST!$A$6:$N$131,14,FALSE),0)</f>
        <v>0</v>
      </c>
      <c r="AF6" s="282">
        <f>_xlfn.IFNA(VLOOKUP(CONCATENATE($AF$5,$B6,$C6),'BUN2'!$A$6:$N$131,14,FALSE),0)</f>
        <v>8</v>
      </c>
      <c r="AG6" s="282">
        <f>_xlfn.IFNA(VLOOKUP(CONCATENATE($AG$5,$B6,$C6),'OG3'!$A$6:$N$135,14,FALSE),0)</f>
        <v>0</v>
      </c>
      <c r="AH6" s="283">
        <f>_xlfn.IFNA(VLOOKUP(CONCATENATE($AH$5,$B6,$C6),SER!$A$6:$N$135,14,FALSE),0)</f>
        <v>0</v>
      </c>
      <c r="AI6" s="283">
        <f>_xlfn.IFNA(VLOOKUP(CONCATENATE($AH$5,$B6,$C6),KR!$A$6:$N$135,14,FALSE),0)</f>
        <v>0</v>
      </c>
      <c r="AJ6" s="283">
        <f>_xlfn.IFNA(VLOOKUP(CONCATENATE($AJ$5,$B6,$C6),DARL2!$A$6:$N$135,14,FALSE),0)</f>
        <v>0</v>
      </c>
      <c r="AK6" s="283">
        <f>_xlfn.IFNA(VLOOKUP(CONCATENATE($AK$5,$B6,$C6),DARD2!$A$6:$N$135,14,FALSE),0)</f>
        <v>0</v>
      </c>
      <c r="AL6" s="283">
        <f>_xlfn.IFNA(VLOOKUP(CONCATENATE($AL$5,$B6,$C6),'WAL3'!$A$6:$N$77,14,FALSE),0)</f>
        <v>0</v>
      </c>
      <c r="AM6" s="283">
        <f>_xlfn.IFNA(VLOOKUP(CONCATENATE($AM$5,$B6,$C6),'BAL3'!$A$6:$N$135,14,FALSE),0)</f>
        <v>0</v>
      </c>
      <c r="AN6" s="283">
        <f>_xlfn.IFNA(VLOOKUP(CONCATENATE($AN$5,$B6,$C6),'BUN3'!$A$6:$N$135,14,FALSE),0)</f>
        <v>0</v>
      </c>
      <c r="AO6" s="625">
        <f>_xlfn.IFNA(VLOOKUP(CONCATENATE($AO$5,$B6,$C6),SC!$A$6:$N$155,14,FALSE),0)</f>
        <v>14</v>
      </c>
      <c r="AP6" s="283">
        <f>_xlfn.IFNA(VLOOKUP(CONCATENATE($AP$5,$B6,$C6),'KAL1'!$A$6:$N$135,14,FALSE),0)</f>
        <v>0</v>
      </c>
      <c r="AQ6" s="517">
        <f>_xlfn.IFNA(VLOOKUP(CONCATENATE($AR$5,$B6,$C6),'LF2'!$A$6:$N$135,14,FALSE),0)</f>
        <v>0</v>
      </c>
      <c r="AR6" s="284">
        <f>_xlfn.IFNA(VLOOKUP(CONCATENATE($AR$5,$B6,$C6),'MR3'!$A$6:$N$135,14,FALSE),0)</f>
        <v>9</v>
      </c>
      <c r="AS6" s="101"/>
    </row>
    <row r="7" spans="1:83" s="1" customFormat="1" x14ac:dyDescent="0.2">
      <c r="A7" s="916"/>
      <c r="B7" s="789" t="s">
        <v>141</v>
      </c>
      <c r="C7" s="790" t="s">
        <v>152</v>
      </c>
      <c r="D7" s="790" t="s">
        <v>763</v>
      </c>
      <c r="E7" s="791">
        <v>44316</v>
      </c>
      <c r="F7" s="792">
        <v>16</v>
      </c>
      <c r="G7" s="793">
        <f t="shared" si="0"/>
        <v>10</v>
      </c>
      <c r="H7" s="794">
        <f t="shared" si="1"/>
        <v>72</v>
      </c>
      <c r="I7" s="795">
        <f t="shared" si="2"/>
        <v>2</v>
      </c>
      <c r="J7" s="229">
        <f>_xlfn.IFNA(VLOOKUP(CONCATENATE($J$5,$B7,$C7),'20BUN'!$A$6:$N$94,14,FALSE),0)</f>
        <v>0</v>
      </c>
      <c r="K7" s="230">
        <f>_xlfn.IFNA(VLOOKUP(CONCATENATE($K$5,$B7,$C7),'20BUS'!$A$6:$N$107,14,FALSE),0)</f>
        <v>0</v>
      </c>
      <c r="L7" s="230">
        <f>_xlfn.IFNA(VLOOKUP(CONCATENATE($L$5,$B7,$C7),'MUR1'!$A$6:$N$135,14,FALSE),0)</f>
        <v>0</v>
      </c>
      <c r="M7" s="230">
        <f>_xlfn.IFNA(VLOOKUP(CONCATENATE($M$5,$B7,$C7),'BUS1'!$A$6:$N$95,14,FALSE),0)</f>
        <v>7</v>
      </c>
      <c r="N7" s="230">
        <f>_xlfn.IFNA(VLOOKUP(CONCATENATE($N$5,$B7,$C7),'WP1'!$A$6:$N$131,14,FALSE),0)</f>
        <v>0</v>
      </c>
      <c r="O7" s="230">
        <f>_xlfn.IFNA(VLOOKUP(CONCATENATE($O$5,$B7,$C7),'BAL1'!$A$6:$N$95,14,FALSE),0)</f>
        <v>0</v>
      </c>
      <c r="P7" s="230">
        <f>_xlfn.IFNA(VLOOKUP(CONCATENATE($P$5,$B7,$C7),'BUS2'!$A$6:$N$133,14,FALSE),0)</f>
        <v>8</v>
      </c>
      <c r="Q7" s="230">
        <f>_xlfn.IFNA(VLOOKUP(CONCATENATE($Q$5,$B7,$C7),'WAL1'!$A$6:$N$135,14,FALSE),0)</f>
        <v>0</v>
      </c>
      <c r="R7" s="230">
        <f>_xlfn.IFNA(VLOOKUP(CONCATENATE($Q$5,$B7,$C7),'MR1'!$A$6:$N$135,14,FALSE),0)</f>
        <v>5</v>
      </c>
      <c r="S7" s="230">
        <f>_xlfn.IFNA(VLOOKUP(CONCATENATE($S$5,$B7,$C7),'OG1'!$A$6:$N$132,14,FALSE),0)</f>
        <v>0</v>
      </c>
      <c r="T7" s="230">
        <f>_xlfn.IFNA(VLOOKUP(CONCATENATE($T$5,$B7,$C7),DARL!$A$6:$N$56,14,FALSE),0)</f>
        <v>0</v>
      </c>
      <c r="U7" s="230">
        <f>_xlfn.IFNA(VLOOKUP(CONCATENATE($U$5,$B7,$C7),'BUS3'!$A$6:$N$135,14,FALSE),0)</f>
        <v>8</v>
      </c>
      <c r="V7" s="230">
        <f>_xlfn.IFNA(VLOOKUP(CONCATENATE($V$5,$B7,$C7),'BAL2'!$A$6:$N$135,14,FALSE),0)</f>
        <v>0</v>
      </c>
      <c r="W7" s="230">
        <f>_xlfn.IFNA(VLOOKUP(CONCATENATE($W$5,$B7,$C7),'BUN1'!$A$6:$N$135,14,FALSE),0)</f>
        <v>8</v>
      </c>
      <c r="X7" s="230">
        <f>_xlfn.IFNA(VLOOKUP(CONCATENATE($X$5,$B7,$C7),'OG2'!$A$6:$N$133,14,FALSE),0)</f>
        <v>0</v>
      </c>
      <c r="Y7" s="230">
        <f>_xlfn.IFNA(VLOOKUP(CONCATENATE($Y$5,$B7,$C7),'SM1'!$A$6:$N$133,14,FALSE),0)</f>
        <v>0</v>
      </c>
      <c r="Z7" s="230">
        <f>_xlfn.IFNA(VLOOKUP(CONCATENATE($Z$5,$B7,$C7),'MR2'!$A$6:$N$124,14,FALSE),0)</f>
        <v>0</v>
      </c>
      <c r="AA7" s="230">
        <f>_xlfn.IFNA(VLOOKUP(CONCATENATE($AA$5,$B7,$C7),'WAL2'!$A$6:$N$135,14,FALSE),0)</f>
        <v>0</v>
      </c>
      <c r="AB7" s="230">
        <f>_xlfn.IFNA(VLOOKUP(CONCATENATE($AB$5,$B7,$C7),DARD1!$A$6:$N$134,14,FALSE),0)</f>
        <v>7</v>
      </c>
      <c r="AC7" s="230">
        <f>_xlfn.IFNA(VLOOKUP(CONCATENATE($AC$5,$B7,$C7),'LF1'!$A$6:$N$135,14,FALSE),0)</f>
        <v>0</v>
      </c>
      <c r="AD7" s="230">
        <f>_xlfn.IFNA(VLOOKUP(CONCATENATE($AC$5,$B7,$C7),DARL2!$A$6:$N$135,14,FALSE),0)</f>
        <v>0</v>
      </c>
      <c r="AE7" s="230">
        <f>_xlfn.IFNA(VLOOKUP(CONCATENATE($AE$5,$B7,$C7),FEST!$A$6:$N$131,14,FALSE),0)</f>
        <v>0</v>
      </c>
      <c r="AF7" s="230">
        <f>_xlfn.IFNA(VLOOKUP(CONCATENATE($AF$5,$B7,$C7),'BUN2'!$A$6:$N$131,14,FALSE),0)</f>
        <v>6</v>
      </c>
      <c r="AG7" s="230">
        <f>_xlfn.IFNA(VLOOKUP(CONCATENATE($AG$5,$B7,$C7),'OG3'!$A$6:$N$135,14,FALSE),0)</f>
        <v>0</v>
      </c>
      <c r="AH7" s="231">
        <f>_xlfn.IFNA(VLOOKUP(CONCATENATE($AH$5,$B7,$C7),SER!$A$6:$N$135,14,FALSE),0)</f>
        <v>0</v>
      </c>
      <c r="AI7" s="231">
        <f>_xlfn.IFNA(VLOOKUP(CONCATENATE($AH$5,$B7,$C7),KR!$A$6:$N$135,14,FALSE),0)</f>
        <v>0</v>
      </c>
      <c r="AJ7" s="231">
        <f>_xlfn.IFNA(VLOOKUP(CONCATENATE($AJ$5,$B7,$C7),DARL2!$A$6:$N$135,14,FALSE),0)</f>
        <v>0</v>
      </c>
      <c r="AK7" s="231">
        <f>_xlfn.IFNA(VLOOKUP(CONCATENATE($AK$5,$B7,$C7),DARD2!$A$6:$N$135,14,FALSE),0)</f>
        <v>8</v>
      </c>
      <c r="AL7" s="231">
        <f>_xlfn.IFNA(VLOOKUP(CONCATENATE($AL$5,$B7,$C7),'WAL3'!$A$6:$N$77,14,FALSE),0)</f>
        <v>0</v>
      </c>
      <c r="AM7" s="231">
        <f>_xlfn.IFNA(VLOOKUP(CONCATENATE($AM$5,$B7,$C7),'BAL3'!$A$6:$N$135,14,FALSE),0)</f>
        <v>0</v>
      </c>
      <c r="AN7" s="231">
        <f>_xlfn.IFNA(VLOOKUP(CONCATENATE($AN$5,$B7,$C7),'BUN3'!$A$6:$N$135,14,FALSE),0)</f>
        <v>8</v>
      </c>
      <c r="AO7" s="231">
        <f>_xlfn.IFNA(VLOOKUP(CONCATENATE($AO$5,$B7,$C7),SC!$A$6:$N$155,14,FALSE),0)</f>
        <v>0</v>
      </c>
      <c r="AP7" s="693">
        <f>_xlfn.IFNA(VLOOKUP(CONCATENATE($AP$5,$B7,$C7),'KAL1'!$A$6:$N$135,14,FALSE),0)</f>
        <v>0</v>
      </c>
      <c r="AQ7" s="518">
        <f>_xlfn.IFNA(VLOOKUP(CONCATENATE($AR$5,$B7,$C7),'LF2'!$A$6:$N$135,14,FALSE),0)</f>
        <v>0</v>
      </c>
      <c r="AR7" s="232">
        <f>_xlfn.IFNA(VLOOKUP(CONCATENATE($AR$5,$B7,$C7),'MR3'!$A$6:$N$135,14,FALSE),0)</f>
        <v>7</v>
      </c>
      <c r="AS7" s="101"/>
    </row>
    <row r="8" spans="1:83" s="1" customFormat="1" x14ac:dyDescent="0.2">
      <c r="A8" s="916"/>
      <c r="B8" s="789" t="s">
        <v>615</v>
      </c>
      <c r="C8" s="796" t="s">
        <v>640</v>
      </c>
      <c r="D8" s="796" t="s">
        <v>969</v>
      </c>
      <c r="E8" s="797">
        <v>44352</v>
      </c>
      <c r="F8" s="798">
        <v>18</v>
      </c>
      <c r="G8" s="793">
        <f t="shared" si="0"/>
        <v>3</v>
      </c>
      <c r="H8" s="794">
        <f t="shared" si="1"/>
        <v>18</v>
      </c>
      <c r="I8" s="795">
        <f t="shared" si="2"/>
        <v>3</v>
      </c>
      <c r="J8" s="229">
        <f>_xlfn.IFNA(VLOOKUP(CONCATENATE($J$5,$B8,$C8),'20BUN'!$A$6:$N$94,14,FALSE),0)</f>
        <v>0</v>
      </c>
      <c r="K8" s="230">
        <f>_xlfn.IFNA(VLOOKUP(CONCATENATE($K$5,$B8,$C8),'20BUS'!$A$6:$N$107,14,FALSE),0)</f>
        <v>0</v>
      </c>
      <c r="L8" s="230">
        <f>_xlfn.IFNA(VLOOKUP(CONCATENATE($L$5,$B8,$C8),'MUR1'!$A$6:$N$135,14,FALSE),0)</f>
        <v>0</v>
      </c>
      <c r="M8" s="230">
        <f>_xlfn.IFNA(VLOOKUP(CONCATENATE($M$5,$B8,$C8),'BUS1'!$A$6:$N$95,14,FALSE),0)</f>
        <v>0</v>
      </c>
      <c r="N8" s="230">
        <f>_xlfn.IFNA(VLOOKUP(CONCATENATE($N$5,$B8,$C8),'WP1'!$A$6:$N$131,14,FALSE),0)</f>
        <v>0</v>
      </c>
      <c r="O8" s="230">
        <f>_xlfn.IFNA(VLOOKUP(CONCATENATE($O$5,$B8,$C8),'BAL1'!$A$6:$N$95,14,FALSE),0)</f>
        <v>0</v>
      </c>
      <c r="P8" s="230">
        <f>_xlfn.IFNA(VLOOKUP(CONCATENATE($P$5,$B8,$C8),'BUS2'!$A$6:$N$133,14,FALSE),0)</f>
        <v>0</v>
      </c>
      <c r="Q8" s="230">
        <f>_xlfn.IFNA(VLOOKUP(CONCATENATE($Q$5,$B8,$C8),'WAL1'!$A$6:$N$135,14,FALSE),0)</f>
        <v>0</v>
      </c>
      <c r="R8" s="230">
        <f>_xlfn.IFNA(VLOOKUP(CONCATENATE($Q$5,$B8,$C8),'MR1'!$A$6:$N$135,14,FALSE),0)</f>
        <v>0</v>
      </c>
      <c r="S8" s="230">
        <f>_xlfn.IFNA(VLOOKUP(CONCATENATE($S$5,$B8,$C8),'OG1'!$A$6:$N$132,14,FALSE),0)</f>
        <v>7</v>
      </c>
      <c r="T8" s="230">
        <f>_xlfn.IFNA(VLOOKUP(CONCATENATE($T$5,$B8,$C8),DARL!$A$6:$N$56,14,FALSE),0)</f>
        <v>0</v>
      </c>
      <c r="U8" s="230">
        <f>_xlfn.IFNA(VLOOKUP(CONCATENATE($U$5,$B8,$C8),'BUS3'!$A$6:$N$135,14,FALSE),0)</f>
        <v>0</v>
      </c>
      <c r="V8" s="230">
        <f>_xlfn.IFNA(VLOOKUP(CONCATENATE($V$5,$B8,$C8),'BAL2'!$A$6:$N$135,14,FALSE),0)</f>
        <v>0</v>
      </c>
      <c r="W8" s="230">
        <f>_xlfn.IFNA(VLOOKUP(CONCATENATE($W$5,$B8,$C8),'BUN1'!$A$6:$N$135,14,FALSE),0)</f>
        <v>0</v>
      </c>
      <c r="X8" s="230">
        <f>_xlfn.IFNA(VLOOKUP(CONCATENATE($X$5,$B8,$C8),'OG2'!$A$6:$N$133,14,FALSE),0)</f>
        <v>5</v>
      </c>
      <c r="Y8" s="230">
        <f>_xlfn.IFNA(VLOOKUP(CONCATENATE($Y$5,$B8,$C8),'SM1'!$A$6:$N$133,14,FALSE),0)</f>
        <v>0</v>
      </c>
      <c r="Z8" s="230">
        <f>_xlfn.IFNA(VLOOKUP(CONCATENATE($Z$5,$B8,$C8),'MR2'!$A$6:$N$124,14,FALSE),0)</f>
        <v>0</v>
      </c>
      <c r="AA8" s="230">
        <f>_xlfn.IFNA(VLOOKUP(CONCATENATE($AA$5,$B8,$C8),'WAL2'!$A$6:$N$135,14,FALSE),0)</f>
        <v>0</v>
      </c>
      <c r="AB8" s="230">
        <f>_xlfn.IFNA(VLOOKUP(CONCATENATE($AB$5,$B8,$C8),DARD1!$A$6:$N$134,14,FALSE),0)</f>
        <v>0</v>
      </c>
      <c r="AC8" s="230">
        <f>_xlfn.IFNA(VLOOKUP(CONCATENATE($AC$5,$B8,$C8),'LF1'!$A$6:$N$135,14,FALSE),0)</f>
        <v>0</v>
      </c>
      <c r="AD8" s="230">
        <f>_xlfn.IFNA(VLOOKUP(CONCATENATE($AC$5,$B8,$C8),DARL2!$A$6:$N$135,14,FALSE),0)</f>
        <v>0</v>
      </c>
      <c r="AE8" s="230">
        <f>_xlfn.IFNA(VLOOKUP(CONCATENATE($AE$5,$B8,$C8),FEST!$A$6:$N$131,14,FALSE),0)</f>
        <v>0</v>
      </c>
      <c r="AF8" s="230">
        <f>_xlfn.IFNA(VLOOKUP(CONCATENATE($AF$5,$B8,$C8),'BUN2'!$A$6:$N$131,14,FALSE),0)</f>
        <v>0</v>
      </c>
      <c r="AG8" s="230">
        <f>_xlfn.IFNA(VLOOKUP(CONCATENATE($AG$5,$B8,$C8),'OG3'!$A$6:$N$135,14,FALSE),0)</f>
        <v>6</v>
      </c>
      <c r="AH8" s="231">
        <f>_xlfn.IFNA(VLOOKUP(CONCATENATE($AH$5,$B8,$C8),SER!$A$6:$N$135,14,FALSE),0)</f>
        <v>0</v>
      </c>
      <c r="AI8" s="231">
        <f>_xlfn.IFNA(VLOOKUP(CONCATENATE($AH$5,$B8,$C8),KR!$A$6:$N$135,14,FALSE),0)</f>
        <v>0</v>
      </c>
      <c r="AJ8" s="231">
        <f>_xlfn.IFNA(VLOOKUP(CONCATENATE($AJ$5,$B8,$C8),DARL2!$A$6:$N$135,14,FALSE),0)</f>
        <v>0</v>
      </c>
      <c r="AK8" s="231">
        <f>_xlfn.IFNA(VLOOKUP(CONCATENATE($AK$5,$B8,$C8),DARD2!$A$6:$N$135,14,FALSE),0)</f>
        <v>0</v>
      </c>
      <c r="AL8" s="231">
        <f>_xlfn.IFNA(VLOOKUP(CONCATENATE($AL$5,$B8,$C8),'WAL3'!$A$6:$N$77,14,FALSE),0)</f>
        <v>0</v>
      </c>
      <c r="AM8" s="231">
        <f>_xlfn.IFNA(VLOOKUP(CONCATENATE($AM$5,$B8,$C8),'BAL3'!$A$6:$N$135,14,FALSE),0)</f>
        <v>0</v>
      </c>
      <c r="AN8" s="231">
        <f>_xlfn.IFNA(VLOOKUP(CONCATENATE($AN$5,$B8,$C8),'BUN3'!$A$6:$N$135,14,FALSE),0)</f>
        <v>0</v>
      </c>
      <c r="AO8" s="231">
        <f>_xlfn.IFNA(VLOOKUP(CONCATENATE($AO$5,$B8,$C8),SC!$A$6:$N$155,14,FALSE),0)</f>
        <v>0</v>
      </c>
      <c r="AP8" s="693">
        <f>_xlfn.IFNA(VLOOKUP(CONCATENATE($AP$5,$B8,$C8),'KAL1'!$A$6:$N$135,14,FALSE),0)</f>
        <v>0</v>
      </c>
      <c r="AQ8" s="518"/>
      <c r="AR8" s="232">
        <f>_xlfn.IFNA(VLOOKUP(CONCATENATE($AR$5,$B8,$C8),'MR3'!$A$6:$N$135,14,FALSE),0)</f>
        <v>0</v>
      </c>
      <c r="AS8" s="101"/>
    </row>
    <row r="9" spans="1:83" s="1" customFormat="1" x14ac:dyDescent="0.2">
      <c r="A9" s="916"/>
      <c r="B9" s="789" t="s">
        <v>21</v>
      </c>
      <c r="C9" s="796" t="s">
        <v>159</v>
      </c>
      <c r="D9" s="796" t="s">
        <v>123</v>
      </c>
      <c r="E9" s="797">
        <v>44219</v>
      </c>
      <c r="F9" s="798">
        <v>16</v>
      </c>
      <c r="G9" s="793">
        <f t="shared" si="0"/>
        <v>2</v>
      </c>
      <c r="H9" s="794">
        <f t="shared" si="1"/>
        <v>16</v>
      </c>
      <c r="I9" s="795">
        <f t="shared" si="2"/>
        <v>4</v>
      </c>
      <c r="J9" s="229">
        <f>_xlfn.IFNA(VLOOKUP(CONCATENATE($J$5,$B9,$C9),'20BUN'!$A$6:$N$94,14,FALSE),0)</f>
        <v>8</v>
      </c>
      <c r="K9" s="230">
        <f>_xlfn.IFNA(VLOOKUP(CONCATENATE($K$5,$B9,$C9),'20BUS'!$A$6:$N$107,14,FALSE),0)</f>
        <v>8</v>
      </c>
      <c r="L9" s="230">
        <f>_xlfn.IFNA(VLOOKUP(CONCATENATE($L$5,$B9,$C9),'MUR1'!$A$6:$N$135,14,FALSE),0)</f>
        <v>0</v>
      </c>
      <c r="M9" s="230">
        <f>_xlfn.IFNA(VLOOKUP(CONCATENATE($M$5,$B9,$C9),'BUS1'!$A$6:$N$95,14,FALSE),0)</f>
        <v>0</v>
      </c>
      <c r="N9" s="230">
        <f>_xlfn.IFNA(VLOOKUP(CONCATENATE($N$5,$B9,$C9),'WP1'!$A$6:$N$131,14,FALSE),0)</f>
        <v>0</v>
      </c>
      <c r="O9" s="230">
        <f>_xlfn.IFNA(VLOOKUP(CONCATENATE($O$5,$B9,$C9),'BAL1'!$A$6:$N$95,14,FALSE),0)</f>
        <v>0</v>
      </c>
      <c r="P9" s="230">
        <f>_xlfn.IFNA(VLOOKUP(CONCATENATE($P$5,$B9,$C9),'BUS2'!$A$6:$N$133,14,FALSE),0)</f>
        <v>0</v>
      </c>
      <c r="Q9" s="230">
        <f>_xlfn.IFNA(VLOOKUP(CONCATENATE($Q$5,$B9,$C9),'WAL1'!$A$6:$N$135,14,FALSE),0)</f>
        <v>0</v>
      </c>
      <c r="R9" s="230">
        <f>_xlfn.IFNA(VLOOKUP(CONCATENATE($Q$5,$B9,$C9),'MR1'!$A$6:$N$135,14,FALSE),0)</f>
        <v>0</v>
      </c>
      <c r="S9" s="230">
        <f>_xlfn.IFNA(VLOOKUP(CONCATENATE($S$5,$B9,$C9),'OG1'!$A$6:$N$132,14,FALSE),0)</f>
        <v>0</v>
      </c>
      <c r="T9" s="230">
        <f>_xlfn.IFNA(VLOOKUP(CONCATENATE($T$5,$B9,$C9),DARL!$A$6:$N$56,14,FALSE),0)</f>
        <v>0</v>
      </c>
      <c r="U9" s="230">
        <f>_xlfn.IFNA(VLOOKUP(CONCATENATE($U$5,$B9,$C9),'BUS3'!$A$6:$N$135,14,FALSE),0)</f>
        <v>0</v>
      </c>
      <c r="V9" s="230">
        <f>_xlfn.IFNA(VLOOKUP(CONCATENATE($V$5,$B9,$C9),'BAL2'!$A$6:$N$135,14,FALSE),0)</f>
        <v>0</v>
      </c>
      <c r="W9" s="230">
        <f>_xlfn.IFNA(VLOOKUP(CONCATENATE($W$5,$B9,$C9),'BUN1'!$A$6:$N$135,14,FALSE),0)</f>
        <v>0</v>
      </c>
      <c r="X9" s="230">
        <f>_xlfn.IFNA(VLOOKUP(CONCATENATE($X$5,$B9,$C9),'OG2'!$A$6:$N$133,14,FALSE),0)</f>
        <v>0</v>
      </c>
      <c r="Y9" s="230">
        <f>_xlfn.IFNA(VLOOKUP(CONCATENATE($Y$5,$B9,$C9),'SM1'!$A$6:$N$133,14,FALSE),0)</f>
        <v>0</v>
      </c>
      <c r="Z9" s="230">
        <f>_xlfn.IFNA(VLOOKUP(CONCATENATE($Z$5,$B9,$C9),'MR2'!$A$6:$N$124,14,FALSE),0)</f>
        <v>0</v>
      </c>
      <c r="AA9" s="230">
        <f>_xlfn.IFNA(VLOOKUP(CONCATENATE($AA$5,$B9,$C9),'WAL2'!$A$6:$N$135,14,FALSE),0)</f>
        <v>0</v>
      </c>
      <c r="AB9" s="230">
        <f>_xlfn.IFNA(VLOOKUP(CONCATENATE($AB$5,$B9,$C9),DARD1!$A$6:$N$134,14,FALSE),0)</f>
        <v>0</v>
      </c>
      <c r="AC9" s="230">
        <f>_xlfn.IFNA(VLOOKUP(CONCATENATE($AC$5,$B9,$C9),'LF1'!$A$6:$N$135,14,FALSE),0)</f>
        <v>0</v>
      </c>
      <c r="AD9" s="230">
        <f>_xlfn.IFNA(VLOOKUP(CONCATENATE($AC$5,$B9,$C9),DARL2!$A$6:$N$135,14,FALSE),0)</f>
        <v>0</v>
      </c>
      <c r="AE9" s="230">
        <f>_xlfn.IFNA(VLOOKUP(CONCATENATE($AE$5,$B9,$C9),FEST!$A$6:$N$131,14,FALSE),0)</f>
        <v>0</v>
      </c>
      <c r="AF9" s="230">
        <f>_xlfn.IFNA(VLOOKUP(CONCATENATE($AF$5,$B9,$C9),'BUN2'!$A$6:$N$131,14,FALSE),0)</f>
        <v>0</v>
      </c>
      <c r="AG9" s="230">
        <f>_xlfn.IFNA(VLOOKUP(CONCATENATE($AG$5,$B9,$C9),'OG3'!$A$6:$N$135,14,FALSE),0)</f>
        <v>0</v>
      </c>
      <c r="AH9" s="231">
        <f>_xlfn.IFNA(VLOOKUP(CONCATENATE($AH$5,$B9,$C9),SER!$A$6:$N$135,14,FALSE),0)</f>
        <v>0</v>
      </c>
      <c r="AI9" s="231">
        <f>_xlfn.IFNA(VLOOKUP(CONCATENATE($AH$5,$B9,$C9),KR!$A$6:$N$135,14,FALSE),0)</f>
        <v>0</v>
      </c>
      <c r="AJ9" s="231">
        <f>_xlfn.IFNA(VLOOKUP(CONCATENATE($AJ$5,$B9,$C9),DARL2!$A$6:$N$135,14,FALSE),0)</f>
        <v>0</v>
      </c>
      <c r="AK9" s="231">
        <f>_xlfn.IFNA(VLOOKUP(CONCATENATE($AK$5,$B9,$C9),DARD2!$A$6:$N$135,14,FALSE),0)</f>
        <v>0</v>
      </c>
      <c r="AL9" s="231">
        <f>_xlfn.IFNA(VLOOKUP(CONCATENATE($AL$5,$B9,$C9),'WAL3'!$A$6:$N$77,14,FALSE),0)</f>
        <v>0</v>
      </c>
      <c r="AM9" s="231">
        <f>_xlfn.IFNA(VLOOKUP(CONCATENATE($AM$5,$B9,$C9),'BAL3'!$A$6:$N$135,14,FALSE),0)</f>
        <v>0</v>
      </c>
      <c r="AN9" s="231">
        <f>_xlfn.IFNA(VLOOKUP(CONCATENATE($AN$5,$B9,$C9),'BUN3'!$A$6:$N$135,14,FALSE),0)</f>
        <v>0</v>
      </c>
      <c r="AO9" s="231">
        <f>_xlfn.IFNA(VLOOKUP(CONCATENATE($AO$5,$B9,$C9),SC!$A$6:$N$155,14,FALSE),0)</f>
        <v>0</v>
      </c>
      <c r="AP9" s="693">
        <f>_xlfn.IFNA(VLOOKUP(CONCATENATE($AP$5,$B9,$C9),'KAL1'!$A$6:$N$135,14,FALSE),0)</f>
        <v>0</v>
      </c>
      <c r="AQ9" s="518"/>
      <c r="AR9" s="232">
        <f>_xlfn.IFNA(VLOOKUP(CONCATENATE($AR$5,$B9,$C9),'MR3'!$A$6:$N$135,14,FALSE),0)</f>
        <v>0</v>
      </c>
      <c r="AS9" s="101"/>
    </row>
    <row r="10" spans="1:83" s="1" customFormat="1" x14ac:dyDescent="0.2">
      <c r="A10" s="916"/>
      <c r="B10" s="789" t="s">
        <v>527</v>
      </c>
      <c r="C10" s="796" t="s">
        <v>528</v>
      </c>
      <c r="D10" s="796" t="s">
        <v>145</v>
      </c>
      <c r="E10" s="797">
        <v>44315</v>
      </c>
      <c r="F10" s="798">
        <v>14</v>
      </c>
      <c r="G10" s="793">
        <f t="shared" si="0"/>
        <v>2</v>
      </c>
      <c r="H10" s="794">
        <f t="shared" si="1"/>
        <v>15</v>
      </c>
      <c r="I10" s="795">
        <f t="shared" si="2"/>
        <v>5</v>
      </c>
      <c r="J10" s="229">
        <f>_xlfn.IFNA(VLOOKUP(CONCATENATE($J$5,$B10,$C10),'20BUN'!$A$6:$N$94,14,FALSE),0)</f>
        <v>0</v>
      </c>
      <c r="K10" s="230">
        <f>_xlfn.IFNA(VLOOKUP(CONCATENATE($K$5,$B10,$C10),'20BUS'!$A$6:$N$107,14,FALSE),0)</f>
        <v>0</v>
      </c>
      <c r="L10" s="230">
        <f>_xlfn.IFNA(VLOOKUP(CONCATENATE($L$5,$B10,$C10),'MUR1'!$A$6:$N$135,14,FALSE),0)</f>
        <v>0</v>
      </c>
      <c r="M10" s="230">
        <f>_xlfn.IFNA(VLOOKUP(CONCATENATE($M$5,$B10,$C10),'BUS1'!$A$6:$N$95,14,FALSE),0)</f>
        <v>0</v>
      </c>
      <c r="N10" s="230">
        <f>_xlfn.IFNA(VLOOKUP(CONCATENATE($N$5,$B10,$C10),'WP1'!$A$6:$N$131,14,FALSE),0)</f>
        <v>0</v>
      </c>
      <c r="O10" s="230">
        <f>_xlfn.IFNA(VLOOKUP(CONCATENATE($O$5,$B10,$C10),'BAL1'!$A$6:$N$95,14,FALSE),0)</f>
        <v>0</v>
      </c>
      <c r="P10" s="230">
        <f>_xlfn.IFNA(VLOOKUP(CONCATENATE($P$5,$B10,$C10),'BUS2'!$A$6:$N$133,14,FALSE),0)</f>
        <v>0</v>
      </c>
      <c r="Q10" s="230">
        <f>_xlfn.IFNA(VLOOKUP(CONCATENATE($Q$5,$B10,$C10),'WAL1'!$A$6:$N$135,14,FALSE),0)</f>
        <v>0</v>
      </c>
      <c r="R10" s="230">
        <f>_xlfn.IFNA(VLOOKUP(CONCATENATE($Q$5,$B10,$C10),'MR1'!$A$6:$N$135,14,FALSE),0)</f>
        <v>0</v>
      </c>
      <c r="S10" s="230">
        <f>_xlfn.IFNA(VLOOKUP(CONCATENATE($S$5,$B10,$C10),'OG1'!$A$6:$N$132,14,FALSE),0)</f>
        <v>0</v>
      </c>
      <c r="T10" s="230">
        <f>_xlfn.IFNA(VLOOKUP(CONCATENATE($T$5,$B10,$C10),DARL!$A$6:$N$56,14,FALSE),0)</f>
        <v>0</v>
      </c>
      <c r="U10" s="230">
        <f>_xlfn.IFNA(VLOOKUP(CONCATENATE($U$5,$B10,$C10),'BUS3'!$A$6:$N$135,14,FALSE),0)</f>
        <v>0</v>
      </c>
      <c r="V10" s="230">
        <f>_xlfn.IFNA(VLOOKUP(CONCATENATE($V$5,$B10,$C10),'BAL2'!$A$6:$N$135,14,FALSE),0)</f>
        <v>0</v>
      </c>
      <c r="W10" s="230">
        <f>_xlfn.IFNA(VLOOKUP(CONCATENATE($W$5,$B10,$C10),'BUN1'!$A$6:$N$135,14,FALSE),0)</f>
        <v>0</v>
      </c>
      <c r="X10" s="230">
        <f>_xlfn.IFNA(VLOOKUP(CONCATENATE($X$5,$B10,$C10),'OG2'!$A$6:$N$133,14,FALSE),0)</f>
        <v>0</v>
      </c>
      <c r="Y10" s="230">
        <f>_xlfn.IFNA(VLOOKUP(CONCATENATE($Y$5,$B10,$C10),'SM1'!$A$6:$N$133,14,FALSE),0)</f>
        <v>0</v>
      </c>
      <c r="Z10" s="230">
        <f>_xlfn.IFNA(VLOOKUP(CONCATENATE($Z$5,$B10,$C10),'MR2'!$A$6:$N$124,14,FALSE),0)</f>
        <v>0</v>
      </c>
      <c r="AA10" s="230">
        <f>_xlfn.IFNA(VLOOKUP(CONCATENATE($AA$5,$B10,$C10),'WAL2'!$A$6:$N$135,14,FALSE),0)</f>
        <v>0</v>
      </c>
      <c r="AB10" s="230">
        <f>_xlfn.IFNA(VLOOKUP(CONCATENATE($AB$5,$B10,$C10),DARD1!$A$6:$N$134,14,FALSE),0)</f>
        <v>8</v>
      </c>
      <c r="AC10" s="230">
        <f>_xlfn.IFNA(VLOOKUP(CONCATENATE($AC$5,$B10,$C10),'LF1'!$A$6:$N$135,14,FALSE),0)</f>
        <v>0</v>
      </c>
      <c r="AD10" s="230">
        <f>_xlfn.IFNA(VLOOKUP(CONCATENATE($AC$5,$B10,$C10),DARL2!$A$6:$N$135,14,FALSE),0)</f>
        <v>0</v>
      </c>
      <c r="AE10" s="230">
        <f>_xlfn.IFNA(VLOOKUP(CONCATENATE($AE$5,$B10,$C10),FEST!$A$6:$N$131,14,FALSE),0)</f>
        <v>0</v>
      </c>
      <c r="AF10" s="230">
        <f>_xlfn.IFNA(VLOOKUP(CONCATENATE($AF$5,$B10,$C10),'BUN2'!$A$6:$N$131,14,FALSE),0)</f>
        <v>7</v>
      </c>
      <c r="AG10" s="230">
        <f>_xlfn.IFNA(VLOOKUP(CONCATENATE($AG$5,$B10,$C10),'OG3'!$A$6:$N$135,14,FALSE),0)</f>
        <v>0</v>
      </c>
      <c r="AH10" s="231">
        <f>_xlfn.IFNA(VLOOKUP(CONCATENATE($AH$5,$B10,$C10),SER!$A$6:$N$135,14,FALSE),0)</f>
        <v>0</v>
      </c>
      <c r="AI10" s="231">
        <f>_xlfn.IFNA(VLOOKUP(CONCATENATE($AH$5,$B10,$C10),KR!$A$6:$N$135,14,FALSE),0)</f>
        <v>0</v>
      </c>
      <c r="AJ10" s="231">
        <f>_xlfn.IFNA(VLOOKUP(CONCATENATE($AJ$5,$B10,$C10),DARL2!$A$6:$N$135,14,FALSE),0)</f>
        <v>0</v>
      </c>
      <c r="AK10" s="231">
        <f>_xlfn.IFNA(VLOOKUP(CONCATENATE($AK$5,$B10,$C10),DARD2!$A$6:$N$135,14,FALSE),0)</f>
        <v>0</v>
      </c>
      <c r="AL10" s="231">
        <f>_xlfn.IFNA(VLOOKUP(CONCATENATE($AL$5,$B10,$C10),'WAL3'!$A$6:$N$77,14,FALSE),0)</f>
        <v>0</v>
      </c>
      <c r="AM10" s="231">
        <f>_xlfn.IFNA(VLOOKUP(CONCATENATE($AM$5,$B10,$C10),'BAL3'!$A$6:$N$135,14,FALSE),0)</f>
        <v>0</v>
      </c>
      <c r="AN10" s="231">
        <f>_xlfn.IFNA(VLOOKUP(CONCATENATE($AN$5,$B10,$C10),'BUN3'!$A$6:$N$135,14,FALSE),0)</f>
        <v>0</v>
      </c>
      <c r="AO10" s="231">
        <f>_xlfn.IFNA(VLOOKUP(CONCATENATE($AO$5,$B10,$C10),SC!$A$6:$N$155,14,FALSE),0)</f>
        <v>0</v>
      </c>
      <c r="AP10" s="693">
        <f>_xlfn.IFNA(VLOOKUP(CONCATENATE($AP$5,$B10,$C10),'KAL1'!$A$6:$N$135,14,FALSE),0)</f>
        <v>0</v>
      </c>
      <c r="AQ10" s="518"/>
      <c r="AR10" s="232">
        <f>_xlfn.IFNA(VLOOKUP(CONCATENATE($AR$5,$B10,$C10),'MR3'!$A$6:$N$135,14,FALSE),0)</f>
        <v>0</v>
      </c>
      <c r="AS10" s="101"/>
    </row>
    <row r="11" spans="1:83" s="1" customFormat="1" x14ac:dyDescent="0.2">
      <c r="A11" s="916"/>
      <c r="B11" s="789" t="s">
        <v>27</v>
      </c>
      <c r="C11" s="796" t="s">
        <v>158</v>
      </c>
      <c r="D11" s="796" t="s">
        <v>54</v>
      </c>
      <c r="E11" s="797">
        <v>44227</v>
      </c>
      <c r="F11" s="798">
        <v>15</v>
      </c>
      <c r="G11" s="793">
        <f t="shared" si="0"/>
        <v>2</v>
      </c>
      <c r="H11" s="794">
        <f t="shared" si="1"/>
        <v>13</v>
      </c>
      <c r="I11" s="795">
        <f t="shared" si="2"/>
        <v>6</v>
      </c>
      <c r="J11" s="229">
        <f>_xlfn.IFNA(VLOOKUP(CONCATENATE($J$5,$B11,$C11),'20BUN'!$A$6:$N$94,14,FALSE),0)</f>
        <v>0</v>
      </c>
      <c r="K11" s="230">
        <f>_xlfn.IFNA(VLOOKUP(CONCATENATE($K$5,$B11,$C11),'20BUS'!$A$6:$N$107,14,FALSE),0)</f>
        <v>0</v>
      </c>
      <c r="L11" s="230">
        <f>_xlfn.IFNA(VLOOKUP(CONCATENATE($L$5,$B11,$C11),'MUR1'!$A$6:$N$135,14,FALSE),0)</f>
        <v>0</v>
      </c>
      <c r="M11" s="230">
        <f>_xlfn.IFNA(VLOOKUP(CONCATENATE($M$5,$B11,$C11),'BUS1'!$A$6:$N$95,14,FALSE),0)</f>
        <v>0</v>
      </c>
      <c r="N11" s="230">
        <f>_xlfn.IFNA(VLOOKUP(CONCATENATE($N$5,$B11,$C11),'WP1'!$A$6:$N$131,14,FALSE),0)</f>
        <v>0</v>
      </c>
      <c r="O11" s="230">
        <f>_xlfn.IFNA(VLOOKUP(CONCATENATE($O$5,$B11,$C11),'BAL1'!$A$6:$N$95,14,FALSE),0)</f>
        <v>0</v>
      </c>
      <c r="P11" s="230">
        <f>_xlfn.IFNA(VLOOKUP(CONCATENATE($P$5,$B11,$C11),'BUS2'!$A$6:$N$133,14,FALSE),0)</f>
        <v>0</v>
      </c>
      <c r="Q11" s="230">
        <f>_xlfn.IFNA(VLOOKUP(CONCATENATE($Q$5,$B11,$C11),'WAL1'!$A$6:$N$135,14,FALSE),0)</f>
        <v>0</v>
      </c>
      <c r="R11" s="230">
        <f>_xlfn.IFNA(VLOOKUP(CONCATENATE($Q$5,$B11,$C11),'MR1'!$A$6:$N$135,14,FALSE),0)</f>
        <v>0</v>
      </c>
      <c r="S11" s="230">
        <f>_xlfn.IFNA(VLOOKUP(CONCATENATE($S$5,$B11,$C11),'OG1'!$A$6:$N$132,14,FALSE),0)</f>
        <v>0</v>
      </c>
      <c r="T11" s="230">
        <f>_xlfn.IFNA(VLOOKUP(CONCATENATE($T$5,$B11,$C11),DARL!$A$6:$N$56,14,FALSE),0)</f>
        <v>0</v>
      </c>
      <c r="U11" s="230">
        <f>_xlfn.IFNA(VLOOKUP(CONCATENATE($U$5,$B11,$C11),'BUS3'!$A$6:$N$135,14,FALSE),0)</f>
        <v>0</v>
      </c>
      <c r="V11" s="230">
        <f>_xlfn.IFNA(VLOOKUP(CONCATENATE($V$5,$B11,$C11),'BAL2'!$A$6:$N$135,14,FALSE),0)</f>
        <v>0</v>
      </c>
      <c r="W11" s="230">
        <f>_xlfn.IFNA(VLOOKUP(CONCATENATE($W$5,$B11,$C11),'BUN1'!$A$6:$N$135,14,FALSE),0)</f>
        <v>0</v>
      </c>
      <c r="X11" s="230">
        <f>_xlfn.IFNA(VLOOKUP(CONCATENATE($X$5,$B11,$C11),'OG2'!$A$6:$N$133,14,FALSE),0)</f>
        <v>0</v>
      </c>
      <c r="Y11" s="230">
        <f>_xlfn.IFNA(VLOOKUP(CONCATENATE($Y$5,$B11,$C11),'SM1'!$A$6:$N$133,14,FALSE),0)</f>
        <v>0</v>
      </c>
      <c r="Z11" s="230">
        <f>_xlfn.IFNA(VLOOKUP(CONCATENATE($Z$5,$B11,$C11),'MR2'!$A$6:$N$124,14,FALSE),0)</f>
        <v>0</v>
      </c>
      <c r="AA11" s="230">
        <f>_xlfn.IFNA(VLOOKUP(CONCATENATE($AA$5,$B11,$C11),'WAL2'!$A$6:$N$135,14,FALSE),0)</f>
        <v>0</v>
      </c>
      <c r="AB11" s="230">
        <f>_xlfn.IFNA(VLOOKUP(CONCATENATE($AB$5,$B11,$C11),DARD1!$A$6:$N$134,14,FALSE),0)</f>
        <v>0</v>
      </c>
      <c r="AC11" s="230">
        <f>_xlfn.IFNA(VLOOKUP(CONCATENATE($AC$5,$B11,$C11),'LF1'!$A$6:$N$135,14,FALSE),0)</f>
        <v>0</v>
      </c>
      <c r="AD11" s="230">
        <f>_xlfn.IFNA(VLOOKUP(CONCATENATE($AC$5,$B11,$C11),DARL2!$A$6:$N$135,14,FALSE),0)</f>
        <v>0</v>
      </c>
      <c r="AE11" s="230">
        <f>_xlfn.IFNA(VLOOKUP(CONCATENATE($AE$5,$B11,$C11),FEST!$A$6:$N$131,14,FALSE),0)</f>
        <v>0</v>
      </c>
      <c r="AF11" s="230">
        <f>_xlfn.IFNA(VLOOKUP(CONCATENATE($AF$5,$B11,$C11),'BUN2'!$A$6:$N$131,14,FALSE),0)</f>
        <v>0</v>
      </c>
      <c r="AG11" s="230">
        <f>_xlfn.IFNA(VLOOKUP(CONCATENATE($AG$5,$B11,$C11),'OG3'!$A$6:$N$135,14,FALSE),0)</f>
        <v>0</v>
      </c>
      <c r="AH11" s="231">
        <f>_xlfn.IFNA(VLOOKUP(CONCATENATE($AH$5,$B11,$C11),SER!$A$6:$N$135,14,FALSE),0)</f>
        <v>7</v>
      </c>
      <c r="AI11" s="231">
        <f>_xlfn.IFNA(VLOOKUP(CONCATENATE($AH$5,$B11,$C11),KR!$A$6:$N$135,14,FALSE),0)</f>
        <v>0</v>
      </c>
      <c r="AJ11" s="231">
        <f>_xlfn.IFNA(VLOOKUP(CONCATENATE($AJ$5,$B11,$C11),DARL2!$A$6:$N$135,14,FALSE),0)</f>
        <v>0</v>
      </c>
      <c r="AK11" s="231">
        <f>_xlfn.IFNA(VLOOKUP(CONCATENATE($AK$5,$B11,$C11),DARD2!$A$6:$N$135,14,FALSE),0)</f>
        <v>0</v>
      </c>
      <c r="AL11" s="231">
        <f>_xlfn.IFNA(VLOOKUP(CONCATENATE($AL$5,$B11,$C11),'WAL3'!$A$6:$N$77,14,FALSE),0)</f>
        <v>0</v>
      </c>
      <c r="AM11" s="231">
        <f>_xlfn.IFNA(VLOOKUP(CONCATENATE($AM$5,$B11,$C11),'BAL3'!$A$6:$N$135,14,FALSE),0)</f>
        <v>0</v>
      </c>
      <c r="AN11" s="231">
        <f>_xlfn.IFNA(VLOOKUP(CONCATENATE($AN$5,$B11,$C11),'BUN3'!$A$6:$N$135,14,FALSE),0)</f>
        <v>0</v>
      </c>
      <c r="AO11" s="231">
        <f>_xlfn.IFNA(VLOOKUP(CONCATENATE($AO$5,$B11,$C11),SC!$A$6:$N$155,14,FALSE),0)</f>
        <v>6</v>
      </c>
      <c r="AP11" s="693">
        <f>_xlfn.IFNA(VLOOKUP(CONCATENATE($AP$5,$B11,$C11),'KAL1'!$A$6:$N$135,14,FALSE),0)</f>
        <v>0</v>
      </c>
      <c r="AQ11" s="518"/>
      <c r="AR11" s="232">
        <f>_xlfn.IFNA(VLOOKUP(CONCATENATE($AR$5,$B11,$C11),'MR3'!$A$6:$N$135,14,FALSE),0)</f>
        <v>0</v>
      </c>
      <c r="AS11" s="101"/>
    </row>
    <row r="12" spans="1:83" s="13" customFormat="1" x14ac:dyDescent="0.2">
      <c r="A12" s="916"/>
      <c r="B12" s="789" t="s">
        <v>531</v>
      </c>
      <c r="C12" s="796" t="s">
        <v>532</v>
      </c>
      <c r="D12" s="796" t="s">
        <v>82</v>
      </c>
      <c r="E12" s="797">
        <v>44381</v>
      </c>
      <c r="F12" s="798">
        <v>15</v>
      </c>
      <c r="G12" s="793">
        <f t="shared" si="0"/>
        <v>2</v>
      </c>
      <c r="H12" s="794">
        <f t="shared" si="1"/>
        <v>13</v>
      </c>
      <c r="I12" s="795">
        <f t="shared" si="2"/>
        <v>6</v>
      </c>
      <c r="J12" s="229">
        <f>_xlfn.IFNA(VLOOKUP(CONCATENATE($J$5,$B12,$C12),'20BUN'!$A$6:$N$94,14,FALSE),0)</f>
        <v>0</v>
      </c>
      <c r="K12" s="230">
        <f>_xlfn.IFNA(VLOOKUP(CONCATENATE($K$5,$B12,$C12),'20BUS'!$A$6:$N$107,14,FALSE),0)</f>
        <v>0</v>
      </c>
      <c r="L12" s="230">
        <f>_xlfn.IFNA(VLOOKUP(CONCATENATE($L$5,$B12,$C12),'MUR1'!$A$6:$N$135,14,FALSE),0)</f>
        <v>5</v>
      </c>
      <c r="M12" s="230">
        <f>_xlfn.IFNA(VLOOKUP(CONCATENATE($M$5,$B12,$C12),'BUS1'!$A$6:$N$95,14,FALSE),0)</f>
        <v>0</v>
      </c>
      <c r="N12" s="230">
        <f>_xlfn.IFNA(VLOOKUP(CONCATENATE($N$5,$B12,$C12),'WP1'!$A$6:$N$131,14,FALSE),0)</f>
        <v>0</v>
      </c>
      <c r="O12" s="230">
        <f>_xlfn.IFNA(VLOOKUP(CONCATENATE($O$5,$B12,$C12),'BAL1'!$A$6:$N$95,14,FALSE),0)</f>
        <v>0</v>
      </c>
      <c r="P12" s="230">
        <f>_xlfn.IFNA(VLOOKUP(CONCATENATE($P$5,$B12,$C12),'BUS2'!$A$6:$N$133,14,FALSE),0)</f>
        <v>0</v>
      </c>
      <c r="Q12" s="230">
        <f>_xlfn.IFNA(VLOOKUP(CONCATENATE($Q$5,$B12,$C12),'WAL1'!$A$6:$N$135,14,FALSE),0)</f>
        <v>0</v>
      </c>
      <c r="R12" s="230">
        <f>_xlfn.IFNA(VLOOKUP(CONCATENATE($Q$5,$B12,$C12),'MR1'!$A$6:$N$135,14,FALSE),0)</f>
        <v>0</v>
      </c>
      <c r="S12" s="230">
        <f>_xlfn.IFNA(VLOOKUP(CONCATENATE($S$5,$B12,$C12),'OG1'!$A$6:$N$132,14,FALSE),0)</f>
        <v>0</v>
      </c>
      <c r="T12" s="230">
        <f>_xlfn.IFNA(VLOOKUP(CONCATENATE($T$5,$B12,$C12),DARL!$A$6:$N$56,14,FALSE),0)</f>
        <v>0</v>
      </c>
      <c r="U12" s="230">
        <f>_xlfn.IFNA(VLOOKUP(CONCATENATE($U$5,$B12,$C12),'BUS3'!$A$6:$N$135,14,FALSE),0)</f>
        <v>0</v>
      </c>
      <c r="V12" s="230">
        <f>_xlfn.IFNA(VLOOKUP(CONCATENATE($V$5,$B12,$C12),'BAL2'!$A$6:$N$135,14,FALSE),0)</f>
        <v>0</v>
      </c>
      <c r="W12" s="230">
        <f>_xlfn.IFNA(VLOOKUP(CONCATENATE($W$5,$B12,$C12),'BUN1'!$A$6:$N$135,14,FALSE),0)</f>
        <v>0</v>
      </c>
      <c r="X12" s="230">
        <f>_xlfn.IFNA(VLOOKUP(CONCATENATE($X$5,$B12,$C12),'OG2'!$A$6:$N$133,14,FALSE),0)</f>
        <v>0</v>
      </c>
      <c r="Y12" s="230">
        <f>_xlfn.IFNA(VLOOKUP(CONCATENATE($Y$5,$B12,$C12),'SM1'!$A$6:$N$133,14,FALSE),0)</f>
        <v>0</v>
      </c>
      <c r="Z12" s="230">
        <f>_xlfn.IFNA(VLOOKUP(CONCATENATE($Z$5,$B12,$C12),'MR2'!$A$6:$N$124,14,FALSE),0)</f>
        <v>0</v>
      </c>
      <c r="AA12" s="230">
        <f>_xlfn.IFNA(VLOOKUP(CONCATENATE($AA$5,$B12,$C12),'WAL2'!$A$6:$N$135,14,FALSE),0)</f>
        <v>0</v>
      </c>
      <c r="AB12" s="230">
        <f>_xlfn.IFNA(VLOOKUP(CONCATENATE($AB$5,$B12,$C12),DARD1!$A$6:$N$134,14,FALSE),0)</f>
        <v>0</v>
      </c>
      <c r="AC12" s="230">
        <f>_xlfn.IFNA(VLOOKUP(CONCATENATE($AC$5,$B12,$C12),'LF1'!$A$6:$N$135,14,FALSE),0)</f>
        <v>0</v>
      </c>
      <c r="AD12" s="230">
        <f>_xlfn.IFNA(VLOOKUP(CONCATENATE($AC$5,$B12,$C12),DARL2!$A$6:$N$135,14,FALSE),0)</f>
        <v>0</v>
      </c>
      <c r="AE12" s="230">
        <f>_xlfn.IFNA(VLOOKUP(CONCATENATE($AE$5,$B12,$C12),FEST!$A$6:$N$131,14,FALSE),0)</f>
        <v>0</v>
      </c>
      <c r="AF12" s="230">
        <f>_xlfn.IFNA(VLOOKUP(CONCATENATE($AF$5,$B12,$C12),'BUN2'!$A$6:$N$131,14,FALSE),0)</f>
        <v>0</v>
      </c>
      <c r="AG12" s="230">
        <f>_xlfn.IFNA(VLOOKUP(CONCATENATE($AG$5,$B12,$C12),'OG3'!$A$6:$N$135,14,FALSE),0)</f>
        <v>0</v>
      </c>
      <c r="AH12" s="231">
        <f>_xlfn.IFNA(VLOOKUP(CONCATENATE($AH$5,$B12,$C12),SER!$A$6:$N$135,14,FALSE),0)</f>
        <v>0</v>
      </c>
      <c r="AI12" s="231">
        <f>_xlfn.IFNA(VLOOKUP(CONCATENATE($AH$5,$B12,$C12),KR!$A$6:$N$135,14,FALSE),0)</f>
        <v>0</v>
      </c>
      <c r="AJ12" s="231">
        <f>_xlfn.IFNA(VLOOKUP(CONCATENATE($AJ$5,$B12,$C12),DARL2!$A$6:$N$135,14,FALSE),0)</f>
        <v>0</v>
      </c>
      <c r="AK12" s="231">
        <f>_xlfn.IFNA(VLOOKUP(CONCATENATE($AK$5,$B12,$C12),DARD2!$A$6:$N$135,14,FALSE),0)</f>
        <v>0</v>
      </c>
      <c r="AL12" s="231">
        <f>_xlfn.IFNA(VLOOKUP(CONCATENATE($AL$5,$B12,$C12),'WAL3'!$A$6:$N$77,14,FALSE),0)</f>
        <v>0</v>
      </c>
      <c r="AM12" s="231">
        <f>_xlfn.IFNA(VLOOKUP(CONCATENATE($AM$5,$B12,$C12),'BAL3'!$A$6:$N$135,14,FALSE),0)</f>
        <v>0</v>
      </c>
      <c r="AN12" s="231">
        <f>_xlfn.IFNA(VLOOKUP(CONCATENATE($AN$5,$B12,$C12),'BUN3'!$A$6:$N$135,14,FALSE),0)</f>
        <v>0</v>
      </c>
      <c r="AO12" s="231">
        <f>_xlfn.IFNA(VLOOKUP(CONCATENATE($AO$5,$B12,$C12),SC!$A$6:$N$155,14,FALSE),0)</f>
        <v>8</v>
      </c>
      <c r="AP12" s="693">
        <f>_xlfn.IFNA(VLOOKUP(CONCATENATE($AP$5,$B12,$C12),'KAL1'!$A$6:$N$135,14,FALSE),0)</f>
        <v>0</v>
      </c>
      <c r="AQ12" s="518"/>
      <c r="AR12" s="232">
        <f>_xlfn.IFNA(VLOOKUP(CONCATENATE($AR$5,$B12,$C12),'MR3'!$A$6:$N$135,14,FALSE),0)</f>
        <v>0</v>
      </c>
      <c r="AS12" s="101"/>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row>
    <row r="13" spans="1:83" s="42" customFormat="1" x14ac:dyDescent="0.2">
      <c r="A13" s="916"/>
      <c r="B13" s="35"/>
      <c r="C13" s="36"/>
      <c r="D13" s="36"/>
      <c r="E13" s="37"/>
      <c r="F13" s="38"/>
      <c r="G13" s="39"/>
      <c r="H13" s="40"/>
      <c r="I13" s="41"/>
      <c r="J13" s="229"/>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1"/>
      <c r="AI13" s="231"/>
      <c r="AJ13" s="231"/>
      <c r="AK13" s="231"/>
      <c r="AL13" s="231"/>
      <c r="AM13" s="231"/>
      <c r="AN13" s="231"/>
      <c r="AO13" s="231"/>
      <c r="AP13" s="693"/>
      <c r="AQ13" s="518"/>
      <c r="AR13" s="232"/>
      <c r="AS13" s="101"/>
    </row>
    <row r="14" spans="1:83" s="13" customFormat="1" x14ac:dyDescent="0.2">
      <c r="A14" s="916"/>
      <c r="B14" s="780" t="s">
        <v>19</v>
      </c>
      <c r="C14" s="781" t="s">
        <v>103</v>
      </c>
      <c r="D14" s="36" t="s">
        <v>54</v>
      </c>
      <c r="E14" s="37">
        <v>44220</v>
      </c>
      <c r="F14" s="38">
        <v>16</v>
      </c>
      <c r="G14" s="39">
        <f t="shared" si="0"/>
        <v>1</v>
      </c>
      <c r="H14" s="40">
        <f t="shared" si="1"/>
        <v>12</v>
      </c>
      <c r="I14" s="41">
        <f t="shared" si="2"/>
        <v>8</v>
      </c>
      <c r="J14" s="229">
        <f>_xlfn.IFNA(VLOOKUP(CONCATENATE($J$5,$B14,$C14),'20BUN'!$A$6:$N$94,14,FALSE),0)</f>
        <v>0</v>
      </c>
      <c r="K14" s="230">
        <f>_xlfn.IFNA(VLOOKUP(CONCATENATE($K$5,$B14,$C14),'20BUS'!$A$6:$N$107,14,FALSE),0)</f>
        <v>0</v>
      </c>
      <c r="L14" s="230">
        <f>_xlfn.IFNA(VLOOKUP(CONCATENATE($L$5,$B14,$C14),'MUR1'!$A$6:$N$135,14,FALSE),0)</f>
        <v>0</v>
      </c>
      <c r="M14" s="230">
        <f>_xlfn.IFNA(VLOOKUP(CONCATENATE($M$5,$B14,$C14),'BUS1'!$A$6:$N$95,14,FALSE),0)</f>
        <v>0</v>
      </c>
      <c r="N14" s="230">
        <f>_xlfn.IFNA(VLOOKUP(CONCATENATE($N$5,$B14,$C14),'WP1'!$A$6:$N$131,14,FALSE),0)</f>
        <v>0</v>
      </c>
      <c r="O14" s="230">
        <f>_xlfn.IFNA(VLOOKUP(CONCATENATE($O$5,$B14,$C14),'BAL1'!$A$6:$N$95,14,FALSE),0)</f>
        <v>0</v>
      </c>
      <c r="P14" s="230">
        <f>_xlfn.IFNA(VLOOKUP(CONCATENATE($P$5,$B14,$C14),'BUS2'!$A$6:$N$133,14,FALSE),0)</f>
        <v>0</v>
      </c>
      <c r="Q14" s="230">
        <f>_xlfn.IFNA(VLOOKUP(CONCATENATE($Q$5,$B14,$C14),'WAL1'!$A$6:$N$135,14,FALSE),0)</f>
        <v>0</v>
      </c>
      <c r="R14" s="230">
        <f>_xlfn.IFNA(VLOOKUP(CONCATENATE($Q$5,$B14,$C14),'MR1'!$A$6:$N$135,14,FALSE),0)</f>
        <v>0</v>
      </c>
      <c r="S14" s="230">
        <f>_xlfn.IFNA(VLOOKUP(CONCATENATE($S$5,$B14,$C14),'OG1'!$A$6:$N$132,14,FALSE),0)</f>
        <v>0</v>
      </c>
      <c r="T14" s="230">
        <f>_xlfn.IFNA(VLOOKUP(CONCATENATE($T$5,$B14,$C14),DARL!$A$6:$N$56,14,FALSE),0)</f>
        <v>0</v>
      </c>
      <c r="U14" s="230">
        <f>_xlfn.IFNA(VLOOKUP(CONCATENATE($U$5,$B14,$C14),'BUS3'!$A$6:$N$135,14,FALSE),0)</f>
        <v>0</v>
      </c>
      <c r="V14" s="230">
        <f>_xlfn.IFNA(VLOOKUP(CONCATENATE($V$5,$B14,$C14),'BAL2'!$A$6:$N$135,14,FALSE),0)</f>
        <v>0</v>
      </c>
      <c r="W14" s="230">
        <f>_xlfn.IFNA(VLOOKUP(CONCATENATE($W$5,$B14,$C14),'BUN1'!$A$6:$N$135,14,FALSE),0)</f>
        <v>0</v>
      </c>
      <c r="X14" s="230">
        <f>_xlfn.IFNA(VLOOKUP(CONCATENATE($X$5,$B14,$C14),'OG2'!$A$6:$N$133,14,FALSE),0)</f>
        <v>0</v>
      </c>
      <c r="Y14" s="230">
        <f>_xlfn.IFNA(VLOOKUP(CONCATENATE($Y$5,$B14,$C14),'SM1'!$A$6:$N$133,14,FALSE),0)</f>
        <v>0</v>
      </c>
      <c r="Z14" s="230">
        <f>_xlfn.IFNA(VLOOKUP(CONCATENATE($Z$5,$B14,$C14),'MR2'!$A$6:$N$124,14,FALSE),0)</f>
        <v>0</v>
      </c>
      <c r="AA14" s="230">
        <f>_xlfn.IFNA(VLOOKUP(CONCATENATE($AA$5,$B14,$C14),'WAL2'!$A$6:$N$135,14,FALSE),0)</f>
        <v>0</v>
      </c>
      <c r="AB14" s="230">
        <f>_xlfn.IFNA(VLOOKUP(CONCATENATE($AB$5,$B14,$C14),DARD1!$A$6:$N$134,14,FALSE),0)</f>
        <v>0</v>
      </c>
      <c r="AC14" s="230">
        <f>_xlfn.IFNA(VLOOKUP(CONCATENATE($AC$5,$B14,$C14),'LF1'!$A$6:$N$135,14,FALSE),0)</f>
        <v>0</v>
      </c>
      <c r="AD14" s="230">
        <f>_xlfn.IFNA(VLOOKUP(CONCATENATE($AC$5,$B14,$C14),DARL2!$A$6:$N$135,14,FALSE),0)</f>
        <v>0</v>
      </c>
      <c r="AE14" s="230">
        <f>_xlfn.IFNA(VLOOKUP(CONCATENATE($AE$5,$B14,$C14),FEST!$A$6:$N$131,14,FALSE),0)</f>
        <v>0</v>
      </c>
      <c r="AF14" s="230">
        <f>_xlfn.IFNA(VLOOKUP(CONCATENATE($AF$5,$B14,$C14),'BUN2'!$A$6:$N$131,14,FALSE),0)</f>
        <v>0</v>
      </c>
      <c r="AG14" s="230">
        <f>_xlfn.IFNA(VLOOKUP(CONCATENATE($AG$5,$B14,$C14),'OG3'!$A$6:$N$135,14,FALSE),0)</f>
        <v>0</v>
      </c>
      <c r="AH14" s="231">
        <f>_xlfn.IFNA(VLOOKUP(CONCATENATE($AH$5,$B14,$C14),SER!$A$6:$N$135,14,FALSE),0)</f>
        <v>0</v>
      </c>
      <c r="AI14" s="231">
        <f>_xlfn.IFNA(VLOOKUP(CONCATENATE($AH$5,$B14,$C14),KR!$A$6:$N$135,14,FALSE),0)</f>
        <v>0</v>
      </c>
      <c r="AJ14" s="231">
        <f>_xlfn.IFNA(VLOOKUP(CONCATENATE($AJ$5,$B14,$C14),DARL2!$A$6:$N$135,14,FALSE),0)</f>
        <v>0</v>
      </c>
      <c r="AK14" s="231">
        <f>_xlfn.IFNA(VLOOKUP(CONCATENATE($AK$5,$B14,$C14),DARD2!$A$6:$N$135,14,FALSE),0)</f>
        <v>0</v>
      </c>
      <c r="AL14" s="231">
        <f>_xlfn.IFNA(VLOOKUP(CONCATENATE($AL$5,$B14,$C14),'WAL3'!$A$6:$N$77,14,FALSE),0)</f>
        <v>0</v>
      </c>
      <c r="AM14" s="231">
        <f>_xlfn.IFNA(VLOOKUP(CONCATENATE($AM$5,$B14,$C14),'BAL3'!$A$6:$N$135,14,FALSE),0)</f>
        <v>0</v>
      </c>
      <c r="AN14" s="231">
        <f>_xlfn.IFNA(VLOOKUP(CONCATENATE($AN$5,$B14,$C14),'BUN3'!$A$6:$N$135,14,FALSE),0)</f>
        <v>0</v>
      </c>
      <c r="AO14" s="231">
        <f>_xlfn.IFNA(VLOOKUP(CONCATENATE($AO$5,$B14,$C14),SC!$A$6:$N$155,14,FALSE),0)</f>
        <v>12</v>
      </c>
      <c r="AP14" s="693">
        <f>_xlfn.IFNA(VLOOKUP(CONCATENATE($AP$5,$B14,$C14),'KAL1'!$A$6:$N$135,14,FALSE),0)</f>
        <v>0</v>
      </c>
      <c r="AQ14" s="518"/>
      <c r="AR14" s="232">
        <f>_xlfn.IFNA(VLOOKUP(CONCATENATE($AR$5,$B14,$C14),'MR3'!$A$6:$N$135,14,FALSE),0)</f>
        <v>0</v>
      </c>
      <c r="AS14" s="101"/>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row>
    <row r="15" spans="1:83" s="13" customFormat="1" x14ac:dyDescent="0.2">
      <c r="A15" s="916"/>
      <c r="B15" s="35" t="s">
        <v>20</v>
      </c>
      <c r="C15" s="36" t="s">
        <v>301</v>
      </c>
      <c r="D15" s="36" t="s">
        <v>453</v>
      </c>
      <c r="E15" s="37">
        <v>44235</v>
      </c>
      <c r="F15" s="38">
        <v>15</v>
      </c>
      <c r="G15" s="39">
        <f t="shared" si="0"/>
        <v>2</v>
      </c>
      <c r="H15" s="40">
        <f t="shared" si="1"/>
        <v>11</v>
      </c>
      <c r="I15" s="41">
        <f t="shared" si="2"/>
        <v>9</v>
      </c>
      <c r="J15" s="229">
        <f>_xlfn.IFNA(VLOOKUP(CONCATENATE($J$5,$B15,$C15),'20BUN'!$A$6:$N$94,14,FALSE),0)</f>
        <v>0</v>
      </c>
      <c r="K15" s="230">
        <f>_xlfn.IFNA(VLOOKUP(CONCATENATE($K$5,$B15,$C15),'20BUS'!$A$6:$N$107,14,FALSE),0)</f>
        <v>0</v>
      </c>
      <c r="L15" s="230">
        <f>_xlfn.IFNA(VLOOKUP(CONCATENATE($L$5,$B15,$C15),'MUR1'!$A$6:$N$135,14,FALSE),0)</f>
        <v>7</v>
      </c>
      <c r="M15" s="230">
        <f>_xlfn.IFNA(VLOOKUP(CONCATENATE($M$5,$B15,$C15),'BUS1'!$A$6:$N$95,14,FALSE),0)</f>
        <v>0</v>
      </c>
      <c r="N15" s="230">
        <f>_xlfn.IFNA(VLOOKUP(CONCATENATE($N$5,$B15,$C15),'WP1'!$A$6:$N$131,14,FALSE),0)</f>
        <v>0</v>
      </c>
      <c r="O15" s="230">
        <f>_xlfn.IFNA(VLOOKUP(CONCATENATE($O$5,$B15,$C15),'BAL1'!$A$6:$N$95,14,FALSE),0)</f>
        <v>0</v>
      </c>
      <c r="P15" s="230">
        <f>_xlfn.IFNA(VLOOKUP(CONCATENATE($P$5,$B15,$C15),'BUS2'!$A$6:$N$133,14,FALSE),0)</f>
        <v>0</v>
      </c>
      <c r="Q15" s="230">
        <f>_xlfn.IFNA(VLOOKUP(CONCATENATE($Q$5,$B15,$C15),'WAL1'!$A$6:$N$135,14,FALSE),0)</f>
        <v>0</v>
      </c>
      <c r="R15" s="230">
        <f>_xlfn.IFNA(VLOOKUP(CONCATENATE($Q$5,$B15,$C15),'MR1'!$A$6:$N$135,14,FALSE),0)</f>
        <v>0</v>
      </c>
      <c r="S15" s="230">
        <f>_xlfn.IFNA(VLOOKUP(CONCATENATE($S$5,$B15,$C15),'OG1'!$A$6:$N$132,14,FALSE),0)</f>
        <v>0</v>
      </c>
      <c r="T15" s="230">
        <f>_xlfn.IFNA(VLOOKUP(CONCATENATE($T$5,$B15,$C15),DARL!$A$6:$N$56,14,FALSE),0)</f>
        <v>0</v>
      </c>
      <c r="U15" s="230">
        <f>_xlfn.IFNA(VLOOKUP(CONCATENATE($U$5,$B15,$C15),'BUS3'!$A$6:$N$135,14,FALSE),0)</f>
        <v>0</v>
      </c>
      <c r="V15" s="230">
        <f>_xlfn.IFNA(VLOOKUP(CONCATENATE($V$5,$B15,$C15),'BAL2'!$A$6:$N$135,14,FALSE),0)</f>
        <v>0</v>
      </c>
      <c r="W15" s="230">
        <f>_xlfn.IFNA(VLOOKUP(CONCATENATE($W$5,$B15,$C15),'BUN1'!$A$6:$N$135,14,FALSE),0)</f>
        <v>0</v>
      </c>
      <c r="X15" s="230">
        <f>_xlfn.IFNA(VLOOKUP(CONCATENATE($X$5,$B15,$C15),'OG2'!$A$6:$N$133,14,FALSE),0)</f>
        <v>0</v>
      </c>
      <c r="Y15" s="230">
        <f>_xlfn.IFNA(VLOOKUP(CONCATENATE($Y$5,$B15,$C15),'SM1'!$A$6:$N$133,14,FALSE),0)</f>
        <v>0</v>
      </c>
      <c r="Z15" s="230">
        <f>_xlfn.IFNA(VLOOKUP(CONCATENATE($Z$5,$B15,$C15),'MR2'!$A$6:$N$124,14,FALSE),0)</f>
        <v>0</v>
      </c>
      <c r="AA15" s="230">
        <f>_xlfn.IFNA(VLOOKUP(CONCATENATE($AA$5,$B15,$C15),'WAL2'!$A$6:$N$135,14,FALSE),0)</f>
        <v>0</v>
      </c>
      <c r="AB15" s="230">
        <f>_xlfn.IFNA(VLOOKUP(CONCATENATE($AB$5,$B15,$C15),DARD1!$A$6:$N$134,14,FALSE),0)</f>
        <v>0</v>
      </c>
      <c r="AC15" s="230">
        <f>_xlfn.IFNA(VLOOKUP(CONCATENATE($AC$5,$B15,$C15),'LF1'!$A$6:$N$135,14,FALSE),0)</f>
        <v>0</v>
      </c>
      <c r="AD15" s="230">
        <f>_xlfn.IFNA(VLOOKUP(CONCATENATE($AC$5,$B15,$C15),DARL2!$A$6:$N$135,14,FALSE),0)</f>
        <v>0</v>
      </c>
      <c r="AE15" s="230">
        <f>_xlfn.IFNA(VLOOKUP(CONCATENATE($AE$5,$B15,$C15),FEST!$A$6:$N$131,14,FALSE),0)</f>
        <v>0</v>
      </c>
      <c r="AF15" s="230">
        <f>_xlfn.IFNA(VLOOKUP(CONCATENATE($AF$5,$B15,$C15),'BUN2'!$A$6:$N$131,14,FALSE),0)</f>
        <v>0</v>
      </c>
      <c r="AG15" s="230">
        <f>_xlfn.IFNA(VLOOKUP(CONCATENATE($AG$5,$B15,$C15),'OG3'!$A$6:$N$135,14,FALSE),0)</f>
        <v>0</v>
      </c>
      <c r="AH15" s="231">
        <f>_xlfn.IFNA(VLOOKUP(CONCATENATE($AH$5,$B15,$C15),SER!$A$6:$N$135,14,FALSE),0)</f>
        <v>0</v>
      </c>
      <c r="AI15" s="231">
        <f>_xlfn.IFNA(VLOOKUP(CONCATENATE($AH$5,$B15,$C15),KR!$A$6:$N$135,14,FALSE),0)</f>
        <v>0</v>
      </c>
      <c r="AJ15" s="231">
        <f>_xlfn.IFNA(VLOOKUP(CONCATENATE($AJ$5,$B15,$C15),DARL2!$A$6:$N$135,14,FALSE),0)</f>
        <v>0</v>
      </c>
      <c r="AK15" s="231">
        <f>_xlfn.IFNA(VLOOKUP(CONCATENATE($AK$5,$B15,$C15),DARD2!$A$6:$N$135,14,FALSE),0)</f>
        <v>0</v>
      </c>
      <c r="AL15" s="231">
        <f>_xlfn.IFNA(VLOOKUP(CONCATENATE($AL$5,$B15,$C15),'WAL3'!$A$6:$N$77,14,FALSE),0)</f>
        <v>0</v>
      </c>
      <c r="AM15" s="231">
        <f>_xlfn.IFNA(VLOOKUP(CONCATENATE($AM$5,$B15,$C15),'BAL3'!$A$6:$N$135,14,FALSE),0)</f>
        <v>0</v>
      </c>
      <c r="AN15" s="231">
        <f>_xlfn.IFNA(VLOOKUP(CONCATENATE($AN$5,$B15,$C15),'BUN3'!$A$6:$N$135,14,FALSE),0)</f>
        <v>0</v>
      </c>
      <c r="AO15" s="231">
        <f>_xlfn.IFNA(VLOOKUP(CONCATENATE($AO$5,$B15,$C15),SC!$A$6:$N$155,14,FALSE),0)</f>
        <v>4</v>
      </c>
      <c r="AP15" s="693">
        <f>_xlfn.IFNA(VLOOKUP(CONCATENATE($AP$5,$B15,$C15),'KAL1'!$A$6:$N$135,14,FALSE),0)</f>
        <v>0</v>
      </c>
      <c r="AQ15" s="518"/>
      <c r="AR15" s="232">
        <f>_xlfn.IFNA(VLOOKUP(CONCATENATE($AR$5,$B15,$C15),'MR3'!$A$6:$N$135,14,FALSE),0)</f>
        <v>0</v>
      </c>
      <c r="AS15" s="101"/>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row>
    <row r="16" spans="1:83" s="13" customFormat="1" x14ac:dyDescent="0.2">
      <c r="A16" s="916"/>
      <c r="B16" s="35" t="s">
        <v>140</v>
      </c>
      <c r="C16" s="36" t="s">
        <v>151</v>
      </c>
      <c r="D16" s="36" t="s">
        <v>438</v>
      </c>
      <c r="E16" s="37">
        <v>44239</v>
      </c>
      <c r="F16" s="38">
        <v>13</v>
      </c>
      <c r="G16" s="39">
        <f t="shared" si="0"/>
        <v>2</v>
      </c>
      <c r="H16" s="40">
        <f t="shared" si="1"/>
        <v>10</v>
      </c>
      <c r="I16" s="41">
        <f t="shared" si="2"/>
        <v>10</v>
      </c>
      <c r="J16" s="229">
        <f>_xlfn.IFNA(VLOOKUP(CONCATENATE($J$5,$B16,$C16),'20BUN'!$A$6:$N$94,14,FALSE),0)</f>
        <v>7</v>
      </c>
      <c r="K16" s="230">
        <f>_xlfn.IFNA(VLOOKUP(CONCATENATE($K$5,$B16,$C16),'20BUS'!$A$6:$N$107,14,FALSE),0)</f>
        <v>0</v>
      </c>
      <c r="L16" s="230">
        <f>_xlfn.IFNA(VLOOKUP(CONCATENATE($L$5,$B16,$C16),'MUR1'!$A$6:$N$135,14,FALSE),0)</f>
        <v>0</v>
      </c>
      <c r="M16" s="230">
        <f>_xlfn.IFNA(VLOOKUP(CONCATENATE($M$5,$B16,$C16),'BUS1'!$A$6:$N$95,14,FALSE),0)</f>
        <v>0</v>
      </c>
      <c r="N16" s="230">
        <f>_xlfn.IFNA(VLOOKUP(CONCATENATE($N$5,$B16,$C16),'WP1'!$A$6:$N$131,14,FALSE),0)</f>
        <v>0</v>
      </c>
      <c r="O16" s="230">
        <f>_xlfn.IFNA(VLOOKUP(CONCATENATE($O$5,$B16,$C16),'BAL1'!$A$6:$N$95,14,FALSE),0)</f>
        <v>0</v>
      </c>
      <c r="P16" s="230">
        <f>_xlfn.IFNA(VLOOKUP(CONCATENATE($P$5,$B16,$C16),'BUS2'!$A$6:$N$133,14,FALSE),0)</f>
        <v>0</v>
      </c>
      <c r="Q16" s="230">
        <f>_xlfn.IFNA(VLOOKUP(CONCATENATE($Q$5,$B16,$C16),'WAL1'!$A$6:$N$135,14,FALSE),0)</f>
        <v>0</v>
      </c>
      <c r="R16" s="230">
        <f>_xlfn.IFNA(VLOOKUP(CONCATENATE($Q$5,$B16,$C16),'MR1'!$A$6:$N$135,14,FALSE),0)</f>
        <v>3</v>
      </c>
      <c r="S16" s="230">
        <f>_xlfn.IFNA(VLOOKUP(CONCATENATE($S$5,$B16,$C16),'OG1'!$A$6:$N$132,14,FALSE),0)</f>
        <v>0</v>
      </c>
      <c r="T16" s="230">
        <f>_xlfn.IFNA(VLOOKUP(CONCATENATE($T$5,$B16,$C16),DARL!$A$6:$N$56,14,FALSE),0)</f>
        <v>0</v>
      </c>
      <c r="U16" s="230">
        <f>_xlfn.IFNA(VLOOKUP(CONCATENATE($U$5,$B16,$C16),'BUS3'!$A$6:$N$135,14,FALSE),0)</f>
        <v>0</v>
      </c>
      <c r="V16" s="230">
        <f>_xlfn.IFNA(VLOOKUP(CONCATENATE($V$5,$B16,$C16),'BAL2'!$A$6:$N$135,14,FALSE),0)</f>
        <v>0</v>
      </c>
      <c r="W16" s="230">
        <f>_xlfn.IFNA(VLOOKUP(CONCATENATE($W$5,$B16,$C16),'BUN1'!$A$6:$N$135,14,FALSE),0)</f>
        <v>0</v>
      </c>
      <c r="X16" s="230">
        <f>_xlfn.IFNA(VLOOKUP(CONCATENATE($X$5,$B16,$C16),'OG2'!$A$6:$N$133,14,FALSE),0)</f>
        <v>0</v>
      </c>
      <c r="Y16" s="230">
        <f>_xlfn.IFNA(VLOOKUP(CONCATENATE($Y$5,$B16,$C16),'SM1'!$A$6:$N$133,14,FALSE),0)</f>
        <v>0</v>
      </c>
      <c r="Z16" s="230">
        <f>_xlfn.IFNA(VLOOKUP(CONCATENATE($Z$5,$B16,$C16),'MR2'!$A$6:$N$124,14,FALSE),0)</f>
        <v>0</v>
      </c>
      <c r="AA16" s="230">
        <f>_xlfn.IFNA(VLOOKUP(CONCATENATE($AA$5,$B16,$C16),'WAL2'!$A$6:$N$135,14,FALSE),0)</f>
        <v>0</v>
      </c>
      <c r="AB16" s="230">
        <f>_xlfn.IFNA(VLOOKUP(CONCATENATE($AB$5,$B16,$C16),DARD1!$A$6:$N$134,14,FALSE),0)</f>
        <v>0</v>
      </c>
      <c r="AC16" s="230">
        <f>_xlfn.IFNA(VLOOKUP(CONCATENATE($AC$5,$B16,$C16),'LF1'!$A$6:$N$135,14,FALSE),0)</f>
        <v>0</v>
      </c>
      <c r="AD16" s="230">
        <f>_xlfn.IFNA(VLOOKUP(CONCATENATE($AC$5,$B16,$C16),DARL2!$A$6:$N$135,14,FALSE),0)</f>
        <v>0</v>
      </c>
      <c r="AE16" s="230">
        <f>_xlfn.IFNA(VLOOKUP(CONCATENATE($AE$5,$B16,$C16),FEST!$A$6:$N$131,14,FALSE),0)</f>
        <v>0</v>
      </c>
      <c r="AF16" s="230">
        <f>_xlfn.IFNA(VLOOKUP(CONCATENATE($AF$5,$B16,$C16),'BUN2'!$A$6:$N$131,14,FALSE),0)</f>
        <v>0</v>
      </c>
      <c r="AG16" s="230">
        <f>_xlfn.IFNA(VLOOKUP(CONCATENATE($AG$5,$B16,$C16),'OG3'!$A$6:$N$135,14,FALSE),0)</f>
        <v>0</v>
      </c>
      <c r="AH16" s="231">
        <f>_xlfn.IFNA(VLOOKUP(CONCATENATE($AH$5,$B16,$C16),SER!$A$6:$N$135,14,FALSE),0)</f>
        <v>0</v>
      </c>
      <c r="AI16" s="231">
        <f>_xlfn.IFNA(VLOOKUP(CONCATENATE($AH$5,$B16,$C16),KR!$A$6:$N$135,14,FALSE),0)</f>
        <v>0</v>
      </c>
      <c r="AJ16" s="231">
        <f>_xlfn.IFNA(VLOOKUP(CONCATENATE($AJ$5,$B16,$C16),DARL2!$A$6:$N$135,14,FALSE),0)</f>
        <v>0</v>
      </c>
      <c r="AK16" s="231">
        <f>_xlfn.IFNA(VLOOKUP(CONCATENATE($AK$5,$B16,$C16),DARD2!$A$6:$N$135,14,FALSE),0)</f>
        <v>0</v>
      </c>
      <c r="AL16" s="231">
        <f>_xlfn.IFNA(VLOOKUP(CONCATENATE($AL$5,$B16,$C16),'WAL3'!$A$6:$N$77,14,FALSE),0)</f>
        <v>0</v>
      </c>
      <c r="AM16" s="231">
        <f>_xlfn.IFNA(VLOOKUP(CONCATENATE($AM$5,$B16,$C16),'BAL3'!$A$6:$N$135,14,FALSE),0)</f>
        <v>0</v>
      </c>
      <c r="AN16" s="231">
        <f>_xlfn.IFNA(VLOOKUP(CONCATENATE($AN$5,$B16,$C16),'BUN3'!$A$6:$N$135,14,FALSE),0)</f>
        <v>0</v>
      </c>
      <c r="AO16" s="231">
        <f>_xlfn.IFNA(VLOOKUP(CONCATENATE($AO$5,$B16,$C16),SC!$A$6:$N$155,14,FALSE),0)</f>
        <v>0</v>
      </c>
      <c r="AP16" s="693">
        <f>_xlfn.IFNA(VLOOKUP(CONCATENATE($AP$5,$B16,$C16),'KAL1'!$A$6:$N$135,14,FALSE),0)</f>
        <v>0</v>
      </c>
      <c r="AQ16" s="518"/>
      <c r="AR16" s="232">
        <f>_xlfn.IFNA(VLOOKUP(CONCATENATE($AR$5,$B16,$C16),'MR3'!$A$6:$N$135,14,FALSE),0)</f>
        <v>0</v>
      </c>
      <c r="AS16" s="101"/>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row>
    <row r="17" spans="1:83" x14ac:dyDescent="0.2">
      <c r="A17" s="916"/>
      <c r="B17" s="35" t="s">
        <v>48</v>
      </c>
      <c r="C17" s="36" t="s">
        <v>143</v>
      </c>
      <c r="D17" s="36" t="s">
        <v>445</v>
      </c>
      <c r="E17" s="37">
        <v>44235</v>
      </c>
      <c r="F17" s="38">
        <v>14</v>
      </c>
      <c r="G17" s="39">
        <f t="shared" si="0"/>
        <v>2</v>
      </c>
      <c r="H17" s="40">
        <f t="shared" si="1"/>
        <v>9</v>
      </c>
      <c r="I17" s="41">
        <f t="shared" si="2"/>
        <v>11</v>
      </c>
      <c r="J17" s="229">
        <f>_xlfn.IFNA(VLOOKUP(CONCATENATE($J$5,$B17,$C17),'20BUN'!$A$6:$N$94,14,FALSE),0)</f>
        <v>0</v>
      </c>
      <c r="K17" s="230">
        <f>_xlfn.IFNA(VLOOKUP(CONCATENATE($K$5,$B17,$C17),'20BUS'!$A$6:$N$107,14,FALSE),0)</f>
        <v>0</v>
      </c>
      <c r="L17" s="230">
        <f>_xlfn.IFNA(VLOOKUP(CONCATENATE($L$5,$B17,$C17),'MUR1'!$A$6:$N$135,14,FALSE),0)</f>
        <v>0</v>
      </c>
      <c r="M17" s="230">
        <f>_xlfn.IFNA(VLOOKUP(CONCATENATE($M$5,$B17,$C17),'BUS1'!$A$6:$N$95,14,FALSE),0)</f>
        <v>0</v>
      </c>
      <c r="N17" s="230">
        <f>_xlfn.IFNA(VLOOKUP(CONCATENATE($N$5,$B17,$C17),'WP1'!$A$6:$N$131,14,FALSE),0)</f>
        <v>0</v>
      </c>
      <c r="O17" s="230">
        <f>_xlfn.IFNA(VLOOKUP(CONCATENATE($O$5,$B17,$C17),'BAL1'!$A$6:$N$95,14,FALSE),0)</f>
        <v>0</v>
      </c>
      <c r="P17" s="230">
        <f>_xlfn.IFNA(VLOOKUP(CONCATENATE($P$5,$B17,$C17),'BUS2'!$A$6:$N$133,14,FALSE),0)</f>
        <v>0</v>
      </c>
      <c r="Q17" s="230">
        <f>_xlfn.IFNA(VLOOKUP(CONCATENATE($Q$5,$B17,$C17),'WAL1'!$A$6:$N$135,14,FALSE),0)</f>
        <v>0</v>
      </c>
      <c r="R17" s="230">
        <f>_xlfn.IFNA(VLOOKUP(CONCATENATE($Q$5,$B17,$C17),'MR1'!$A$6:$N$135,14,FALSE),0)</f>
        <v>0</v>
      </c>
      <c r="S17" s="230">
        <f>_xlfn.IFNA(VLOOKUP(CONCATENATE($S$5,$B17,$C17),'OG1'!$A$6:$N$132,14,FALSE),0)</f>
        <v>0</v>
      </c>
      <c r="T17" s="230">
        <f>_xlfn.IFNA(VLOOKUP(CONCATENATE($T$5,$B17,$C17),DARL!$A$6:$N$56,14,FALSE),0)</f>
        <v>0</v>
      </c>
      <c r="U17" s="230">
        <f>_xlfn.IFNA(VLOOKUP(CONCATENATE($U$5,$B17,$C17),'BUS3'!$A$6:$N$135,14,FALSE),0)</f>
        <v>0</v>
      </c>
      <c r="V17" s="230">
        <f>_xlfn.IFNA(VLOOKUP(CONCATENATE($V$5,$B17,$C17),'BAL2'!$A$6:$N$135,14,FALSE),0)</f>
        <v>0</v>
      </c>
      <c r="W17" s="230">
        <f>_xlfn.IFNA(VLOOKUP(CONCATENATE($W$5,$B17,$C17),'BUN1'!$A$6:$N$135,14,FALSE),0)</f>
        <v>0</v>
      </c>
      <c r="X17" s="230">
        <f>_xlfn.IFNA(VLOOKUP(CONCATENATE($X$5,$B17,$C17),'OG2'!$A$6:$N$133,14,FALSE),0)</f>
        <v>0</v>
      </c>
      <c r="Y17" s="230">
        <f>_xlfn.IFNA(VLOOKUP(CONCATENATE($Y$5,$B17,$C17),'SM1'!$A$6:$N$133,14,FALSE),0)</f>
        <v>0</v>
      </c>
      <c r="Z17" s="230">
        <f>_xlfn.IFNA(VLOOKUP(CONCATENATE($Z$5,$B17,$C17),'MR2'!$A$6:$N$124,14,FALSE),0)</f>
        <v>0</v>
      </c>
      <c r="AA17" s="230">
        <f>_xlfn.IFNA(VLOOKUP(CONCATENATE($AA$5,$B17,$C17),'WAL2'!$A$6:$N$135,14,FALSE),0)</f>
        <v>0</v>
      </c>
      <c r="AB17" s="230">
        <f>_xlfn.IFNA(VLOOKUP(CONCATENATE($AB$5,$B17,$C17),DARD1!$A$6:$N$134,14,FALSE),0)</f>
        <v>0</v>
      </c>
      <c r="AC17" s="230">
        <f>_xlfn.IFNA(VLOOKUP(CONCATENATE($AC$5,$B17,$C17),'LF1'!$A$6:$N$135,14,FALSE),0)</f>
        <v>7</v>
      </c>
      <c r="AD17" s="230">
        <f>_xlfn.IFNA(VLOOKUP(CONCATENATE($AC$5,$B17,$C17),DARL2!$A$6:$N$135,14,FALSE),0)</f>
        <v>0</v>
      </c>
      <c r="AE17" s="230">
        <f>_xlfn.IFNA(VLOOKUP(CONCATENATE($AE$5,$B17,$C17),FEST!$A$6:$N$131,14,FALSE),0)</f>
        <v>0</v>
      </c>
      <c r="AF17" s="230">
        <f>_xlfn.IFNA(VLOOKUP(CONCATENATE($AF$5,$B17,$C17),'BUN2'!$A$6:$N$131,14,FALSE),0)</f>
        <v>0</v>
      </c>
      <c r="AG17" s="230">
        <f>_xlfn.IFNA(VLOOKUP(CONCATENATE($AG$5,$B17,$C17),'OG3'!$A$6:$N$135,14,FALSE),0)</f>
        <v>0</v>
      </c>
      <c r="AH17" s="231">
        <f>_xlfn.IFNA(VLOOKUP(CONCATENATE($AH$5,$B17,$C17),SER!$A$6:$N$135,14,FALSE),0)</f>
        <v>0</v>
      </c>
      <c r="AI17" s="231">
        <f>_xlfn.IFNA(VLOOKUP(CONCATENATE($AH$5,$B17,$C17),KR!$A$6:$N$135,14,FALSE),0)</f>
        <v>0</v>
      </c>
      <c r="AJ17" s="231">
        <f>_xlfn.IFNA(VLOOKUP(CONCATENATE($AJ$5,$B17,$C17),DARL2!$A$6:$N$135,14,FALSE),0)</f>
        <v>0</v>
      </c>
      <c r="AK17" s="231">
        <f>_xlfn.IFNA(VLOOKUP(CONCATENATE($AK$5,$B17,$C17),DARD2!$A$6:$N$135,14,FALSE),0)</f>
        <v>0</v>
      </c>
      <c r="AL17" s="231">
        <f>_xlfn.IFNA(VLOOKUP(CONCATENATE($AL$5,$B17,$C17),'WAL3'!$A$6:$N$77,14,FALSE),0)</f>
        <v>0</v>
      </c>
      <c r="AM17" s="231">
        <f>_xlfn.IFNA(VLOOKUP(CONCATENATE($AM$5,$B17,$C17),'BAL3'!$A$6:$N$135,14,FALSE),0)</f>
        <v>0</v>
      </c>
      <c r="AN17" s="231">
        <f>_xlfn.IFNA(VLOOKUP(CONCATENATE($AN$5,$B17,$C17),'BUN3'!$A$6:$N$135,14,FALSE),0)</f>
        <v>0</v>
      </c>
      <c r="AO17" s="231">
        <f>_xlfn.IFNA(VLOOKUP(CONCATENATE($AO$5,$B17,$C17),SC!$A$6:$N$155,14,FALSE),0)</f>
        <v>2</v>
      </c>
      <c r="AP17" s="693">
        <f>_xlfn.IFNA(VLOOKUP(CONCATENATE($AP$5,$B17,$C17),'KAL1'!$A$6:$N$135,14,FALSE),0)</f>
        <v>0</v>
      </c>
      <c r="AQ17" s="518"/>
      <c r="AR17" s="232">
        <f>_xlfn.IFNA(VLOOKUP(CONCATENATE($AR$5,$B17,$C17),'MR3'!$A$6:$N$135,14,FALSE),0)</f>
        <v>0</v>
      </c>
      <c r="AS17" s="101"/>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row>
    <row r="18" spans="1:83" x14ac:dyDescent="0.2">
      <c r="A18" s="916"/>
      <c r="B18" s="780" t="s">
        <v>536</v>
      </c>
      <c r="C18" s="781" t="s">
        <v>537</v>
      </c>
      <c r="D18" s="36" t="s">
        <v>693</v>
      </c>
      <c r="E18" s="37">
        <v>44285</v>
      </c>
      <c r="F18" s="38">
        <v>14</v>
      </c>
      <c r="G18" s="39">
        <f t="shared" si="0"/>
        <v>1</v>
      </c>
      <c r="H18" s="40">
        <f t="shared" si="1"/>
        <v>6</v>
      </c>
      <c r="I18" s="41">
        <f t="shared" si="2"/>
        <v>12</v>
      </c>
      <c r="J18" s="229">
        <f>_xlfn.IFNA(VLOOKUP(CONCATENATE($J$5,$B18,$C18),'20BUN'!$A$6:$N$94,14,FALSE),0)</f>
        <v>0</v>
      </c>
      <c r="K18" s="230">
        <f>_xlfn.IFNA(VLOOKUP(CONCATENATE($K$5,$B18,$C18),'20BUS'!$A$6:$N$107,14,FALSE),0)</f>
        <v>0</v>
      </c>
      <c r="L18" s="230">
        <f>_xlfn.IFNA(VLOOKUP(CONCATENATE($L$5,$B18,$C18),'MUR1'!$A$6:$N$135,14,FALSE),0)</f>
        <v>6</v>
      </c>
      <c r="M18" s="230">
        <f>_xlfn.IFNA(VLOOKUP(CONCATENATE($M$5,$B18,$C18),'BUS1'!$A$6:$N$95,14,FALSE),0)</f>
        <v>0</v>
      </c>
      <c r="N18" s="230">
        <f>_xlfn.IFNA(VLOOKUP(CONCATENATE($N$5,$B18,$C18),'WP1'!$A$6:$N$131,14,FALSE),0)</f>
        <v>0</v>
      </c>
      <c r="O18" s="230">
        <f>_xlfn.IFNA(VLOOKUP(CONCATENATE($O$5,$B18,$C18),'BAL1'!$A$6:$N$95,14,FALSE),0)</f>
        <v>0</v>
      </c>
      <c r="P18" s="230">
        <f>_xlfn.IFNA(VLOOKUP(CONCATENATE($P$5,$B18,$C18),'BUS2'!$A$6:$N$133,14,FALSE),0)</f>
        <v>0</v>
      </c>
      <c r="Q18" s="230">
        <f>_xlfn.IFNA(VLOOKUP(CONCATENATE($Q$5,$B18,$C18),'WAL1'!$A$6:$N$135,14,FALSE),0)</f>
        <v>0</v>
      </c>
      <c r="R18" s="230">
        <f>_xlfn.IFNA(VLOOKUP(CONCATENATE($Q$5,$B18,$C18),'MR1'!$A$6:$N$135,14,FALSE),0)</f>
        <v>0</v>
      </c>
      <c r="S18" s="230">
        <f>_xlfn.IFNA(VLOOKUP(CONCATENATE($S$5,$B18,$C18),'OG1'!$A$6:$N$132,14,FALSE),0)</f>
        <v>0</v>
      </c>
      <c r="T18" s="230">
        <f>_xlfn.IFNA(VLOOKUP(CONCATENATE($T$5,$B18,$C18),DARL!$A$6:$N$56,14,FALSE),0)</f>
        <v>0</v>
      </c>
      <c r="U18" s="230">
        <f>_xlfn.IFNA(VLOOKUP(CONCATENATE($U$5,$B18,$C18),'BUS3'!$A$6:$N$135,14,FALSE),0)</f>
        <v>0</v>
      </c>
      <c r="V18" s="230">
        <f>_xlfn.IFNA(VLOOKUP(CONCATENATE($V$5,$B18,$C18),'BAL2'!$A$6:$N$135,14,FALSE),0)</f>
        <v>0</v>
      </c>
      <c r="W18" s="230">
        <f>_xlfn.IFNA(VLOOKUP(CONCATENATE($W$5,$B18,$C18),'BUN1'!$A$6:$N$135,14,FALSE),0)</f>
        <v>0</v>
      </c>
      <c r="X18" s="230">
        <f>_xlfn.IFNA(VLOOKUP(CONCATENATE($X$5,$B18,$C18),'OG2'!$A$6:$N$133,14,FALSE),0)</f>
        <v>0</v>
      </c>
      <c r="Y18" s="230">
        <f>_xlfn.IFNA(VLOOKUP(CONCATENATE($Y$5,$B18,$C18),'SM1'!$A$6:$N$133,14,FALSE),0)</f>
        <v>0</v>
      </c>
      <c r="Z18" s="230">
        <f>_xlfn.IFNA(VLOOKUP(CONCATENATE($Z$5,$B18,$C18),'MR2'!$A$6:$N$124,14,FALSE),0)</f>
        <v>0</v>
      </c>
      <c r="AA18" s="230">
        <f>_xlfn.IFNA(VLOOKUP(CONCATENATE($AA$5,$B18,$C18),'WAL2'!$A$6:$N$135,14,FALSE),0)</f>
        <v>0</v>
      </c>
      <c r="AB18" s="230">
        <f>_xlfn.IFNA(VLOOKUP(CONCATENATE($AB$5,$B18,$C18),DARD1!$A$6:$N$134,14,FALSE),0)</f>
        <v>0</v>
      </c>
      <c r="AC18" s="230">
        <f>_xlfn.IFNA(VLOOKUP(CONCATENATE($AC$5,$B18,$C18),'LF1'!$A$6:$N$135,14,FALSE),0)</f>
        <v>0</v>
      </c>
      <c r="AD18" s="230">
        <f>_xlfn.IFNA(VLOOKUP(CONCATENATE($AC$5,$B18,$C18),DARL2!$A$6:$N$135,14,FALSE),0)</f>
        <v>0</v>
      </c>
      <c r="AE18" s="230">
        <f>_xlfn.IFNA(VLOOKUP(CONCATENATE($AE$5,$B18,$C18),FEST!$A$6:$N$131,14,FALSE),0)</f>
        <v>0</v>
      </c>
      <c r="AF18" s="230">
        <f>_xlfn.IFNA(VLOOKUP(CONCATENATE($AF$5,$B18,$C18),'BUN2'!$A$6:$N$131,14,FALSE),0)</f>
        <v>0</v>
      </c>
      <c r="AG18" s="230">
        <f>_xlfn.IFNA(VLOOKUP(CONCATENATE($AG$5,$B18,$C18),'OG3'!$A$6:$N$135,14,FALSE),0)</f>
        <v>0</v>
      </c>
      <c r="AH18" s="231">
        <f>_xlfn.IFNA(VLOOKUP(CONCATENATE($AH$5,$B18,$C18),SER!$A$6:$N$135,14,FALSE),0)</f>
        <v>0</v>
      </c>
      <c r="AI18" s="231">
        <f>_xlfn.IFNA(VLOOKUP(CONCATENATE($AH$5,$B18,$C18),KR!$A$6:$N$135,14,FALSE),0)</f>
        <v>0</v>
      </c>
      <c r="AJ18" s="231">
        <f>_xlfn.IFNA(VLOOKUP(CONCATENATE($AJ$5,$B18,$C18),DARL2!$A$6:$N$135,14,FALSE),0)</f>
        <v>0</v>
      </c>
      <c r="AK18" s="231">
        <f>_xlfn.IFNA(VLOOKUP(CONCATENATE($AK$5,$B18,$C18),DARD2!$A$6:$N$135,14,FALSE),0)</f>
        <v>0</v>
      </c>
      <c r="AL18" s="231">
        <f>_xlfn.IFNA(VLOOKUP(CONCATENATE($AL$5,$B18,$C18),'WAL3'!$A$6:$N$77,14,FALSE),0)</f>
        <v>0</v>
      </c>
      <c r="AM18" s="231">
        <f>_xlfn.IFNA(VLOOKUP(CONCATENATE($AM$5,$B18,$C18),'BAL3'!$A$6:$N$135,14,FALSE),0)</f>
        <v>0</v>
      </c>
      <c r="AN18" s="231">
        <f>_xlfn.IFNA(VLOOKUP(CONCATENATE($AN$5,$B18,$C18),'BUN3'!$A$6:$N$135,14,FALSE),0)</f>
        <v>0</v>
      </c>
      <c r="AO18" s="231">
        <f>_xlfn.IFNA(VLOOKUP(CONCATENATE($AO$5,$B18,$C18),SC!$A$6:$N$155,14,FALSE),0)</f>
        <v>0</v>
      </c>
      <c r="AP18" s="693">
        <f>_xlfn.IFNA(VLOOKUP(CONCATENATE($AP$5,$B18,$C18),'KAL1'!$A$6:$N$135,14,FALSE),0)</f>
        <v>0</v>
      </c>
      <c r="AQ18" s="518"/>
      <c r="AR18" s="232">
        <f>_xlfn.IFNA(VLOOKUP(CONCATENATE($AR$5,$B18,$C18),'MR3'!$A$6:$N$135,14,FALSE),0)</f>
        <v>0</v>
      </c>
      <c r="AS18" s="101"/>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row>
    <row r="19" spans="1:83" s="15" customFormat="1" x14ac:dyDescent="0.2">
      <c r="A19" s="916"/>
      <c r="B19" s="780" t="s">
        <v>610</v>
      </c>
      <c r="C19" s="781" t="s">
        <v>636</v>
      </c>
      <c r="D19" s="36" t="s">
        <v>767</v>
      </c>
      <c r="E19" s="37">
        <v>44310</v>
      </c>
      <c r="F19" s="38">
        <v>14</v>
      </c>
      <c r="G19" s="39">
        <f t="shared" si="0"/>
        <v>1</v>
      </c>
      <c r="H19" s="40">
        <f t="shared" si="1"/>
        <v>6</v>
      </c>
      <c r="I19" s="41">
        <f t="shared" si="2"/>
        <v>12</v>
      </c>
      <c r="J19" s="229">
        <f>_xlfn.IFNA(VLOOKUP(CONCATENATE($J$5,$B19,$C19),'20BUN'!$A$6:$N$94,14,FALSE),0)</f>
        <v>0</v>
      </c>
      <c r="K19" s="230">
        <f>_xlfn.IFNA(VLOOKUP(CONCATENATE($K$5,$B19,$C19),'20BUS'!$A$6:$N$107,14,FALSE),0)</f>
        <v>0</v>
      </c>
      <c r="L19" s="230">
        <f>_xlfn.IFNA(VLOOKUP(CONCATENATE($L$5,$B19,$C19),'MUR1'!$A$6:$N$135,14,FALSE),0)</f>
        <v>0</v>
      </c>
      <c r="M19" s="230">
        <f>_xlfn.IFNA(VLOOKUP(CONCATENATE($M$5,$B19,$C19),'BUS1'!$A$6:$N$95,14,FALSE),0)</f>
        <v>0</v>
      </c>
      <c r="N19" s="230">
        <f>_xlfn.IFNA(VLOOKUP(CONCATENATE($N$5,$B19,$C19),'WP1'!$A$6:$N$131,14,FALSE),0)</f>
        <v>0</v>
      </c>
      <c r="O19" s="230">
        <f>_xlfn.IFNA(VLOOKUP(CONCATENATE($O$5,$B19,$C19),'BAL1'!$A$6:$N$95,14,FALSE),0)</f>
        <v>0</v>
      </c>
      <c r="P19" s="230">
        <f>_xlfn.IFNA(VLOOKUP(CONCATENATE($P$5,$B19,$C19),'BUS2'!$A$6:$N$133,14,FALSE),0)</f>
        <v>0</v>
      </c>
      <c r="Q19" s="230">
        <f>_xlfn.IFNA(VLOOKUP(CONCATENATE($Q$5,$B19,$C19),'WAL1'!$A$6:$N$135,14,FALSE),0)</f>
        <v>0</v>
      </c>
      <c r="R19" s="230">
        <f>_xlfn.IFNA(VLOOKUP(CONCATENATE($Q$5,$B19,$C19),'MR1'!$A$6:$N$135,14,FALSE),0)</f>
        <v>0</v>
      </c>
      <c r="S19" s="230">
        <f>_xlfn.IFNA(VLOOKUP(CONCATENATE($S$5,$B19,$C19),'OG1'!$A$6:$N$132,14,FALSE),0)</f>
        <v>0</v>
      </c>
      <c r="T19" s="230">
        <f>_xlfn.IFNA(VLOOKUP(CONCATENATE($T$5,$B19,$C19),DARL!$A$6:$N$56,14,FALSE),0)</f>
        <v>0</v>
      </c>
      <c r="U19" s="230">
        <f>_xlfn.IFNA(VLOOKUP(CONCATENATE($U$5,$B19,$C19),'BUS3'!$A$6:$N$135,14,FALSE),0)</f>
        <v>0</v>
      </c>
      <c r="V19" s="230">
        <f>_xlfn.IFNA(VLOOKUP(CONCATENATE($V$5,$B19,$C19),'BAL2'!$A$6:$N$135,14,FALSE),0)</f>
        <v>0</v>
      </c>
      <c r="W19" s="230">
        <f>_xlfn.IFNA(VLOOKUP(CONCATENATE($W$5,$B19,$C19),'BUN1'!$A$6:$N$135,14,FALSE),0)</f>
        <v>0</v>
      </c>
      <c r="X19" s="230">
        <f>_xlfn.IFNA(VLOOKUP(CONCATENATE($X$5,$B19,$C19),'OG2'!$A$6:$N$133,14,FALSE),0)</f>
        <v>6</v>
      </c>
      <c r="Y19" s="230">
        <f>_xlfn.IFNA(VLOOKUP(CONCATENATE($Y$5,$B19,$C19),'SM1'!$A$6:$N$133,14,FALSE),0)</f>
        <v>0</v>
      </c>
      <c r="Z19" s="230">
        <f>_xlfn.IFNA(VLOOKUP(CONCATENATE($Z$5,$B19,$C19),'MR2'!$A$6:$N$124,14,FALSE),0)</f>
        <v>0</v>
      </c>
      <c r="AA19" s="230">
        <f>_xlfn.IFNA(VLOOKUP(CONCATENATE($AA$5,$B19,$C19),'WAL2'!$A$6:$N$135,14,FALSE),0)</f>
        <v>0</v>
      </c>
      <c r="AB19" s="230">
        <f>_xlfn.IFNA(VLOOKUP(CONCATENATE($AB$5,$B19,$C19),DARD1!$A$6:$N$134,14,FALSE),0)</f>
        <v>0</v>
      </c>
      <c r="AC19" s="230">
        <f>_xlfn.IFNA(VLOOKUP(CONCATENATE($AC$5,$B19,$C19),'LF1'!$A$6:$N$135,14,FALSE),0)</f>
        <v>0</v>
      </c>
      <c r="AD19" s="230">
        <f>_xlfn.IFNA(VLOOKUP(CONCATENATE($AC$5,$B19,$C19),DARL2!$A$6:$N$135,14,FALSE),0)</f>
        <v>0</v>
      </c>
      <c r="AE19" s="230">
        <f>_xlfn.IFNA(VLOOKUP(CONCATENATE($AE$5,$B19,$C19),FEST!$A$6:$N$131,14,FALSE),0)</f>
        <v>0</v>
      </c>
      <c r="AF19" s="230">
        <f>_xlfn.IFNA(VLOOKUP(CONCATENATE($AF$5,$B19,$C19),'BUN2'!$A$6:$N$131,14,FALSE),0)</f>
        <v>0</v>
      </c>
      <c r="AG19" s="230">
        <f>_xlfn.IFNA(VLOOKUP(CONCATENATE($AG$5,$B19,$C19),'OG3'!$A$6:$N$135,14,FALSE),0)</f>
        <v>0</v>
      </c>
      <c r="AH19" s="231">
        <f>_xlfn.IFNA(VLOOKUP(CONCATENATE($AH$5,$B19,$C19),SER!$A$6:$N$135,14,FALSE),0)</f>
        <v>0</v>
      </c>
      <c r="AI19" s="231">
        <f>_xlfn.IFNA(VLOOKUP(CONCATENATE($AH$5,$B19,$C19),KR!$A$6:$N$135,14,FALSE),0)</f>
        <v>0</v>
      </c>
      <c r="AJ19" s="231">
        <f>_xlfn.IFNA(VLOOKUP(CONCATENATE($AJ$5,$B19,$C19),DARL2!$A$6:$N$135,14,FALSE),0)</f>
        <v>0</v>
      </c>
      <c r="AK19" s="231">
        <f>_xlfn.IFNA(VLOOKUP(CONCATENATE($AK$5,$B19,$C19),DARD2!$A$6:$N$135,14,FALSE),0)</f>
        <v>0</v>
      </c>
      <c r="AL19" s="231">
        <f>_xlfn.IFNA(VLOOKUP(CONCATENATE($AL$5,$B19,$C19),'WAL3'!$A$6:$N$77,14,FALSE),0)</f>
        <v>0</v>
      </c>
      <c r="AM19" s="231">
        <f>_xlfn.IFNA(VLOOKUP(CONCATENATE($AM$5,$B19,$C19),'BAL3'!$A$6:$N$135,14,FALSE),0)</f>
        <v>0</v>
      </c>
      <c r="AN19" s="231">
        <f>_xlfn.IFNA(VLOOKUP(CONCATENATE($AN$5,$B19,$C19),'BUN3'!$A$6:$N$135,14,FALSE),0)</f>
        <v>0</v>
      </c>
      <c r="AO19" s="231">
        <f>_xlfn.IFNA(VLOOKUP(CONCATENATE($AO$5,$B19,$C19),SC!$A$6:$N$155,14,FALSE),0)</f>
        <v>0</v>
      </c>
      <c r="AP19" s="693">
        <f>_xlfn.IFNA(VLOOKUP(CONCATENATE($AP$5,$B19,$C19),'KAL1'!$A$6:$N$135,14,FALSE),0)</f>
        <v>0</v>
      </c>
      <c r="AQ19" s="518"/>
      <c r="AR19" s="232">
        <f>_xlfn.IFNA(VLOOKUP(CONCATENATE($AR$5,$B19,$C19),'MR3'!$A$6:$N$135,14,FALSE),0)</f>
        <v>0</v>
      </c>
      <c r="AS19" s="101"/>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row>
    <row r="20" spans="1:83" s="15" customFormat="1" x14ac:dyDescent="0.2">
      <c r="A20" s="916"/>
      <c r="B20" s="780" t="s">
        <v>140</v>
      </c>
      <c r="C20" s="781" t="s">
        <v>150</v>
      </c>
      <c r="D20" s="36" t="s">
        <v>438</v>
      </c>
      <c r="E20" s="37">
        <v>44239</v>
      </c>
      <c r="F20" s="38">
        <v>13</v>
      </c>
      <c r="G20" s="39">
        <f t="shared" si="0"/>
        <v>1</v>
      </c>
      <c r="H20" s="40">
        <f t="shared" si="1"/>
        <v>5</v>
      </c>
      <c r="I20" s="41">
        <f t="shared" si="2"/>
        <v>14</v>
      </c>
      <c r="J20" s="229">
        <f>_xlfn.IFNA(VLOOKUP(CONCATENATE($J$5,$B20,$C20),'20BUN'!$A$6:$N$94,14,FALSE),0)</f>
        <v>0</v>
      </c>
      <c r="K20" s="230">
        <f>_xlfn.IFNA(VLOOKUP(CONCATENATE($K$5,$B20,$C20),'20BUS'!$A$6:$N$107,14,FALSE),0)</f>
        <v>0</v>
      </c>
      <c r="L20" s="230">
        <f>_xlfn.IFNA(VLOOKUP(CONCATENATE($L$5,$B20,$C20),'MUR1'!$A$6:$N$135,14,FALSE),0)</f>
        <v>0</v>
      </c>
      <c r="M20" s="230">
        <f>_xlfn.IFNA(VLOOKUP(CONCATENATE($M$5,$B20,$C20),'BUS1'!$A$6:$N$95,14,FALSE),0)</f>
        <v>0</v>
      </c>
      <c r="N20" s="230">
        <f>_xlfn.IFNA(VLOOKUP(CONCATENATE($N$5,$B20,$C20),'WP1'!$A$6:$N$131,14,FALSE),0)</f>
        <v>0</v>
      </c>
      <c r="O20" s="230">
        <f>_xlfn.IFNA(VLOOKUP(CONCATENATE($O$5,$B20,$C20),'BAL1'!$A$6:$N$95,14,FALSE),0)</f>
        <v>0</v>
      </c>
      <c r="P20" s="230">
        <f>_xlfn.IFNA(VLOOKUP(CONCATENATE($P$5,$B20,$C20),'BUS2'!$A$6:$N$133,14,FALSE),0)</f>
        <v>0</v>
      </c>
      <c r="Q20" s="230">
        <f>_xlfn.IFNA(VLOOKUP(CONCATENATE($Q$5,$B20,$C20),'WAL1'!$A$6:$N$135,14,FALSE),0)</f>
        <v>0</v>
      </c>
      <c r="R20" s="230">
        <f>_xlfn.IFNA(VLOOKUP(CONCATENATE($Q$5,$B20,$C20),'MR1'!$A$6:$N$135,14,FALSE),0)</f>
        <v>5</v>
      </c>
      <c r="S20" s="230">
        <f>_xlfn.IFNA(VLOOKUP(CONCATENATE($S$5,$B20,$C20),'OG1'!$A$6:$N$132,14,FALSE),0)</f>
        <v>0</v>
      </c>
      <c r="T20" s="230">
        <f>_xlfn.IFNA(VLOOKUP(CONCATENATE($T$5,$B20,$C20),DARL!$A$6:$N$56,14,FALSE),0)</f>
        <v>0</v>
      </c>
      <c r="U20" s="230">
        <f>_xlfn.IFNA(VLOOKUP(CONCATENATE($U$5,$B20,$C20),'BUS3'!$A$6:$N$135,14,FALSE),0)</f>
        <v>0</v>
      </c>
      <c r="V20" s="230">
        <f>_xlfn.IFNA(VLOOKUP(CONCATENATE($V$5,$B20,$C20),'BAL2'!$A$6:$N$135,14,FALSE),0)</f>
        <v>0</v>
      </c>
      <c r="W20" s="230">
        <f>_xlfn.IFNA(VLOOKUP(CONCATENATE($W$5,$B20,$C20),'BUN1'!$A$6:$N$135,14,FALSE),0)</f>
        <v>0</v>
      </c>
      <c r="X20" s="230">
        <f>_xlfn.IFNA(VLOOKUP(CONCATENATE($X$5,$B20,$C20),'OG2'!$A$6:$N$133,14,FALSE),0)</f>
        <v>0</v>
      </c>
      <c r="Y20" s="230">
        <f>_xlfn.IFNA(VLOOKUP(CONCATENATE($Y$5,$B20,$C20),'SM1'!$A$6:$N$133,14,FALSE),0)</f>
        <v>0</v>
      </c>
      <c r="Z20" s="230">
        <f>_xlfn.IFNA(VLOOKUP(CONCATENATE($Z$5,$B20,$C20),'MR2'!$A$6:$N$124,14,FALSE),0)</f>
        <v>0</v>
      </c>
      <c r="AA20" s="230">
        <f>_xlfn.IFNA(VLOOKUP(CONCATENATE($AA$5,$B20,$C20),'WAL2'!$A$6:$N$135,14,FALSE),0)</f>
        <v>0</v>
      </c>
      <c r="AB20" s="230">
        <f>_xlfn.IFNA(VLOOKUP(CONCATENATE($AB$5,$B20,$C20),DARD1!$A$6:$N$134,14,FALSE),0)</f>
        <v>0</v>
      </c>
      <c r="AC20" s="230">
        <f>_xlfn.IFNA(VLOOKUP(CONCATENATE($AC$5,$B20,$C20),'LF1'!$A$6:$N$135,14,FALSE),0)</f>
        <v>0</v>
      </c>
      <c r="AD20" s="230">
        <f>_xlfn.IFNA(VLOOKUP(CONCATENATE($AC$5,$B20,$C20),DARL2!$A$6:$N$135,14,FALSE),0)</f>
        <v>0</v>
      </c>
      <c r="AE20" s="230">
        <f>_xlfn.IFNA(VLOOKUP(CONCATENATE($AE$5,$B20,$C20),FEST!$A$6:$N$131,14,FALSE),0)</f>
        <v>0</v>
      </c>
      <c r="AF20" s="230">
        <f>_xlfn.IFNA(VLOOKUP(CONCATENATE($AF$5,$B20,$C20),'BUN2'!$A$6:$N$131,14,FALSE),0)</f>
        <v>0</v>
      </c>
      <c r="AG20" s="230">
        <f>_xlfn.IFNA(VLOOKUP(CONCATENATE($AG$5,$B20,$C20),'OG3'!$A$6:$N$135,14,FALSE),0)</f>
        <v>0</v>
      </c>
      <c r="AH20" s="231">
        <f>_xlfn.IFNA(VLOOKUP(CONCATENATE($AH$5,$B20,$C20),SER!$A$6:$N$135,14,FALSE),0)</f>
        <v>0</v>
      </c>
      <c r="AI20" s="231">
        <f>_xlfn.IFNA(VLOOKUP(CONCATENATE($AH$5,$B20,$C20),KR!$A$6:$N$135,14,FALSE),0)</f>
        <v>0</v>
      </c>
      <c r="AJ20" s="231">
        <f>_xlfn.IFNA(VLOOKUP(CONCATENATE($AJ$5,$B20,$C20),DARL2!$A$6:$N$135,14,FALSE),0)</f>
        <v>0</v>
      </c>
      <c r="AK20" s="231">
        <f>_xlfn.IFNA(VLOOKUP(CONCATENATE($AK$5,$B20,$C20),DARD2!$A$6:$N$135,14,FALSE),0)</f>
        <v>0</v>
      </c>
      <c r="AL20" s="231">
        <f>_xlfn.IFNA(VLOOKUP(CONCATENATE($AL$5,$B20,$C20),'WAL3'!$A$6:$N$77,14,FALSE),0)</f>
        <v>0</v>
      </c>
      <c r="AM20" s="231">
        <f>_xlfn.IFNA(VLOOKUP(CONCATENATE($AM$5,$B20,$C20),'BAL3'!$A$6:$N$135,14,FALSE),0)</f>
        <v>0</v>
      </c>
      <c r="AN20" s="231">
        <f>_xlfn.IFNA(VLOOKUP(CONCATENATE($AN$5,$B20,$C20),'BUN3'!$A$6:$N$135,14,FALSE),0)</f>
        <v>0</v>
      </c>
      <c r="AO20" s="231">
        <f>_xlfn.IFNA(VLOOKUP(CONCATENATE($AO$5,$B20,$C20),SC!$A$6:$N$155,14,FALSE),0)</f>
        <v>0</v>
      </c>
      <c r="AP20" s="693">
        <f>_xlfn.IFNA(VLOOKUP(CONCATENATE($AP$5,$B20,$C20),'KAL1'!$A$6:$N$135,14,FALSE),0)</f>
        <v>0</v>
      </c>
      <c r="AQ20" s="518"/>
      <c r="AR20" s="232">
        <f>_xlfn.IFNA(VLOOKUP(CONCATENATE($AR$5,$B20,$C20),'MR3'!$A$6:$N$135,14,FALSE),0)</f>
        <v>0</v>
      </c>
      <c r="AS20" s="101"/>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row>
    <row r="21" spans="1:83" s="15" customFormat="1" x14ac:dyDescent="0.2">
      <c r="A21" s="916"/>
      <c r="B21" s="780" t="s">
        <v>85</v>
      </c>
      <c r="C21" s="781" t="s">
        <v>86</v>
      </c>
      <c r="D21" s="36" t="s">
        <v>445</v>
      </c>
      <c r="E21" s="37">
        <v>44218</v>
      </c>
      <c r="F21" s="38">
        <v>16</v>
      </c>
      <c r="G21" s="39">
        <f t="shared" si="0"/>
        <v>1</v>
      </c>
      <c r="H21" s="40">
        <f t="shared" si="1"/>
        <v>4</v>
      </c>
      <c r="I21" s="41">
        <f t="shared" si="2"/>
        <v>15</v>
      </c>
      <c r="J21" s="229">
        <f>_xlfn.IFNA(VLOOKUP(CONCATENATE($J$5,$B21,$C21),'20BUN'!$A$6:$N$94,14,FALSE),0)</f>
        <v>0</v>
      </c>
      <c r="K21" s="230">
        <f>_xlfn.IFNA(VLOOKUP(CONCATENATE($K$5,$B21,$C21),'20BUS'!$A$6:$N$107,14,FALSE),0)</f>
        <v>0</v>
      </c>
      <c r="L21" s="230">
        <f>_xlfn.IFNA(VLOOKUP(CONCATENATE($L$5,$B21,$C21),'MUR1'!$A$6:$N$135,14,FALSE),0)</f>
        <v>4</v>
      </c>
      <c r="M21" s="230">
        <f>_xlfn.IFNA(VLOOKUP(CONCATENATE($M$5,$B21,$C21),'BUS1'!$A$6:$N$95,14,FALSE),0)</f>
        <v>0</v>
      </c>
      <c r="N21" s="230">
        <f>_xlfn.IFNA(VLOOKUP(CONCATENATE($N$5,$B21,$C21),'WP1'!$A$6:$N$131,14,FALSE),0)</f>
        <v>0</v>
      </c>
      <c r="O21" s="230">
        <f>_xlfn.IFNA(VLOOKUP(CONCATENATE($O$5,$B21,$C21),'BAL1'!$A$6:$N$95,14,FALSE),0)</f>
        <v>0</v>
      </c>
      <c r="P21" s="230">
        <f>_xlfn.IFNA(VLOOKUP(CONCATENATE($P$5,$B21,$C21),'BUS2'!$A$6:$N$133,14,FALSE),0)</f>
        <v>0</v>
      </c>
      <c r="Q21" s="230">
        <f>_xlfn.IFNA(VLOOKUP(CONCATENATE($Q$5,$B21,$C21),'WAL1'!$A$6:$N$135,14,FALSE),0)</f>
        <v>0</v>
      </c>
      <c r="R21" s="230">
        <f>_xlfn.IFNA(VLOOKUP(CONCATENATE($Q$5,$B21,$C21),'MR1'!$A$6:$N$135,14,FALSE),0)</f>
        <v>0</v>
      </c>
      <c r="S21" s="230">
        <f>_xlfn.IFNA(VLOOKUP(CONCATENATE($S$5,$B21,$C21),'OG1'!$A$6:$N$132,14,FALSE),0)</f>
        <v>0</v>
      </c>
      <c r="T21" s="230">
        <f>_xlfn.IFNA(VLOOKUP(CONCATENATE($T$5,$B21,$C21),DARL!$A$6:$N$56,14,FALSE),0)</f>
        <v>0</v>
      </c>
      <c r="U21" s="230">
        <f>_xlfn.IFNA(VLOOKUP(CONCATENATE($U$5,$B21,$C21),'BUS3'!$A$6:$N$135,14,FALSE),0)</f>
        <v>0</v>
      </c>
      <c r="V21" s="230">
        <f>_xlfn.IFNA(VLOOKUP(CONCATENATE($V$5,$B21,$C21),'BAL2'!$A$6:$N$135,14,FALSE),0)</f>
        <v>0</v>
      </c>
      <c r="W21" s="230">
        <f>_xlfn.IFNA(VLOOKUP(CONCATENATE($W$5,$B21,$C21),'BUN1'!$A$6:$N$135,14,FALSE),0)</f>
        <v>0</v>
      </c>
      <c r="X21" s="230">
        <f>_xlfn.IFNA(VLOOKUP(CONCATENATE($X$5,$B21,$C21),'OG2'!$A$6:$N$133,14,FALSE),0)</f>
        <v>0</v>
      </c>
      <c r="Y21" s="230">
        <f>_xlfn.IFNA(VLOOKUP(CONCATENATE($Y$5,$B21,$C21),'SM1'!$A$6:$N$133,14,FALSE),0)</f>
        <v>0</v>
      </c>
      <c r="Z21" s="230">
        <f>_xlfn.IFNA(VLOOKUP(CONCATENATE($Z$5,$B21,$C21),'MR2'!$A$6:$N$124,14,FALSE),0)</f>
        <v>0</v>
      </c>
      <c r="AA21" s="230">
        <f>_xlfn.IFNA(VLOOKUP(CONCATENATE($AA$5,$B21,$C21),'WAL2'!$A$6:$N$135,14,FALSE),0)</f>
        <v>0</v>
      </c>
      <c r="AB21" s="230">
        <f>_xlfn.IFNA(VLOOKUP(CONCATENATE($AB$5,$B21,$C21),DARD1!$A$6:$N$134,14,FALSE),0)</f>
        <v>0</v>
      </c>
      <c r="AC21" s="230">
        <f>_xlfn.IFNA(VLOOKUP(CONCATENATE($AC$5,$B21,$C21),'LF1'!$A$6:$N$135,14,FALSE),0)</f>
        <v>0</v>
      </c>
      <c r="AD21" s="230">
        <f>_xlfn.IFNA(VLOOKUP(CONCATENATE($AC$5,$B21,$C21),DARL2!$A$6:$N$135,14,FALSE),0)</f>
        <v>0</v>
      </c>
      <c r="AE21" s="230">
        <f>_xlfn.IFNA(VLOOKUP(CONCATENATE($AE$5,$B21,$C21),FEST!$A$6:$N$131,14,FALSE),0)</f>
        <v>0</v>
      </c>
      <c r="AF21" s="230">
        <f>_xlfn.IFNA(VLOOKUP(CONCATENATE($AF$5,$B21,$C21),'BUN2'!$A$6:$N$131,14,FALSE),0)</f>
        <v>0</v>
      </c>
      <c r="AG21" s="230">
        <f>_xlfn.IFNA(VLOOKUP(CONCATENATE($AG$5,$B21,$C21),'OG3'!$A$6:$N$135,14,FALSE),0)</f>
        <v>0</v>
      </c>
      <c r="AH21" s="231">
        <f>_xlfn.IFNA(VLOOKUP(CONCATENATE($AH$5,$B21,$C21),SER!$A$6:$N$135,14,FALSE),0)</f>
        <v>0</v>
      </c>
      <c r="AI21" s="231">
        <f>_xlfn.IFNA(VLOOKUP(CONCATENATE($AH$5,$B21,$C21),KR!$A$6:$N$135,14,FALSE),0)</f>
        <v>0</v>
      </c>
      <c r="AJ21" s="231">
        <f>_xlfn.IFNA(VLOOKUP(CONCATENATE($AJ$5,$B21,$C21),DARL2!$A$6:$N$135,14,FALSE),0)</f>
        <v>0</v>
      </c>
      <c r="AK21" s="231">
        <f>_xlfn.IFNA(VLOOKUP(CONCATENATE($AK$5,$B21,$C21),DARD2!$A$6:$N$135,14,FALSE),0)</f>
        <v>0</v>
      </c>
      <c r="AL21" s="231">
        <f>_xlfn.IFNA(VLOOKUP(CONCATENATE($AL$5,$B21,$C21),'WAL3'!$A$6:$N$77,14,FALSE),0)</f>
        <v>0</v>
      </c>
      <c r="AM21" s="231">
        <f>_xlfn.IFNA(VLOOKUP(CONCATENATE($AM$5,$B21,$C21),'BAL3'!$A$6:$N$135,14,FALSE),0)</f>
        <v>0</v>
      </c>
      <c r="AN21" s="231">
        <f>_xlfn.IFNA(VLOOKUP(CONCATENATE($AN$5,$B21,$C21),'BUN3'!$A$6:$N$135,14,FALSE),0)</f>
        <v>0</v>
      </c>
      <c r="AO21" s="231">
        <f>_xlfn.IFNA(VLOOKUP(CONCATENATE($AO$5,$B21,$C21),SC!$A$6:$N$155,14,FALSE),0)</f>
        <v>0</v>
      </c>
      <c r="AP21" s="693">
        <f>_xlfn.IFNA(VLOOKUP(CONCATENATE($AP$5,$B21,$C21),'KAL1'!$A$6:$N$135,14,FALSE),0)</f>
        <v>0</v>
      </c>
      <c r="AQ21" s="518"/>
      <c r="AR21" s="232">
        <f>_xlfn.IFNA(VLOOKUP(CONCATENATE($AR$5,$B21,$C21),'MR3'!$A$6:$N$135,14,FALSE),0)</f>
        <v>0</v>
      </c>
      <c r="AS21" s="101"/>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row>
    <row r="22" spans="1:83" s="15" customFormat="1" x14ac:dyDescent="0.2">
      <c r="A22" s="916"/>
      <c r="B22" s="35" t="s">
        <v>312</v>
      </c>
      <c r="C22" s="36" t="s">
        <v>313</v>
      </c>
      <c r="D22" s="36" t="s">
        <v>160</v>
      </c>
      <c r="E22" s="37">
        <v>44263</v>
      </c>
      <c r="F22" s="38">
        <v>14</v>
      </c>
      <c r="G22" s="39">
        <f t="shared" si="0"/>
        <v>0</v>
      </c>
      <c r="H22" s="40">
        <f t="shared" si="1"/>
        <v>0</v>
      </c>
      <c r="I22" s="41">
        <f t="shared" si="2"/>
        <v>16</v>
      </c>
      <c r="J22" s="229">
        <f>_xlfn.IFNA(VLOOKUP(CONCATENATE($J$5,$B22,$C22),'20BUN'!$A$6:$N$94,14,FALSE),0)</f>
        <v>0</v>
      </c>
      <c r="K22" s="230">
        <f>_xlfn.IFNA(VLOOKUP(CONCATENATE($K$5,$B22,$C22),'20BUS'!$A$6:$N$107,14,FALSE),0)</f>
        <v>0</v>
      </c>
      <c r="L22" s="230">
        <f>_xlfn.IFNA(VLOOKUP(CONCATENATE($L$5,$B22,$C22),'MUR1'!$A$6:$N$135,14,FALSE),0)</f>
        <v>0</v>
      </c>
      <c r="M22" s="230">
        <f>_xlfn.IFNA(VLOOKUP(CONCATENATE($M$5,$B22,$C22),'BUS1'!$A$6:$N$95,14,FALSE),0)</f>
        <v>0</v>
      </c>
      <c r="N22" s="230">
        <f>_xlfn.IFNA(VLOOKUP(CONCATENATE($N$5,$B22,$C22),'WP1'!$A$6:$N$131,14,FALSE),0)</f>
        <v>0</v>
      </c>
      <c r="O22" s="230">
        <f>_xlfn.IFNA(VLOOKUP(CONCATENATE($O$5,$B22,$C22),'BAL1'!$A$6:$N$95,14,FALSE),0)</f>
        <v>0</v>
      </c>
      <c r="P22" s="230">
        <f>_xlfn.IFNA(VLOOKUP(CONCATENATE($P$5,$B22,$C22),'BUS2'!$A$6:$N$133,14,FALSE),0)</f>
        <v>0</v>
      </c>
      <c r="Q22" s="230">
        <f>_xlfn.IFNA(VLOOKUP(CONCATENATE($Q$5,$B22,$C22),'WAL1'!$A$6:$N$135,14,FALSE),0)</f>
        <v>0</v>
      </c>
      <c r="R22" s="230">
        <f>_xlfn.IFNA(VLOOKUP(CONCATENATE($Q$5,$B22,$C22),'MR1'!$A$6:$N$135,14,FALSE),0)</f>
        <v>0</v>
      </c>
      <c r="S22" s="230">
        <f>_xlfn.IFNA(VLOOKUP(CONCATENATE($S$5,$B22,$C22),'OG1'!$A$6:$N$132,14,FALSE),0)</f>
        <v>0</v>
      </c>
      <c r="T22" s="230">
        <f>_xlfn.IFNA(VLOOKUP(CONCATENATE($T$5,$B22,$C22),DARL!$A$6:$N$56,14,FALSE),0)</f>
        <v>0</v>
      </c>
      <c r="U22" s="230">
        <f>_xlfn.IFNA(VLOOKUP(CONCATENATE($U$5,$B22,$C22),'BUS3'!$A$6:$N$135,14,FALSE),0)</f>
        <v>0</v>
      </c>
      <c r="V22" s="230">
        <f>_xlfn.IFNA(VLOOKUP(CONCATENATE($V$5,$B22,$C22),'BAL2'!$A$6:$N$135,14,FALSE),0)</f>
        <v>0</v>
      </c>
      <c r="W22" s="230">
        <f>_xlfn.IFNA(VLOOKUP(CONCATENATE($W$5,$B22,$C22),'BUN1'!$A$6:$N$135,14,FALSE),0)</f>
        <v>0</v>
      </c>
      <c r="X22" s="230">
        <f>_xlfn.IFNA(VLOOKUP(CONCATENATE($X$5,$B22,$C22),'OG2'!$A$6:$N$133,14,FALSE),0)</f>
        <v>0</v>
      </c>
      <c r="Y22" s="230">
        <f>_xlfn.IFNA(VLOOKUP(CONCATENATE($Y$5,$B22,$C22),'SM1'!$A$6:$N$133,14,FALSE),0)</f>
        <v>0</v>
      </c>
      <c r="Z22" s="230">
        <f>_xlfn.IFNA(VLOOKUP(CONCATENATE($Z$5,$B22,$C22),'MR2'!$A$6:$N$124,14,FALSE),0)</f>
        <v>0</v>
      </c>
      <c r="AA22" s="230">
        <f>_xlfn.IFNA(VLOOKUP(CONCATENATE($AA$5,$B22,$C22),'WAL2'!$A$6:$N$135,14,FALSE),0)</f>
        <v>0</v>
      </c>
      <c r="AB22" s="230">
        <f>_xlfn.IFNA(VLOOKUP(CONCATENATE($AB$5,$B22,$C22),DARD1!$A$6:$N$134,14,FALSE),0)</f>
        <v>0</v>
      </c>
      <c r="AC22" s="230">
        <f>_xlfn.IFNA(VLOOKUP(CONCATENATE($AC$5,$B22,$C22),'LF1'!$A$6:$N$135,14,FALSE),0)</f>
        <v>0</v>
      </c>
      <c r="AD22" s="230">
        <f>_xlfn.IFNA(VLOOKUP(CONCATENATE($AC$5,$B22,$C22),DARL2!$A$6:$N$135,14,FALSE),0)</f>
        <v>0</v>
      </c>
      <c r="AE22" s="230">
        <f>_xlfn.IFNA(VLOOKUP(CONCATENATE($AE$5,$B22,$C22),FEST!$A$6:$N$131,14,FALSE),0)</f>
        <v>0</v>
      </c>
      <c r="AF22" s="230">
        <f>_xlfn.IFNA(VLOOKUP(CONCATENATE($AF$5,$B22,$C22),'BUN2'!$A$6:$N$131,14,FALSE),0)</f>
        <v>0</v>
      </c>
      <c r="AG22" s="230">
        <f>_xlfn.IFNA(VLOOKUP(CONCATENATE($AG$5,$B22,$C22),'OG3'!$A$6:$N$135,14,FALSE),0)</f>
        <v>0</v>
      </c>
      <c r="AH22" s="231">
        <f>_xlfn.IFNA(VLOOKUP(CONCATENATE($AH$5,$B22,$C22),SER!$A$6:$N$135,14,FALSE),0)</f>
        <v>0</v>
      </c>
      <c r="AI22" s="231">
        <f>_xlfn.IFNA(VLOOKUP(CONCATENATE($AH$5,$B22,$C22),KR!$A$6:$N$135,14,FALSE),0)</f>
        <v>0</v>
      </c>
      <c r="AJ22" s="231">
        <f>_xlfn.IFNA(VLOOKUP(CONCATENATE($AJ$5,$B22,$C22),DARL2!$A$6:$N$135,14,FALSE),0)</f>
        <v>0</v>
      </c>
      <c r="AK22" s="231">
        <f>_xlfn.IFNA(VLOOKUP(CONCATENATE($AK$5,$B22,$C22),DARD2!$A$6:$N$135,14,FALSE),0)</f>
        <v>0</v>
      </c>
      <c r="AL22" s="231">
        <f>_xlfn.IFNA(VLOOKUP(CONCATENATE($AL$5,$B22,$C22),'WAL3'!$A$6:$N$77,14,FALSE),0)</f>
        <v>0</v>
      </c>
      <c r="AM22" s="231">
        <f>_xlfn.IFNA(VLOOKUP(CONCATENATE($AM$5,$B22,$C22),'BAL3'!$A$6:$N$135,14,FALSE),0)</f>
        <v>0</v>
      </c>
      <c r="AN22" s="231">
        <f>_xlfn.IFNA(VLOOKUP(CONCATENATE($AN$5,$B22,$C22),'BUN3'!$A$6:$N$135,14,FALSE),0)</f>
        <v>0</v>
      </c>
      <c r="AO22" s="231">
        <f>_xlfn.IFNA(VLOOKUP(CONCATENATE($AO$5,$B22,$C22),SC!$A$6:$N$155,14,FALSE),0)</f>
        <v>0</v>
      </c>
      <c r="AP22" s="693">
        <f>_xlfn.IFNA(VLOOKUP(CONCATENATE($AP$5,$B22,$C22),'KAL1'!$A$6:$N$135,14,FALSE),0)</f>
        <v>0</v>
      </c>
      <c r="AQ22" s="518"/>
      <c r="AR22" s="232">
        <f>_xlfn.IFNA(VLOOKUP(CONCATENATE($AR$5,$B22,$C22),'MR3'!$A$6:$N$135,14,FALSE),0)</f>
        <v>0</v>
      </c>
      <c r="AS22" s="101"/>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row>
    <row r="23" spans="1:83" s="15" customFormat="1" x14ac:dyDescent="0.2">
      <c r="A23" s="916"/>
      <c r="B23" s="35" t="s">
        <v>177</v>
      </c>
      <c r="C23" s="36" t="s">
        <v>305</v>
      </c>
      <c r="D23" s="36" t="s">
        <v>165</v>
      </c>
      <c r="E23" s="37">
        <v>44225</v>
      </c>
      <c r="F23" s="38">
        <v>15</v>
      </c>
      <c r="G23" s="39">
        <f t="shared" si="0"/>
        <v>0</v>
      </c>
      <c r="H23" s="40">
        <f t="shared" si="1"/>
        <v>0</v>
      </c>
      <c r="I23" s="41">
        <f t="shared" si="2"/>
        <v>16</v>
      </c>
      <c r="J23" s="229">
        <f>_xlfn.IFNA(VLOOKUP(CONCATENATE($J$5,$B23,$C23),'20BUN'!$A$6:$N$94,14,FALSE),0)</f>
        <v>0</v>
      </c>
      <c r="K23" s="230">
        <f>_xlfn.IFNA(VLOOKUP(CONCATENATE($K$5,$B23,$C23),'20BUS'!$A$6:$N$107,14,FALSE),0)</f>
        <v>0</v>
      </c>
      <c r="L23" s="230">
        <f>_xlfn.IFNA(VLOOKUP(CONCATENATE($L$5,$B23,$C23),'MUR1'!$A$6:$N$135,14,FALSE),0)</f>
        <v>0</v>
      </c>
      <c r="M23" s="230">
        <f>_xlfn.IFNA(VLOOKUP(CONCATENATE($M$5,$B23,$C23),'BUS1'!$A$6:$N$95,14,FALSE),0)</f>
        <v>0</v>
      </c>
      <c r="N23" s="230">
        <f>_xlfn.IFNA(VLOOKUP(CONCATENATE($N$5,$B23,$C23),'WP1'!$A$6:$N$131,14,FALSE),0)</f>
        <v>0</v>
      </c>
      <c r="O23" s="230">
        <f>_xlfn.IFNA(VLOOKUP(CONCATENATE($O$5,$B23,$C23),'BAL1'!$A$6:$N$95,14,FALSE),0)</f>
        <v>0</v>
      </c>
      <c r="P23" s="230">
        <f>_xlfn.IFNA(VLOOKUP(CONCATENATE($P$5,$B23,$C23),'BUS2'!$A$6:$N$133,14,FALSE),0)</f>
        <v>0</v>
      </c>
      <c r="Q23" s="230">
        <f>_xlfn.IFNA(VLOOKUP(CONCATENATE($Q$5,$B23,$C23),'WAL1'!$A$6:$N$135,14,FALSE),0)</f>
        <v>0</v>
      </c>
      <c r="R23" s="230">
        <f>_xlfn.IFNA(VLOOKUP(CONCATENATE($Q$5,$B23,$C23),'MR1'!$A$6:$N$135,14,FALSE),0)</f>
        <v>0</v>
      </c>
      <c r="S23" s="230">
        <f>_xlfn.IFNA(VLOOKUP(CONCATENATE($S$5,$B23,$C23),'OG1'!$A$6:$N$132,14,FALSE),0)</f>
        <v>0</v>
      </c>
      <c r="T23" s="230">
        <f>_xlfn.IFNA(VLOOKUP(CONCATENATE($T$5,$B23,$C23),DARL!$A$6:$N$56,14,FALSE),0)</f>
        <v>0</v>
      </c>
      <c r="U23" s="230">
        <f>_xlfn.IFNA(VLOOKUP(CONCATENATE($U$5,$B23,$C23),'BUS3'!$A$6:$N$135,14,FALSE),0)</f>
        <v>0</v>
      </c>
      <c r="V23" s="230">
        <f>_xlfn.IFNA(VLOOKUP(CONCATENATE($V$5,$B23,$C23),'BAL2'!$A$6:$N$135,14,FALSE),0)</f>
        <v>0</v>
      </c>
      <c r="W23" s="230">
        <f>_xlfn.IFNA(VLOOKUP(CONCATENATE($W$5,$B23,$C23),'BUN1'!$A$6:$N$135,14,FALSE),0)</f>
        <v>0</v>
      </c>
      <c r="X23" s="230">
        <f>_xlfn.IFNA(VLOOKUP(CONCATENATE($X$5,$B23,$C23),'OG2'!$A$6:$N$133,14,FALSE),0)</f>
        <v>0</v>
      </c>
      <c r="Y23" s="230">
        <f>_xlfn.IFNA(VLOOKUP(CONCATENATE($Y$5,$B23,$C23),'SM1'!$A$6:$N$133,14,FALSE),0)</f>
        <v>0</v>
      </c>
      <c r="Z23" s="230">
        <f>_xlfn.IFNA(VLOOKUP(CONCATENATE($Z$5,$B23,$C23),'MR2'!$A$6:$N$124,14,FALSE),0)</f>
        <v>0</v>
      </c>
      <c r="AA23" s="230">
        <f>_xlfn.IFNA(VLOOKUP(CONCATENATE($AA$5,$B23,$C23),'WAL2'!$A$6:$N$135,14,FALSE),0)</f>
        <v>0</v>
      </c>
      <c r="AB23" s="230">
        <f>_xlfn.IFNA(VLOOKUP(CONCATENATE($AB$5,$B23,$C23),DARD1!$A$6:$N$134,14,FALSE),0)</f>
        <v>0</v>
      </c>
      <c r="AC23" s="230">
        <f>_xlfn.IFNA(VLOOKUP(CONCATENATE($AC$5,$B23,$C23),'LF1'!$A$6:$N$135,14,FALSE),0)</f>
        <v>0</v>
      </c>
      <c r="AD23" s="230">
        <f>_xlfn.IFNA(VLOOKUP(CONCATENATE($AC$5,$B23,$C23),DARL2!$A$6:$N$135,14,FALSE),0)</f>
        <v>0</v>
      </c>
      <c r="AE23" s="230">
        <f>_xlfn.IFNA(VLOOKUP(CONCATENATE($AE$5,$B23,$C23),FEST!$A$6:$N$131,14,FALSE),0)</f>
        <v>0</v>
      </c>
      <c r="AF23" s="230">
        <f>_xlfn.IFNA(VLOOKUP(CONCATENATE($AF$5,$B23,$C23),'BUN2'!$A$6:$N$131,14,FALSE),0)</f>
        <v>0</v>
      </c>
      <c r="AG23" s="230">
        <f>_xlfn.IFNA(VLOOKUP(CONCATENATE($AG$5,$B23,$C23),'OG3'!$A$6:$N$135,14,FALSE),0)</f>
        <v>0</v>
      </c>
      <c r="AH23" s="231">
        <f>_xlfn.IFNA(VLOOKUP(CONCATENATE($AH$5,$B23,$C23),SER!$A$6:$N$135,14,FALSE),0)</f>
        <v>0</v>
      </c>
      <c r="AI23" s="231">
        <f>_xlfn.IFNA(VLOOKUP(CONCATENATE($AH$5,$B23,$C23),KR!$A$6:$N$135,14,FALSE),0)</f>
        <v>0</v>
      </c>
      <c r="AJ23" s="231">
        <f>_xlfn.IFNA(VLOOKUP(CONCATENATE($AJ$5,$B23,$C23),DARL2!$A$6:$N$135,14,FALSE),0)</f>
        <v>0</v>
      </c>
      <c r="AK23" s="231">
        <f>_xlfn.IFNA(VLOOKUP(CONCATENATE($AK$5,$B23,$C23),DARD2!$A$6:$N$135,14,FALSE),0)</f>
        <v>0</v>
      </c>
      <c r="AL23" s="231">
        <f>_xlfn.IFNA(VLOOKUP(CONCATENATE($AL$5,$B23,$C23),'WAL3'!$A$6:$N$77,14,FALSE),0)</f>
        <v>0</v>
      </c>
      <c r="AM23" s="231">
        <f>_xlfn.IFNA(VLOOKUP(CONCATENATE($AM$5,$B23,$C23),'BAL3'!$A$6:$N$135,14,FALSE),0)</f>
        <v>0</v>
      </c>
      <c r="AN23" s="231">
        <f>_xlfn.IFNA(VLOOKUP(CONCATENATE($AN$5,$B23,$C23),'BUN3'!$A$6:$N$135,14,FALSE),0)</f>
        <v>0</v>
      </c>
      <c r="AO23" s="231">
        <f>_xlfn.IFNA(VLOOKUP(CONCATENATE($AO$5,$B23,$C23),SC!$A$6:$N$155,14,FALSE),0)</f>
        <v>0</v>
      </c>
      <c r="AP23" s="693">
        <f>_xlfn.IFNA(VLOOKUP(CONCATENATE($AP$5,$B23,$C23),'KAL1'!$A$6:$N$135,14,FALSE),0)</f>
        <v>0</v>
      </c>
      <c r="AQ23" s="518"/>
      <c r="AR23" s="232">
        <f>_xlfn.IFNA(VLOOKUP(CONCATENATE($AR$5,$B23,$C23),'MR3'!$A$6:$N$135,14,FALSE),0)</f>
        <v>0</v>
      </c>
      <c r="AS23" s="101"/>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row>
    <row r="24" spans="1:83" s="15" customFormat="1" x14ac:dyDescent="0.2">
      <c r="A24" s="916"/>
      <c r="B24" s="35" t="s">
        <v>28</v>
      </c>
      <c r="C24" s="36" t="s">
        <v>304</v>
      </c>
      <c r="D24" s="36" t="s">
        <v>54</v>
      </c>
      <c r="E24" s="37">
        <v>44226</v>
      </c>
      <c r="F24" s="38">
        <v>15</v>
      </c>
      <c r="G24" s="39">
        <f t="shared" si="0"/>
        <v>0</v>
      </c>
      <c r="H24" s="40">
        <f t="shared" si="1"/>
        <v>0</v>
      </c>
      <c r="I24" s="41">
        <f t="shared" si="2"/>
        <v>16</v>
      </c>
      <c r="J24" s="229">
        <f>_xlfn.IFNA(VLOOKUP(CONCATENATE($J$5,$B24,$C24),'20BUN'!$A$6:$N$94,14,FALSE),0)</f>
        <v>0</v>
      </c>
      <c r="K24" s="230">
        <f>_xlfn.IFNA(VLOOKUP(CONCATENATE($K$5,$B24,$C24),'20BUS'!$A$6:$N$107,14,FALSE),0)</f>
        <v>0</v>
      </c>
      <c r="L24" s="230">
        <f>_xlfn.IFNA(VLOOKUP(CONCATENATE($L$5,$B24,$C24),'MUR1'!$A$6:$N$135,14,FALSE),0)</f>
        <v>0</v>
      </c>
      <c r="M24" s="230">
        <f>_xlfn.IFNA(VLOOKUP(CONCATENATE($M$5,$B24,$C24),'BUS1'!$A$6:$N$95,14,FALSE),0)</f>
        <v>0</v>
      </c>
      <c r="N24" s="230">
        <f>_xlfn.IFNA(VLOOKUP(CONCATENATE($N$5,$B24,$C24),'WP1'!$A$6:$N$131,14,FALSE),0)</f>
        <v>0</v>
      </c>
      <c r="O24" s="230">
        <f>_xlfn.IFNA(VLOOKUP(CONCATENATE($O$5,$B24,$C24),'BAL1'!$A$6:$N$95,14,FALSE),0)</f>
        <v>0</v>
      </c>
      <c r="P24" s="230">
        <f>_xlfn.IFNA(VLOOKUP(CONCATENATE($P$5,$B24,$C24),'BUS2'!$A$6:$N$133,14,FALSE),0)</f>
        <v>0</v>
      </c>
      <c r="Q24" s="230">
        <f>_xlfn.IFNA(VLOOKUP(CONCATENATE($Q$5,$B24,$C24),'WAL1'!$A$6:$N$135,14,FALSE),0)</f>
        <v>0</v>
      </c>
      <c r="R24" s="230">
        <f>_xlfn.IFNA(VLOOKUP(CONCATENATE($Q$5,$B24,$C24),'MR1'!$A$6:$N$135,14,FALSE),0)</f>
        <v>0</v>
      </c>
      <c r="S24" s="230">
        <f>_xlfn.IFNA(VLOOKUP(CONCATENATE($S$5,$B24,$C24),'OG1'!$A$6:$N$132,14,FALSE),0)</f>
        <v>0</v>
      </c>
      <c r="T24" s="230">
        <f>_xlfn.IFNA(VLOOKUP(CONCATENATE($T$5,$B24,$C24),DARL!$A$6:$N$56,14,FALSE),0)</f>
        <v>0</v>
      </c>
      <c r="U24" s="230">
        <f>_xlfn.IFNA(VLOOKUP(CONCATENATE($U$5,$B24,$C24),'BUS3'!$A$6:$N$135,14,FALSE),0)</f>
        <v>0</v>
      </c>
      <c r="V24" s="230">
        <f>_xlfn.IFNA(VLOOKUP(CONCATENATE($V$5,$B24,$C24),'BAL2'!$A$6:$N$135,14,FALSE),0)</f>
        <v>0</v>
      </c>
      <c r="W24" s="230">
        <f>_xlfn.IFNA(VLOOKUP(CONCATENATE($W$5,$B24,$C24),'BUN1'!$A$6:$N$135,14,FALSE),0)</f>
        <v>0</v>
      </c>
      <c r="X24" s="230">
        <f>_xlfn.IFNA(VLOOKUP(CONCATENATE($X$5,$B24,$C24),'OG2'!$A$6:$N$133,14,FALSE),0)</f>
        <v>0</v>
      </c>
      <c r="Y24" s="230">
        <f>_xlfn.IFNA(VLOOKUP(CONCATENATE($Y$5,$B24,$C24),'SM1'!$A$6:$N$133,14,FALSE),0)</f>
        <v>0</v>
      </c>
      <c r="Z24" s="230">
        <f>_xlfn.IFNA(VLOOKUP(CONCATENATE($Z$5,$B24,$C24),'MR2'!$A$6:$N$124,14,FALSE),0)</f>
        <v>0</v>
      </c>
      <c r="AA24" s="230">
        <f>_xlfn.IFNA(VLOOKUP(CONCATENATE($AA$5,$B24,$C24),'WAL2'!$A$6:$N$135,14,FALSE),0)</f>
        <v>0</v>
      </c>
      <c r="AB24" s="230">
        <f>_xlfn.IFNA(VLOOKUP(CONCATENATE($AB$5,$B24,$C24),DARD1!$A$6:$N$134,14,FALSE),0)</f>
        <v>0</v>
      </c>
      <c r="AC24" s="230">
        <f>_xlfn.IFNA(VLOOKUP(CONCATENATE($AC$5,$B24,$C24),'LF1'!$A$6:$N$135,14,FALSE),0)</f>
        <v>0</v>
      </c>
      <c r="AD24" s="230">
        <f>_xlfn.IFNA(VLOOKUP(CONCATENATE($AC$5,$B24,$C24),DARL2!$A$6:$N$135,14,FALSE),0)</f>
        <v>0</v>
      </c>
      <c r="AE24" s="230">
        <f>_xlfn.IFNA(VLOOKUP(CONCATENATE($AE$5,$B24,$C24),FEST!$A$6:$N$131,14,FALSE),0)</f>
        <v>0</v>
      </c>
      <c r="AF24" s="230">
        <f>_xlfn.IFNA(VLOOKUP(CONCATENATE($AF$5,$B24,$C24),'BUN2'!$A$6:$N$131,14,FALSE),0)</f>
        <v>0</v>
      </c>
      <c r="AG24" s="230">
        <f>_xlfn.IFNA(VLOOKUP(CONCATENATE($AG$5,$B24,$C24),'OG3'!$A$6:$N$135,14,FALSE),0)</f>
        <v>0</v>
      </c>
      <c r="AH24" s="231">
        <f>_xlfn.IFNA(VLOOKUP(CONCATENATE($AH$5,$B24,$C24),SER!$A$6:$N$135,14,FALSE),0)</f>
        <v>0</v>
      </c>
      <c r="AI24" s="231">
        <f>_xlfn.IFNA(VLOOKUP(CONCATENATE($AH$5,$B24,$C24),KR!$A$6:$N$135,14,FALSE),0)</f>
        <v>0</v>
      </c>
      <c r="AJ24" s="231">
        <f>_xlfn.IFNA(VLOOKUP(CONCATENATE($AJ$5,$B24,$C24),DARL2!$A$6:$N$135,14,FALSE),0)</f>
        <v>0</v>
      </c>
      <c r="AK24" s="231">
        <f>_xlfn.IFNA(VLOOKUP(CONCATENATE($AK$5,$B24,$C24),DARD2!$A$6:$N$135,14,FALSE),0)</f>
        <v>0</v>
      </c>
      <c r="AL24" s="231">
        <f>_xlfn.IFNA(VLOOKUP(CONCATENATE($AL$5,$B24,$C24),'WAL3'!$A$6:$N$77,14,FALSE),0)</f>
        <v>0</v>
      </c>
      <c r="AM24" s="231">
        <f>_xlfn.IFNA(VLOOKUP(CONCATENATE($AM$5,$B24,$C24),'BAL3'!$A$6:$N$135,14,FALSE),0)</f>
        <v>0</v>
      </c>
      <c r="AN24" s="231">
        <f>_xlfn.IFNA(VLOOKUP(CONCATENATE($AN$5,$B24,$C24),'BUN3'!$A$6:$N$135,14,FALSE),0)</f>
        <v>0</v>
      </c>
      <c r="AO24" s="231">
        <f>_xlfn.IFNA(VLOOKUP(CONCATENATE($AO$5,$B24,$C24),SC!$A$6:$N$155,14,FALSE),0)</f>
        <v>0</v>
      </c>
      <c r="AP24" s="693">
        <f>_xlfn.IFNA(VLOOKUP(CONCATENATE($AP$5,$B24,$C24),'KAL1'!$A$6:$N$135,14,FALSE),0)</f>
        <v>0</v>
      </c>
      <c r="AQ24" s="518"/>
      <c r="AR24" s="232">
        <f>_xlfn.IFNA(VLOOKUP(CONCATENATE($AR$5,$B24,$C24),'MR3'!$A$6:$N$135,14,FALSE),0)</f>
        <v>0</v>
      </c>
      <c r="AS24" s="101"/>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row>
    <row r="25" spans="1:83" s="15" customFormat="1" x14ac:dyDescent="0.2">
      <c r="A25" s="916"/>
      <c r="B25" s="35" t="s">
        <v>306</v>
      </c>
      <c r="C25" s="36" t="s">
        <v>307</v>
      </c>
      <c r="D25" s="36" t="s">
        <v>160</v>
      </c>
      <c r="E25" s="37">
        <v>44219</v>
      </c>
      <c r="F25" s="38">
        <v>15</v>
      </c>
      <c r="G25" s="39">
        <f t="shared" si="0"/>
        <v>0</v>
      </c>
      <c r="H25" s="40">
        <f t="shared" si="1"/>
        <v>0</v>
      </c>
      <c r="I25" s="41">
        <f t="shared" si="2"/>
        <v>16</v>
      </c>
      <c r="J25" s="229">
        <f>_xlfn.IFNA(VLOOKUP(CONCATENATE($J$5,$B25,$C25),'20BUN'!$A$6:$N$94,14,FALSE),0)</f>
        <v>0</v>
      </c>
      <c r="K25" s="230">
        <f>_xlfn.IFNA(VLOOKUP(CONCATENATE($K$5,$B25,$C25),'20BUS'!$A$6:$N$107,14,FALSE),0)</f>
        <v>0</v>
      </c>
      <c r="L25" s="230">
        <f>_xlfn.IFNA(VLOOKUP(CONCATENATE($L$5,$B25,$C25),'MUR1'!$A$6:$N$135,14,FALSE),0)</f>
        <v>0</v>
      </c>
      <c r="M25" s="230">
        <f>_xlfn.IFNA(VLOOKUP(CONCATENATE($M$5,$B25,$C25),'BUS1'!$A$6:$N$95,14,FALSE),0)</f>
        <v>0</v>
      </c>
      <c r="N25" s="230">
        <f>_xlfn.IFNA(VLOOKUP(CONCATENATE($N$5,$B25,$C25),'WP1'!$A$6:$N$131,14,FALSE),0)</f>
        <v>0</v>
      </c>
      <c r="O25" s="230">
        <f>_xlfn.IFNA(VLOOKUP(CONCATENATE($O$5,$B25,$C25),'BAL1'!$A$6:$N$95,14,FALSE),0)</f>
        <v>0</v>
      </c>
      <c r="P25" s="230">
        <f>_xlfn.IFNA(VLOOKUP(CONCATENATE($P$5,$B25,$C25),'BUS2'!$A$6:$N$133,14,FALSE),0)</f>
        <v>0</v>
      </c>
      <c r="Q25" s="230">
        <f>_xlfn.IFNA(VLOOKUP(CONCATENATE($Q$5,$B25,$C25),'WAL1'!$A$6:$N$135,14,FALSE),0)</f>
        <v>0</v>
      </c>
      <c r="R25" s="230">
        <f>_xlfn.IFNA(VLOOKUP(CONCATENATE($Q$5,$B25,$C25),'MR1'!$A$6:$N$135,14,FALSE),0)</f>
        <v>0</v>
      </c>
      <c r="S25" s="230">
        <f>_xlfn.IFNA(VLOOKUP(CONCATENATE($S$5,$B25,$C25),'OG1'!$A$6:$N$132,14,FALSE),0)</f>
        <v>0</v>
      </c>
      <c r="T25" s="230">
        <f>_xlfn.IFNA(VLOOKUP(CONCATENATE($T$5,$B25,$C25),DARL!$A$6:$N$56,14,FALSE),0)</f>
        <v>0</v>
      </c>
      <c r="U25" s="230">
        <f>_xlfn.IFNA(VLOOKUP(CONCATENATE($U$5,$B25,$C25),'BUS3'!$A$6:$N$135,14,FALSE),0)</f>
        <v>0</v>
      </c>
      <c r="V25" s="230">
        <f>_xlfn.IFNA(VLOOKUP(CONCATENATE($V$5,$B25,$C25),'BAL2'!$A$6:$N$135,14,FALSE),0)</f>
        <v>0</v>
      </c>
      <c r="W25" s="230">
        <f>_xlfn.IFNA(VLOOKUP(CONCATENATE($W$5,$B25,$C25),'BUN1'!$A$6:$N$135,14,FALSE),0)</f>
        <v>0</v>
      </c>
      <c r="X25" s="230">
        <f>_xlfn.IFNA(VLOOKUP(CONCATENATE($X$5,$B25,$C25),'OG2'!$A$6:$N$133,14,FALSE),0)</f>
        <v>0</v>
      </c>
      <c r="Y25" s="230">
        <f>_xlfn.IFNA(VLOOKUP(CONCATENATE($Y$5,$B25,$C25),'SM1'!$A$6:$N$133,14,FALSE),0)</f>
        <v>0</v>
      </c>
      <c r="Z25" s="230">
        <f>_xlfn.IFNA(VLOOKUP(CONCATENATE($Z$5,$B25,$C25),'MR2'!$A$6:$N$124,14,FALSE),0)</f>
        <v>0</v>
      </c>
      <c r="AA25" s="230">
        <f>_xlfn.IFNA(VLOOKUP(CONCATENATE($AA$5,$B25,$C25),'WAL2'!$A$6:$N$135,14,FALSE),0)</f>
        <v>0</v>
      </c>
      <c r="AB25" s="230">
        <f>_xlfn.IFNA(VLOOKUP(CONCATENATE($AB$5,$B25,$C25),DARD1!$A$6:$N$134,14,FALSE),0)</f>
        <v>0</v>
      </c>
      <c r="AC25" s="230">
        <f>_xlfn.IFNA(VLOOKUP(CONCATENATE($AC$5,$B25,$C25),'LF1'!$A$6:$N$135,14,FALSE),0)</f>
        <v>0</v>
      </c>
      <c r="AD25" s="230">
        <f>_xlfn.IFNA(VLOOKUP(CONCATENATE($AC$5,$B25,$C25),DARL2!$A$6:$N$135,14,FALSE),0)</f>
        <v>0</v>
      </c>
      <c r="AE25" s="230">
        <f>_xlfn.IFNA(VLOOKUP(CONCATENATE($AE$5,$B25,$C25),FEST!$A$6:$N$131,14,FALSE),0)</f>
        <v>0</v>
      </c>
      <c r="AF25" s="230">
        <f>_xlfn.IFNA(VLOOKUP(CONCATENATE($AF$5,$B25,$C25),'BUN2'!$A$6:$N$131,14,FALSE),0)</f>
        <v>0</v>
      </c>
      <c r="AG25" s="230">
        <f>_xlfn.IFNA(VLOOKUP(CONCATENATE($AG$5,$B25,$C25),'OG3'!$A$6:$N$135,14,FALSE),0)</f>
        <v>0</v>
      </c>
      <c r="AH25" s="231">
        <f>_xlfn.IFNA(VLOOKUP(CONCATENATE($AH$5,$B25,$C25),SER!$A$6:$N$135,14,FALSE),0)</f>
        <v>0</v>
      </c>
      <c r="AI25" s="231">
        <f>_xlfn.IFNA(VLOOKUP(CONCATENATE($AH$5,$B25,$C25),KR!$A$6:$N$135,14,FALSE),0)</f>
        <v>0</v>
      </c>
      <c r="AJ25" s="231">
        <f>_xlfn.IFNA(VLOOKUP(CONCATENATE($AJ$5,$B25,$C25),DARL2!$A$6:$N$135,14,FALSE),0)</f>
        <v>0</v>
      </c>
      <c r="AK25" s="231">
        <f>_xlfn.IFNA(VLOOKUP(CONCATENATE($AK$5,$B25,$C25),DARD2!$A$6:$N$135,14,FALSE),0)</f>
        <v>0</v>
      </c>
      <c r="AL25" s="231">
        <f>_xlfn.IFNA(VLOOKUP(CONCATENATE($AL$5,$B25,$C25),'WAL3'!$A$6:$N$77,14,FALSE),0)</f>
        <v>0</v>
      </c>
      <c r="AM25" s="231">
        <f>_xlfn.IFNA(VLOOKUP(CONCATENATE($AM$5,$B25,$C25),'BAL3'!$A$6:$N$135,14,FALSE),0)</f>
        <v>0</v>
      </c>
      <c r="AN25" s="231">
        <f>_xlfn.IFNA(VLOOKUP(CONCATENATE($AN$5,$B25,$C25),'BUN3'!$A$6:$N$135,14,FALSE),0)</f>
        <v>0</v>
      </c>
      <c r="AO25" s="231">
        <f>_xlfn.IFNA(VLOOKUP(CONCATENATE($AO$5,$B25,$C25),SC!$A$6:$N$155,14,FALSE),0)</f>
        <v>0</v>
      </c>
      <c r="AP25" s="693">
        <f>_xlfn.IFNA(VLOOKUP(CONCATENATE($AP$5,$B25,$C25),'KAL1'!$A$6:$N$135,14,FALSE),0)</f>
        <v>0</v>
      </c>
      <c r="AQ25" s="518"/>
      <c r="AR25" s="232">
        <f>_xlfn.IFNA(VLOOKUP(CONCATENATE($AR$5,$B25,$C25),'MR3'!$A$6:$N$135,14,FALSE),0)</f>
        <v>0</v>
      </c>
      <c r="AS25" s="101"/>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row>
    <row r="26" spans="1:83" s="15" customFormat="1" x14ac:dyDescent="0.2">
      <c r="A26" s="916"/>
      <c r="B26" s="35" t="s">
        <v>19</v>
      </c>
      <c r="C26" s="36" t="s">
        <v>119</v>
      </c>
      <c r="D26" s="36" t="s">
        <v>54</v>
      </c>
      <c r="E26" s="37">
        <v>44220</v>
      </c>
      <c r="F26" s="38">
        <v>16</v>
      </c>
      <c r="G26" s="39">
        <f t="shared" si="0"/>
        <v>0</v>
      </c>
      <c r="H26" s="40">
        <f t="shared" si="1"/>
        <v>0</v>
      </c>
      <c r="I26" s="41">
        <f t="shared" si="2"/>
        <v>16</v>
      </c>
      <c r="J26" s="229">
        <f>_xlfn.IFNA(VLOOKUP(CONCATENATE($J$5,$B26,$C26),'20BUN'!$A$6:$N$94,14,FALSE),0)</f>
        <v>0</v>
      </c>
      <c r="K26" s="230">
        <f>_xlfn.IFNA(VLOOKUP(CONCATENATE($K$5,$B26,$C26),'20BUS'!$A$6:$N$107,14,FALSE),0)</f>
        <v>0</v>
      </c>
      <c r="L26" s="230">
        <f>_xlfn.IFNA(VLOOKUP(CONCATENATE($L$5,$B26,$C26),'MUR1'!$A$6:$N$135,14,FALSE),0)</f>
        <v>0</v>
      </c>
      <c r="M26" s="230">
        <f>_xlfn.IFNA(VLOOKUP(CONCATENATE($M$5,$B26,$C26),'BUS1'!$A$6:$N$95,14,FALSE),0)</f>
        <v>0</v>
      </c>
      <c r="N26" s="230">
        <f>_xlfn.IFNA(VLOOKUP(CONCATENATE($N$5,$B26,$C26),'WP1'!$A$6:$N$131,14,FALSE),0)</f>
        <v>0</v>
      </c>
      <c r="O26" s="230">
        <f>_xlfn.IFNA(VLOOKUP(CONCATENATE($O$5,$B26,$C26),'BAL1'!$A$6:$N$95,14,FALSE),0)</f>
        <v>0</v>
      </c>
      <c r="P26" s="230">
        <f>_xlfn.IFNA(VLOOKUP(CONCATENATE($P$5,$B26,$C26),'BUS2'!$A$6:$N$133,14,FALSE),0)</f>
        <v>0</v>
      </c>
      <c r="Q26" s="230">
        <f>_xlfn.IFNA(VLOOKUP(CONCATENATE($Q$5,$B26,$C26),'WAL1'!$A$6:$N$135,14,FALSE),0)</f>
        <v>0</v>
      </c>
      <c r="R26" s="230">
        <f>_xlfn.IFNA(VLOOKUP(CONCATENATE($Q$5,$B26,$C26),'MR1'!$A$6:$N$135,14,FALSE),0)</f>
        <v>0</v>
      </c>
      <c r="S26" s="230">
        <f>_xlfn.IFNA(VLOOKUP(CONCATENATE($S$5,$B26,$C26),'OG1'!$A$6:$N$132,14,FALSE),0)</f>
        <v>0</v>
      </c>
      <c r="T26" s="230">
        <f>_xlfn.IFNA(VLOOKUP(CONCATENATE($T$5,$B26,$C26),DARL!$A$6:$N$56,14,FALSE),0)</f>
        <v>0</v>
      </c>
      <c r="U26" s="230">
        <f>_xlfn.IFNA(VLOOKUP(CONCATENATE($U$5,$B26,$C26),'BUS3'!$A$6:$N$135,14,FALSE),0)</f>
        <v>0</v>
      </c>
      <c r="V26" s="230">
        <f>_xlfn.IFNA(VLOOKUP(CONCATENATE($V$5,$B26,$C26),'BAL2'!$A$6:$N$135,14,FALSE),0)</f>
        <v>0</v>
      </c>
      <c r="W26" s="230">
        <f>_xlfn.IFNA(VLOOKUP(CONCATENATE($W$5,$B26,$C26),'BUN1'!$A$6:$N$135,14,FALSE),0)</f>
        <v>0</v>
      </c>
      <c r="X26" s="230">
        <f>_xlfn.IFNA(VLOOKUP(CONCATENATE($X$5,$B26,$C26),'OG2'!$A$6:$N$133,14,FALSE),0)</f>
        <v>0</v>
      </c>
      <c r="Y26" s="230">
        <f>_xlfn.IFNA(VLOOKUP(CONCATENATE($Y$5,$B26,$C26),'SM1'!$A$6:$N$133,14,FALSE),0)</f>
        <v>0</v>
      </c>
      <c r="Z26" s="230">
        <f>_xlfn.IFNA(VLOOKUP(CONCATENATE($Z$5,$B26,$C26),'MR2'!$A$6:$N$124,14,FALSE),0)</f>
        <v>0</v>
      </c>
      <c r="AA26" s="230">
        <f>_xlfn.IFNA(VLOOKUP(CONCATENATE($AA$5,$B26,$C26),'WAL2'!$A$6:$N$135,14,FALSE),0)</f>
        <v>0</v>
      </c>
      <c r="AB26" s="230">
        <f>_xlfn.IFNA(VLOOKUP(CONCATENATE($AB$5,$B26,$C26),DARD1!$A$6:$N$134,14,FALSE),0)</f>
        <v>0</v>
      </c>
      <c r="AC26" s="230">
        <f>_xlfn.IFNA(VLOOKUP(CONCATENATE($AC$5,$B26,$C26),'LF1'!$A$6:$N$135,14,FALSE),0)</f>
        <v>0</v>
      </c>
      <c r="AD26" s="230">
        <f>_xlfn.IFNA(VLOOKUP(CONCATENATE($AC$5,$B26,$C26),DARL2!$A$6:$N$135,14,FALSE),0)</f>
        <v>0</v>
      </c>
      <c r="AE26" s="230">
        <f>_xlfn.IFNA(VLOOKUP(CONCATENATE($AE$5,$B26,$C26),FEST!$A$6:$N$131,14,FALSE),0)</f>
        <v>0</v>
      </c>
      <c r="AF26" s="230">
        <f>_xlfn.IFNA(VLOOKUP(CONCATENATE($AF$5,$B26,$C26),'BUN2'!$A$6:$N$131,14,FALSE),0)</f>
        <v>0</v>
      </c>
      <c r="AG26" s="230">
        <f>_xlfn.IFNA(VLOOKUP(CONCATENATE($AG$5,$B26,$C26),'OG3'!$A$6:$N$135,14,FALSE),0)</f>
        <v>0</v>
      </c>
      <c r="AH26" s="231">
        <f>_xlfn.IFNA(VLOOKUP(CONCATENATE($AH$5,$B26,$C26),SER!$A$6:$N$135,14,FALSE),0)</f>
        <v>0</v>
      </c>
      <c r="AI26" s="231">
        <f>_xlfn.IFNA(VLOOKUP(CONCATENATE($AH$5,$B26,$C26),KR!$A$6:$N$135,14,FALSE),0)</f>
        <v>0</v>
      </c>
      <c r="AJ26" s="231">
        <f>_xlfn.IFNA(VLOOKUP(CONCATENATE($AJ$5,$B26,$C26),DARL2!$A$6:$N$135,14,FALSE),0)</f>
        <v>0</v>
      </c>
      <c r="AK26" s="231">
        <f>_xlfn.IFNA(VLOOKUP(CONCATENATE($AK$5,$B26,$C26),DARD2!$A$6:$N$135,14,FALSE),0)</f>
        <v>0</v>
      </c>
      <c r="AL26" s="231">
        <f>_xlfn.IFNA(VLOOKUP(CONCATENATE($AL$5,$B26,$C26),'WAL3'!$A$6:$N$77,14,FALSE),0)</f>
        <v>0</v>
      </c>
      <c r="AM26" s="231">
        <f>_xlfn.IFNA(VLOOKUP(CONCATENATE($AM$5,$B26,$C26),'BAL3'!$A$6:$N$135,14,FALSE),0)</f>
        <v>0</v>
      </c>
      <c r="AN26" s="231">
        <f>_xlfn.IFNA(VLOOKUP(CONCATENATE($AN$5,$B26,$C26),'BUN3'!$A$6:$N$135,14,FALSE),0)</f>
        <v>0</v>
      </c>
      <c r="AO26" s="231">
        <f>_xlfn.IFNA(VLOOKUP(CONCATENATE($AO$5,$B26,$C26),SC!$A$6:$N$155,14,FALSE),0)</f>
        <v>0</v>
      </c>
      <c r="AP26" s="693">
        <f>_xlfn.IFNA(VLOOKUP(CONCATENATE($AP$5,$B26,$C26),'KAL1'!$A$6:$N$135,14,FALSE),0)</f>
        <v>0</v>
      </c>
      <c r="AQ26" s="518"/>
      <c r="AR26" s="232">
        <f>_xlfn.IFNA(VLOOKUP(CONCATENATE($AR$5,$B26,$C26),'MR3'!$A$6:$N$135,14,FALSE),0)</f>
        <v>0</v>
      </c>
      <c r="AS26" s="101"/>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row>
    <row r="27" spans="1:83" s="15" customFormat="1" x14ac:dyDescent="0.2">
      <c r="A27" s="916"/>
      <c r="B27" s="35" t="s">
        <v>41</v>
      </c>
      <c r="C27" s="36" t="s">
        <v>302</v>
      </c>
      <c r="D27" s="36" t="s">
        <v>163</v>
      </c>
      <c r="E27" s="37">
        <v>44234</v>
      </c>
      <c r="F27" s="38">
        <v>14</v>
      </c>
      <c r="G27" s="39">
        <f t="shared" si="0"/>
        <v>0</v>
      </c>
      <c r="H27" s="40">
        <f t="shared" si="1"/>
        <v>0</v>
      </c>
      <c r="I27" s="41">
        <f t="shared" si="2"/>
        <v>16</v>
      </c>
      <c r="J27" s="229">
        <f>_xlfn.IFNA(VLOOKUP(CONCATENATE($J$5,$B27,$C27),'20BUN'!$A$6:$N$94,14,FALSE),0)</f>
        <v>0</v>
      </c>
      <c r="K27" s="230">
        <f>_xlfn.IFNA(VLOOKUP(CONCATENATE($K$5,$B27,$C27),'20BUS'!$A$6:$N$107,14,FALSE),0)</f>
        <v>0</v>
      </c>
      <c r="L27" s="230">
        <f>_xlfn.IFNA(VLOOKUP(CONCATENATE($L$5,$B27,$C27),'MUR1'!$A$6:$N$135,14,FALSE),0)</f>
        <v>0</v>
      </c>
      <c r="M27" s="230">
        <f>_xlfn.IFNA(VLOOKUP(CONCATENATE($M$5,$B27,$C27),'BUS1'!$A$6:$N$95,14,FALSE),0)</f>
        <v>0</v>
      </c>
      <c r="N27" s="230">
        <f>_xlfn.IFNA(VLOOKUP(CONCATENATE($N$5,$B27,$C27),'WP1'!$A$6:$N$131,14,FALSE),0)</f>
        <v>0</v>
      </c>
      <c r="O27" s="230">
        <f>_xlfn.IFNA(VLOOKUP(CONCATENATE($O$5,$B27,$C27),'BAL1'!$A$6:$N$95,14,FALSE),0)</f>
        <v>0</v>
      </c>
      <c r="P27" s="230">
        <f>_xlfn.IFNA(VLOOKUP(CONCATENATE($P$5,$B27,$C27),'BUS2'!$A$6:$N$133,14,FALSE),0)</f>
        <v>0</v>
      </c>
      <c r="Q27" s="230">
        <f>_xlfn.IFNA(VLOOKUP(CONCATENATE($Q$5,$B27,$C27),'WAL1'!$A$6:$N$135,14,FALSE),0)</f>
        <v>0</v>
      </c>
      <c r="R27" s="230">
        <f>_xlfn.IFNA(VLOOKUP(CONCATENATE($Q$5,$B27,$C27),'MR1'!$A$6:$N$135,14,FALSE),0)</f>
        <v>0</v>
      </c>
      <c r="S27" s="230">
        <f>_xlfn.IFNA(VLOOKUP(CONCATENATE($S$5,$B27,$C27),'OG1'!$A$6:$N$132,14,FALSE),0)</f>
        <v>0</v>
      </c>
      <c r="T27" s="230">
        <f>_xlfn.IFNA(VLOOKUP(CONCATENATE($T$5,$B27,$C27),DARL!$A$6:$N$56,14,FALSE),0)</f>
        <v>0</v>
      </c>
      <c r="U27" s="230">
        <f>_xlfn.IFNA(VLOOKUP(CONCATENATE($U$5,$B27,$C27),'BUS3'!$A$6:$N$135,14,FALSE),0)</f>
        <v>0</v>
      </c>
      <c r="V27" s="230">
        <f>_xlfn.IFNA(VLOOKUP(CONCATENATE($V$5,$B27,$C27),'BAL2'!$A$6:$N$135,14,FALSE),0)</f>
        <v>0</v>
      </c>
      <c r="W27" s="230">
        <f>_xlfn.IFNA(VLOOKUP(CONCATENATE($W$5,$B27,$C27),'BUN1'!$A$6:$N$135,14,FALSE),0)</f>
        <v>0</v>
      </c>
      <c r="X27" s="230">
        <f>_xlfn.IFNA(VLOOKUP(CONCATENATE($X$5,$B27,$C27),'OG2'!$A$6:$N$133,14,FALSE),0)</f>
        <v>0</v>
      </c>
      <c r="Y27" s="230">
        <f>_xlfn.IFNA(VLOOKUP(CONCATENATE($Y$5,$B27,$C27),'SM1'!$A$6:$N$133,14,FALSE),0)</f>
        <v>0</v>
      </c>
      <c r="Z27" s="230">
        <f>_xlfn.IFNA(VLOOKUP(CONCATENATE($Z$5,$B27,$C27),'MR2'!$A$6:$N$124,14,FALSE),0)</f>
        <v>0</v>
      </c>
      <c r="AA27" s="230">
        <f>_xlfn.IFNA(VLOOKUP(CONCATENATE($AA$5,$B27,$C27),'WAL2'!$A$6:$N$135,14,FALSE),0)</f>
        <v>0</v>
      </c>
      <c r="AB27" s="230">
        <f>_xlfn.IFNA(VLOOKUP(CONCATENATE($AB$5,$B27,$C27),DARD1!$A$6:$N$134,14,FALSE),0)</f>
        <v>0</v>
      </c>
      <c r="AC27" s="230">
        <f>_xlfn.IFNA(VLOOKUP(CONCATENATE($AC$5,$B27,$C27),'LF1'!$A$6:$N$135,14,FALSE),0)</f>
        <v>0</v>
      </c>
      <c r="AD27" s="230">
        <f>_xlfn.IFNA(VLOOKUP(CONCATENATE($AC$5,$B27,$C27),DARL2!$A$6:$N$135,14,FALSE),0)</f>
        <v>0</v>
      </c>
      <c r="AE27" s="230">
        <f>_xlfn.IFNA(VLOOKUP(CONCATENATE($AE$5,$B27,$C27),FEST!$A$6:$N$131,14,FALSE),0)</f>
        <v>0</v>
      </c>
      <c r="AF27" s="230">
        <f>_xlfn.IFNA(VLOOKUP(CONCATENATE($AF$5,$B27,$C27),'BUN2'!$A$6:$N$131,14,FALSE),0)</f>
        <v>0</v>
      </c>
      <c r="AG27" s="230">
        <f>_xlfn.IFNA(VLOOKUP(CONCATENATE($AG$5,$B27,$C27),'OG3'!$A$6:$N$135,14,FALSE),0)</f>
        <v>0</v>
      </c>
      <c r="AH27" s="231">
        <f>_xlfn.IFNA(VLOOKUP(CONCATENATE($AH$5,$B27,$C27),SER!$A$6:$N$135,14,FALSE),0)</f>
        <v>0</v>
      </c>
      <c r="AI27" s="231">
        <f>_xlfn.IFNA(VLOOKUP(CONCATENATE($AH$5,$B27,$C27),KR!$A$6:$N$135,14,FALSE),0)</f>
        <v>0</v>
      </c>
      <c r="AJ27" s="231">
        <f>_xlfn.IFNA(VLOOKUP(CONCATENATE($AJ$5,$B27,$C27),DARL2!$A$6:$N$135,14,FALSE),0)</f>
        <v>0</v>
      </c>
      <c r="AK27" s="231">
        <f>_xlfn.IFNA(VLOOKUP(CONCATENATE($AK$5,$B27,$C27),DARD2!$A$6:$N$135,14,FALSE),0)</f>
        <v>0</v>
      </c>
      <c r="AL27" s="231">
        <f>_xlfn.IFNA(VLOOKUP(CONCATENATE($AL$5,$B27,$C27),'WAL3'!$A$6:$N$77,14,FALSE),0)</f>
        <v>0</v>
      </c>
      <c r="AM27" s="231">
        <f>_xlfn.IFNA(VLOOKUP(CONCATENATE($AM$5,$B27,$C27),'BAL3'!$A$6:$N$135,14,FALSE),0)</f>
        <v>0</v>
      </c>
      <c r="AN27" s="231">
        <f>_xlfn.IFNA(VLOOKUP(CONCATENATE($AN$5,$B27,$C27),'BUN3'!$A$6:$N$135,14,FALSE),0)</f>
        <v>0</v>
      </c>
      <c r="AO27" s="231">
        <f>_xlfn.IFNA(VLOOKUP(CONCATENATE($AO$5,$B27,$C27),SC!$A$6:$N$155,14,FALSE),0)</f>
        <v>0</v>
      </c>
      <c r="AP27" s="693">
        <f>_xlfn.IFNA(VLOOKUP(CONCATENATE($AP$5,$B27,$C27),'KAL1'!$A$6:$N$135,14,FALSE),0)</f>
        <v>0</v>
      </c>
      <c r="AQ27" s="518"/>
      <c r="AR27" s="232">
        <f>_xlfn.IFNA(VLOOKUP(CONCATENATE($AR$5,$B27,$C27),'MR3'!$A$6:$N$135,14,FALSE),0)</f>
        <v>0</v>
      </c>
      <c r="AS27" s="101"/>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row>
    <row r="28" spans="1:83" s="15" customFormat="1" x14ac:dyDescent="0.2">
      <c r="A28" s="916"/>
      <c r="B28" s="35" t="s">
        <v>169</v>
      </c>
      <c r="C28" s="36" t="s">
        <v>308</v>
      </c>
      <c r="D28" s="36" t="s">
        <v>287</v>
      </c>
      <c r="E28" s="37">
        <v>44241</v>
      </c>
      <c r="F28" s="38">
        <v>15</v>
      </c>
      <c r="G28" s="39">
        <f t="shared" si="0"/>
        <v>0</v>
      </c>
      <c r="H28" s="40">
        <f t="shared" si="1"/>
        <v>0</v>
      </c>
      <c r="I28" s="41">
        <f t="shared" si="2"/>
        <v>16</v>
      </c>
      <c r="J28" s="229">
        <f>_xlfn.IFNA(VLOOKUP(CONCATENATE($J$5,$B28,$C28),'20BUN'!$A$6:$N$94,14,FALSE),0)</f>
        <v>0</v>
      </c>
      <c r="K28" s="230">
        <f>_xlfn.IFNA(VLOOKUP(CONCATENATE($K$5,$B28,$C28),'20BUS'!$A$6:$N$107,14,FALSE),0)</f>
        <v>0</v>
      </c>
      <c r="L28" s="230">
        <f>_xlfn.IFNA(VLOOKUP(CONCATENATE($L$5,$B28,$C28),'MUR1'!$A$6:$N$135,14,FALSE),0)</f>
        <v>0</v>
      </c>
      <c r="M28" s="230">
        <f>_xlfn.IFNA(VLOOKUP(CONCATENATE($M$5,$B28,$C28),'BUS1'!$A$6:$N$95,14,FALSE),0)</f>
        <v>0</v>
      </c>
      <c r="N28" s="230">
        <f>_xlfn.IFNA(VLOOKUP(CONCATENATE($N$5,$B28,$C28),'WP1'!$A$6:$N$131,14,FALSE),0)</f>
        <v>0</v>
      </c>
      <c r="O28" s="230">
        <f>_xlfn.IFNA(VLOOKUP(CONCATENATE($O$5,$B28,$C28),'BAL1'!$A$6:$N$95,14,FALSE),0)</f>
        <v>0</v>
      </c>
      <c r="P28" s="230">
        <f>_xlfn.IFNA(VLOOKUP(CONCATENATE($P$5,$B28,$C28),'BUS2'!$A$6:$N$133,14,FALSE),0)</f>
        <v>0</v>
      </c>
      <c r="Q28" s="230">
        <f>_xlfn.IFNA(VLOOKUP(CONCATENATE($Q$5,$B28,$C28),'WAL1'!$A$6:$N$135,14,FALSE),0)</f>
        <v>0</v>
      </c>
      <c r="R28" s="230">
        <f>_xlfn.IFNA(VLOOKUP(CONCATENATE($Q$5,$B28,$C28),'MR1'!$A$6:$N$135,14,FALSE),0)</f>
        <v>0</v>
      </c>
      <c r="S28" s="230">
        <f>_xlfn.IFNA(VLOOKUP(CONCATENATE($S$5,$B28,$C28),'OG1'!$A$6:$N$132,14,FALSE),0)</f>
        <v>0</v>
      </c>
      <c r="T28" s="230">
        <f>_xlfn.IFNA(VLOOKUP(CONCATENATE($T$5,$B28,$C28),DARL!$A$6:$N$56,14,FALSE),0)</f>
        <v>0</v>
      </c>
      <c r="U28" s="230">
        <f>_xlfn.IFNA(VLOOKUP(CONCATENATE($U$5,$B28,$C28),'BUS3'!$A$6:$N$135,14,FALSE),0)</f>
        <v>0</v>
      </c>
      <c r="V28" s="230">
        <f>_xlfn.IFNA(VLOOKUP(CONCATENATE($V$5,$B28,$C28),'BAL2'!$A$6:$N$135,14,FALSE),0)</f>
        <v>0</v>
      </c>
      <c r="W28" s="230">
        <f>_xlfn.IFNA(VLOOKUP(CONCATENATE($W$5,$B28,$C28),'BUN1'!$A$6:$N$135,14,FALSE),0)</f>
        <v>0</v>
      </c>
      <c r="X28" s="230">
        <f>_xlfn.IFNA(VLOOKUP(CONCATENATE($X$5,$B28,$C28),'OG2'!$A$6:$N$133,14,FALSE),0)</f>
        <v>0</v>
      </c>
      <c r="Y28" s="230">
        <f>_xlfn.IFNA(VLOOKUP(CONCATENATE($Y$5,$B28,$C28),'SM1'!$A$6:$N$133,14,FALSE),0)</f>
        <v>0</v>
      </c>
      <c r="Z28" s="230">
        <f>_xlfn.IFNA(VLOOKUP(CONCATENATE($Z$5,$B28,$C28),'MR2'!$A$6:$N$124,14,FALSE),0)</f>
        <v>0</v>
      </c>
      <c r="AA28" s="230">
        <f>_xlfn.IFNA(VLOOKUP(CONCATENATE($AA$5,$B28,$C28),'WAL2'!$A$6:$N$135,14,FALSE),0)</f>
        <v>0</v>
      </c>
      <c r="AB28" s="230">
        <f>_xlfn.IFNA(VLOOKUP(CONCATENATE($AB$5,$B28,$C28),DARD1!$A$6:$N$134,14,FALSE),0)</f>
        <v>0</v>
      </c>
      <c r="AC28" s="230">
        <f>_xlfn.IFNA(VLOOKUP(CONCATENATE($AC$5,$B28,$C28),'LF1'!$A$6:$N$135,14,FALSE),0)</f>
        <v>0</v>
      </c>
      <c r="AD28" s="230">
        <f>_xlfn.IFNA(VLOOKUP(CONCATENATE($AC$5,$B28,$C28),DARL2!$A$6:$N$135,14,FALSE),0)</f>
        <v>0</v>
      </c>
      <c r="AE28" s="230">
        <f>_xlfn.IFNA(VLOOKUP(CONCATENATE($AE$5,$B28,$C28),FEST!$A$6:$N$131,14,FALSE),0)</f>
        <v>0</v>
      </c>
      <c r="AF28" s="230">
        <f>_xlfn.IFNA(VLOOKUP(CONCATENATE($AF$5,$B28,$C28),'BUN2'!$A$6:$N$131,14,FALSE),0)</f>
        <v>0</v>
      </c>
      <c r="AG28" s="230">
        <f>_xlfn.IFNA(VLOOKUP(CONCATENATE($AG$5,$B28,$C28),'OG3'!$A$6:$N$135,14,FALSE),0)</f>
        <v>0</v>
      </c>
      <c r="AH28" s="231">
        <f>_xlfn.IFNA(VLOOKUP(CONCATENATE($AH$5,$B28,$C28),SER!$A$6:$N$135,14,FALSE),0)</f>
        <v>0</v>
      </c>
      <c r="AI28" s="231">
        <f>_xlfn.IFNA(VLOOKUP(CONCATENATE($AH$5,$B28,$C28),KR!$A$6:$N$135,14,FALSE),0)</f>
        <v>0</v>
      </c>
      <c r="AJ28" s="231">
        <f>_xlfn.IFNA(VLOOKUP(CONCATENATE($AJ$5,$B28,$C28),DARL2!$A$6:$N$135,14,FALSE),0)</f>
        <v>0</v>
      </c>
      <c r="AK28" s="231">
        <f>_xlfn.IFNA(VLOOKUP(CONCATENATE($AK$5,$B28,$C28),DARD2!$A$6:$N$135,14,FALSE),0)</f>
        <v>0</v>
      </c>
      <c r="AL28" s="231">
        <f>_xlfn.IFNA(VLOOKUP(CONCATENATE($AL$5,$B28,$C28),'WAL3'!$A$6:$N$77,14,FALSE),0)</f>
        <v>0</v>
      </c>
      <c r="AM28" s="231">
        <f>_xlfn.IFNA(VLOOKUP(CONCATENATE($AM$5,$B28,$C28),'BAL3'!$A$6:$N$135,14,FALSE),0)</f>
        <v>0</v>
      </c>
      <c r="AN28" s="231">
        <f>_xlfn.IFNA(VLOOKUP(CONCATENATE($AN$5,$B28,$C28),'BUN3'!$A$6:$N$135,14,FALSE),0)</f>
        <v>0</v>
      </c>
      <c r="AO28" s="231">
        <f>_xlfn.IFNA(VLOOKUP(CONCATENATE($AO$5,$B28,$C28),SC!$A$6:$N$155,14,FALSE),0)</f>
        <v>0</v>
      </c>
      <c r="AP28" s="693">
        <f>_xlfn.IFNA(VLOOKUP(CONCATENATE($AP$5,$B28,$C28),'KAL1'!$A$6:$N$135,14,FALSE),0)</f>
        <v>0</v>
      </c>
      <c r="AQ28" s="518"/>
      <c r="AR28" s="232">
        <f>_xlfn.IFNA(VLOOKUP(CONCATENATE($AR$5,$B28,$C28),'MR3'!$A$6:$N$135,14,FALSE),0)</f>
        <v>0</v>
      </c>
      <c r="AS28" s="101"/>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row>
    <row r="29" spans="1:83" s="15" customFormat="1" x14ac:dyDescent="0.2">
      <c r="A29" s="916"/>
      <c r="B29" s="35" t="s">
        <v>104</v>
      </c>
      <c r="C29" s="36" t="s">
        <v>311</v>
      </c>
      <c r="D29" s="36" t="s">
        <v>43</v>
      </c>
      <c r="E29" s="37">
        <v>44261</v>
      </c>
      <c r="F29" s="38">
        <v>14</v>
      </c>
      <c r="G29" s="39">
        <f t="shared" si="0"/>
        <v>0</v>
      </c>
      <c r="H29" s="40">
        <f t="shared" si="1"/>
        <v>0</v>
      </c>
      <c r="I29" s="41">
        <f t="shared" si="2"/>
        <v>16</v>
      </c>
      <c r="J29" s="229">
        <f>_xlfn.IFNA(VLOOKUP(CONCATENATE($J$5,$B29,$C29),'20BUN'!$A$6:$N$94,14,FALSE),0)</f>
        <v>0</v>
      </c>
      <c r="K29" s="230">
        <f>_xlfn.IFNA(VLOOKUP(CONCATENATE($K$5,$B29,$C29),'20BUS'!$A$6:$N$107,14,FALSE),0)</f>
        <v>0</v>
      </c>
      <c r="L29" s="230">
        <f>_xlfn.IFNA(VLOOKUP(CONCATENATE($L$5,$B29,$C29),'MUR1'!$A$6:$N$135,14,FALSE),0)</f>
        <v>0</v>
      </c>
      <c r="M29" s="230">
        <f>_xlfn.IFNA(VLOOKUP(CONCATENATE($M$5,$B29,$C29),'BUS1'!$A$6:$N$95,14,FALSE),0)</f>
        <v>0</v>
      </c>
      <c r="N29" s="230">
        <f>_xlfn.IFNA(VLOOKUP(CONCATENATE($N$5,$B29,$C29),'WP1'!$A$6:$N$131,14,FALSE),0)</f>
        <v>0</v>
      </c>
      <c r="O29" s="230">
        <f>_xlfn.IFNA(VLOOKUP(CONCATENATE($O$5,$B29,$C29),'BAL1'!$A$6:$N$95,14,FALSE),0)</f>
        <v>0</v>
      </c>
      <c r="P29" s="230">
        <f>_xlfn.IFNA(VLOOKUP(CONCATENATE($P$5,$B29,$C29),'BUS2'!$A$6:$N$133,14,FALSE),0)</f>
        <v>0</v>
      </c>
      <c r="Q29" s="230">
        <f>_xlfn.IFNA(VLOOKUP(CONCATENATE($Q$5,$B29,$C29),'WAL1'!$A$6:$N$135,14,FALSE),0)</f>
        <v>0</v>
      </c>
      <c r="R29" s="230">
        <f>_xlfn.IFNA(VLOOKUP(CONCATENATE($Q$5,$B29,$C29),'MR1'!$A$6:$N$135,14,FALSE),0)</f>
        <v>0</v>
      </c>
      <c r="S29" s="230">
        <f>_xlfn.IFNA(VLOOKUP(CONCATENATE($S$5,$B29,$C29),'OG1'!$A$6:$N$132,14,FALSE),0)</f>
        <v>0</v>
      </c>
      <c r="T29" s="230">
        <f>_xlfn.IFNA(VLOOKUP(CONCATENATE($T$5,$B29,$C29),DARL!$A$6:$N$56,14,FALSE),0)</f>
        <v>0</v>
      </c>
      <c r="U29" s="230">
        <f>_xlfn.IFNA(VLOOKUP(CONCATENATE($U$5,$B29,$C29),'BUS3'!$A$6:$N$135,14,FALSE),0)</f>
        <v>0</v>
      </c>
      <c r="V29" s="230">
        <f>_xlfn.IFNA(VLOOKUP(CONCATENATE($V$5,$B29,$C29),'BAL2'!$A$6:$N$135,14,FALSE),0)</f>
        <v>0</v>
      </c>
      <c r="W29" s="230">
        <f>_xlfn.IFNA(VLOOKUP(CONCATENATE($W$5,$B29,$C29),'BUN1'!$A$6:$N$135,14,FALSE),0)</f>
        <v>0</v>
      </c>
      <c r="X29" s="230">
        <f>_xlfn.IFNA(VLOOKUP(CONCATENATE($X$5,$B29,$C29),'OG2'!$A$6:$N$133,14,FALSE),0)</f>
        <v>0</v>
      </c>
      <c r="Y29" s="230">
        <f>_xlfn.IFNA(VLOOKUP(CONCATENATE($Y$5,$B29,$C29),'SM1'!$A$6:$N$133,14,FALSE),0)</f>
        <v>0</v>
      </c>
      <c r="Z29" s="230">
        <f>_xlfn.IFNA(VLOOKUP(CONCATENATE($Z$5,$B29,$C29),'MR2'!$A$6:$N$124,14,FALSE),0)</f>
        <v>0</v>
      </c>
      <c r="AA29" s="230">
        <f>_xlfn.IFNA(VLOOKUP(CONCATENATE($AA$5,$B29,$C29),'WAL2'!$A$6:$N$135,14,FALSE),0)</f>
        <v>0</v>
      </c>
      <c r="AB29" s="230">
        <f>_xlfn.IFNA(VLOOKUP(CONCATENATE($AB$5,$B29,$C29),DARD1!$A$6:$N$134,14,FALSE),0)</f>
        <v>0</v>
      </c>
      <c r="AC29" s="230">
        <f>_xlfn.IFNA(VLOOKUP(CONCATENATE($AC$5,$B29,$C29),'LF1'!$A$6:$N$135,14,FALSE),0)</f>
        <v>0</v>
      </c>
      <c r="AD29" s="230">
        <f>_xlfn.IFNA(VLOOKUP(CONCATENATE($AC$5,$B29,$C29),DARL2!$A$6:$N$135,14,FALSE),0)</f>
        <v>0</v>
      </c>
      <c r="AE29" s="230">
        <f>_xlfn.IFNA(VLOOKUP(CONCATENATE($AE$5,$B29,$C29),FEST!$A$6:$N$131,14,FALSE),0)</f>
        <v>0</v>
      </c>
      <c r="AF29" s="230">
        <f>_xlfn.IFNA(VLOOKUP(CONCATENATE($AF$5,$B29,$C29),'BUN2'!$A$6:$N$131,14,FALSE),0)</f>
        <v>0</v>
      </c>
      <c r="AG29" s="230">
        <f>_xlfn.IFNA(VLOOKUP(CONCATENATE($AG$5,$B29,$C29),'OG3'!$A$6:$N$135,14,FALSE),0)</f>
        <v>0</v>
      </c>
      <c r="AH29" s="231">
        <f>_xlfn.IFNA(VLOOKUP(CONCATENATE($AH$5,$B29,$C29),SER!$A$6:$N$135,14,FALSE),0)</f>
        <v>0</v>
      </c>
      <c r="AI29" s="231">
        <f>_xlfn.IFNA(VLOOKUP(CONCATENATE($AH$5,$B29,$C29),KR!$A$6:$N$135,14,FALSE),0)</f>
        <v>0</v>
      </c>
      <c r="AJ29" s="231">
        <f>_xlfn.IFNA(VLOOKUP(CONCATENATE($AJ$5,$B29,$C29),DARL2!$A$6:$N$135,14,FALSE),0)</f>
        <v>0</v>
      </c>
      <c r="AK29" s="231">
        <f>_xlfn.IFNA(VLOOKUP(CONCATENATE($AK$5,$B29,$C29),DARD2!$A$6:$N$135,14,FALSE),0)</f>
        <v>0</v>
      </c>
      <c r="AL29" s="231">
        <f>_xlfn.IFNA(VLOOKUP(CONCATENATE($AL$5,$B29,$C29),'WAL3'!$A$6:$N$77,14,FALSE),0)</f>
        <v>0</v>
      </c>
      <c r="AM29" s="231">
        <f>_xlfn.IFNA(VLOOKUP(CONCATENATE($AM$5,$B29,$C29),'BAL3'!$A$6:$N$135,14,FALSE),0)</f>
        <v>0</v>
      </c>
      <c r="AN29" s="231">
        <f>_xlfn.IFNA(VLOOKUP(CONCATENATE($AN$5,$B29,$C29),'BUN3'!$A$6:$N$135,14,FALSE),0)</f>
        <v>0</v>
      </c>
      <c r="AO29" s="231">
        <f>_xlfn.IFNA(VLOOKUP(CONCATENATE($AO$5,$B29,$C29),SC!$A$6:$N$155,14,FALSE),0)</f>
        <v>0</v>
      </c>
      <c r="AP29" s="693">
        <f>_xlfn.IFNA(VLOOKUP(CONCATENATE($AP$5,$B29,$C29),'KAL1'!$A$6:$N$135,14,FALSE),0)</f>
        <v>0</v>
      </c>
      <c r="AQ29" s="518"/>
      <c r="AR29" s="232">
        <f>_xlfn.IFNA(VLOOKUP(CONCATENATE($AR$5,$B29,$C29),'MR3'!$A$6:$N$135,14,FALSE),0)</f>
        <v>0</v>
      </c>
      <c r="AS29" s="101"/>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row>
    <row r="30" spans="1:83" s="15" customFormat="1" x14ac:dyDescent="0.2">
      <c r="A30" s="916"/>
      <c r="B30" s="35" t="s">
        <v>51</v>
      </c>
      <c r="C30" s="36" t="s">
        <v>300</v>
      </c>
      <c r="D30" s="36" t="s">
        <v>160</v>
      </c>
      <c r="E30" s="37">
        <v>44240</v>
      </c>
      <c r="F30" s="38">
        <v>15</v>
      </c>
      <c r="G30" s="39">
        <f t="shared" si="0"/>
        <v>0</v>
      </c>
      <c r="H30" s="40">
        <f t="shared" si="1"/>
        <v>0</v>
      </c>
      <c r="I30" s="41">
        <f t="shared" si="2"/>
        <v>16</v>
      </c>
      <c r="J30" s="229">
        <f>_xlfn.IFNA(VLOOKUP(CONCATENATE($J$5,$B30,$C30),'20BUN'!$A$6:$N$94,14,FALSE),0)</f>
        <v>0</v>
      </c>
      <c r="K30" s="230">
        <f>_xlfn.IFNA(VLOOKUP(CONCATENATE($K$5,$B30,$C30),'20BUS'!$A$6:$N$107,14,FALSE),0)</f>
        <v>0</v>
      </c>
      <c r="L30" s="230">
        <f>_xlfn.IFNA(VLOOKUP(CONCATENATE($L$5,$B30,$C30),'MUR1'!$A$6:$N$135,14,FALSE),0)</f>
        <v>0</v>
      </c>
      <c r="M30" s="230">
        <f>_xlfn.IFNA(VLOOKUP(CONCATENATE($M$5,$B30,$C30),'BUS1'!$A$6:$N$95,14,FALSE),0)</f>
        <v>0</v>
      </c>
      <c r="N30" s="230">
        <f>_xlfn.IFNA(VLOOKUP(CONCATENATE($N$5,$B30,$C30),'WP1'!$A$6:$N$131,14,FALSE),0)</f>
        <v>0</v>
      </c>
      <c r="O30" s="230">
        <f>_xlfn.IFNA(VLOOKUP(CONCATENATE($O$5,$B30,$C30),'BAL1'!$A$6:$N$95,14,FALSE),0)</f>
        <v>0</v>
      </c>
      <c r="P30" s="230">
        <f>_xlfn.IFNA(VLOOKUP(CONCATENATE($P$5,$B30,$C30),'BUS2'!$A$6:$N$133,14,FALSE),0)</f>
        <v>0</v>
      </c>
      <c r="Q30" s="230">
        <f>_xlfn.IFNA(VLOOKUP(CONCATENATE($Q$5,$B30,$C30),'WAL1'!$A$6:$N$135,14,FALSE),0)</f>
        <v>0</v>
      </c>
      <c r="R30" s="230">
        <f>_xlfn.IFNA(VLOOKUP(CONCATENATE($Q$5,$B30,$C30),'MR1'!$A$6:$N$135,14,FALSE),0)</f>
        <v>0</v>
      </c>
      <c r="S30" s="230">
        <f>_xlfn.IFNA(VLOOKUP(CONCATENATE($S$5,$B30,$C30),'OG1'!$A$6:$N$132,14,FALSE),0)</f>
        <v>0</v>
      </c>
      <c r="T30" s="230">
        <f>_xlfn.IFNA(VLOOKUP(CONCATENATE($T$5,$B30,$C30),DARL!$A$6:$N$56,14,FALSE),0)</f>
        <v>0</v>
      </c>
      <c r="U30" s="230">
        <f>_xlfn.IFNA(VLOOKUP(CONCATENATE($U$5,$B30,$C30),'BUS3'!$A$6:$N$135,14,FALSE),0)</f>
        <v>0</v>
      </c>
      <c r="V30" s="230">
        <f>_xlfn.IFNA(VLOOKUP(CONCATENATE($V$5,$B30,$C30),'BAL2'!$A$6:$N$135,14,FALSE),0)</f>
        <v>0</v>
      </c>
      <c r="W30" s="230">
        <f>_xlfn.IFNA(VLOOKUP(CONCATENATE($W$5,$B30,$C30),'BUN1'!$A$6:$N$135,14,FALSE),0)</f>
        <v>0</v>
      </c>
      <c r="X30" s="230">
        <f>_xlfn.IFNA(VLOOKUP(CONCATENATE($X$5,$B30,$C30),'OG2'!$A$6:$N$133,14,FALSE),0)</f>
        <v>0</v>
      </c>
      <c r="Y30" s="230">
        <f>_xlfn.IFNA(VLOOKUP(CONCATENATE($Y$5,$B30,$C30),'SM1'!$A$6:$N$133,14,FALSE),0)</f>
        <v>0</v>
      </c>
      <c r="Z30" s="230">
        <f>_xlfn.IFNA(VLOOKUP(CONCATENATE($Z$5,$B30,$C30),'MR2'!$A$6:$N$124,14,FALSE),0)</f>
        <v>0</v>
      </c>
      <c r="AA30" s="230">
        <f>_xlfn.IFNA(VLOOKUP(CONCATENATE($AA$5,$B30,$C30),'WAL2'!$A$6:$N$135,14,FALSE),0)</f>
        <v>0</v>
      </c>
      <c r="AB30" s="230">
        <f>_xlfn.IFNA(VLOOKUP(CONCATENATE($AB$5,$B30,$C30),DARD1!$A$6:$N$134,14,FALSE),0)</f>
        <v>0</v>
      </c>
      <c r="AC30" s="230">
        <f>_xlfn.IFNA(VLOOKUP(CONCATENATE($AC$5,$B30,$C30),'LF1'!$A$6:$N$135,14,FALSE),0)</f>
        <v>0</v>
      </c>
      <c r="AD30" s="230">
        <f>_xlfn.IFNA(VLOOKUP(CONCATENATE($AC$5,$B30,$C30),DARL2!$A$6:$N$135,14,FALSE),0)</f>
        <v>0</v>
      </c>
      <c r="AE30" s="230">
        <f>_xlfn.IFNA(VLOOKUP(CONCATENATE($AE$5,$B30,$C30),FEST!$A$6:$N$131,14,FALSE),0)</f>
        <v>0</v>
      </c>
      <c r="AF30" s="230">
        <f>_xlfn.IFNA(VLOOKUP(CONCATENATE($AF$5,$B30,$C30),'BUN2'!$A$6:$N$131,14,FALSE),0)</f>
        <v>0</v>
      </c>
      <c r="AG30" s="230">
        <f>_xlfn.IFNA(VLOOKUP(CONCATENATE($AG$5,$B30,$C30),'OG3'!$A$6:$N$135,14,FALSE),0)</f>
        <v>0</v>
      </c>
      <c r="AH30" s="231">
        <f>_xlfn.IFNA(VLOOKUP(CONCATENATE($AH$5,$B30,$C30),SER!$A$6:$N$135,14,FALSE),0)</f>
        <v>0</v>
      </c>
      <c r="AI30" s="231">
        <f>_xlfn.IFNA(VLOOKUP(CONCATENATE($AH$5,$B30,$C30),KR!$A$6:$N$135,14,FALSE),0)</f>
        <v>0</v>
      </c>
      <c r="AJ30" s="231">
        <f>_xlfn.IFNA(VLOOKUP(CONCATENATE($AJ$5,$B30,$C30),DARL2!$A$6:$N$135,14,FALSE),0)</f>
        <v>0</v>
      </c>
      <c r="AK30" s="231">
        <f>_xlfn.IFNA(VLOOKUP(CONCATENATE($AK$5,$B30,$C30),DARD2!$A$6:$N$135,14,FALSE),0)</f>
        <v>0</v>
      </c>
      <c r="AL30" s="231">
        <f>_xlfn.IFNA(VLOOKUP(CONCATENATE($AL$5,$B30,$C30),'WAL3'!$A$6:$N$77,14,FALSE),0)</f>
        <v>0</v>
      </c>
      <c r="AM30" s="231">
        <f>_xlfn.IFNA(VLOOKUP(CONCATENATE($AM$5,$B30,$C30),'BAL3'!$A$6:$N$135,14,FALSE),0)</f>
        <v>0</v>
      </c>
      <c r="AN30" s="231">
        <f>_xlfn.IFNA(VLOOKUP(CONCATENATE($AN$5,$B30,$C30),'BUN3'!$A$6:$N$135,14,FALSE),0)</f>
        <v>0</v>
      </c>
      <c r="AO30" s="231">
        <f>_xlfn.IFNA(VLOOKUP(CONCATENATE($AO$5,$B30,$C30),SC!$A$6:$N$155,14,FALSE),0)</f>
        <v>0</v>
      </c>
      <c r="AP30" s="693">
        <f>_xlfn.IFNA(VLOOKUP(CONCATENATE($AP$5,$B30,$C30),'KAL1'!$A$6:$N$135,14,FALSE),0)</f>
        <v>0</v>
      </c>
      <c r="AQ30" s="518"/>
      <c r="AR30" s="232">
        <f>_xlfn.IFNA(VLOOKUP(CONCATENATE($AR$5,$B30,$C30),'MR3'!$A$6:$N$135,14,FALSE),0)</f>
        <v>0</v>
      </c>
      <c r="AS30" s="101"/>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row>
    <row r="31" spans="1:83" s="15" customFormat="1" x14ac:dyDescent="0.2">
      <c r="A31" s="916"/>
      <c r="B31" s="35" t="s">
        <v>309</v>
      </c>
      <c r="C31" s="36" t="s">
        <v>310</v>
      </c>
      <c r="D31" s="36" t="s">
        <v>163</v>
      </c>
      <c r="E31" s="37">
        <v>44218</v>
      </c>
      <c r="F31" s="38">
        <v>14</v>
      </c>
      <c r="G31" s="39">
        <f t="shared" si="0"/>
        <v>0</v>
      </c>
      <c r="H31" s="40">
        <f t="shared" si="1"/>
        <v>0</v>
      </c>
      <c r="I31" s="41">
        <f t="shared" si="2"/>
        <v>16</v>
      </c>
      <c r="J31" s="229">
        <f>_xlfn.IFNA(VLOOKUP(CONCATENATE($J$5,$B31,$C31),'20BUN'!$A$6:$N$94,14,FALSE),0)</f>
        <v>0</v>
      </c>
      <c r="K31" s="230">
        <f>_xlfn.IFNA(VLOOKUP(CONCATENATE($K$5,$B31,$C31),'20BUS'!$A$6:$N$107,14,FALSE),0)</f>
        <v>0</v>
      </c>
      <c r="L31" s="230">
        <f>_xlfn.IFNA(VLOOKUP(CONCATENATE($L$5,$B31,$C31),'MUR1'!$A$6:$N$135,14,FALSE),0)</f>
        <v>0</v>
      </c>
      <c r="M31" s="230">
        <f>_xlfn.IFNA(VLOOKUP(CONCATENATE($M$5,$B31,$C31),'BUS1'!$A$6:$N$95,14,FALSE),0)</f>
        <v>0</v>
      </c>
      <c r="N31" s="230">
        <f>_xlfn.IFNA(VLOOKUP(CONCATENATE($N$5,$B31,$C31),'WP1'!$A$6:$N$131,14,FALSE),0)</f>
        <v>0</v>
      </c>
      <c r="O31" s="230">
        <f>_xlfn.IFNA(VLOOKUP(CONCATENATE($O$5,$B31,$C31),'BAL1'!$A$6:$N$95,14,FALSE),0)</f>
        <v>0</v>
      </c>
      <c r="P31" s="230">
        <f>_xlfn.IFNA(VLOOKUP(CONCATENATE($P$5,$B31,$C31),'BUS2'!$A$6:$N$133,14,FALSE),0)</f>
        <v>0</v>
      </c>
      <c r="Q31" s="230">
        <f>_xlfn.IFNA(VLOOKUP(CONCATENATE($Q$5,$B31,$C31),'WAL1'!$A$6:$N$135,14,FALSE),0)</f>
        <v>0</v>
      </c>
      <c r="R31" s="230">
        <f>_xlfn.IFNA(VLOOKUP(CONCATENATE($Q$5,$B31,$C31),'MR1'!$A$6:$N$135,14,FALSE),0)</f>
        <v>0</v>
      </c>
      <c r="S31" s="230">
        <f>_xlfn.IFNA(VLOOKUP(CONCATENATE($S$5,$B31,$C31),'OG1'!$A$6:$N$132,14,FALSE),0)</f>
        <v>0</v>
      </c>
      <c r="T31" s="230">
        <f>_xlfn.IFNA(VLOOKUP(CONCATENATE($T$5,$B31,$C31),DARL!$A$6:$N$56,14,FALSE),0)</f>
        <v>0</v>
      </c>
      <c r="U31" s="230">
        <f>_xlfn.IFNA(VLOOKUP(CONCATENATE($U$5,$B31,$C31),'BUS3'!$A$6:$N$135,14,FALSE),0)</f>
        <v>0</v>
      </c>
      <c r="V31" s="230">
        <f>_xlfn.IFNA(VLOOKUP(CONCATENATE($V$5,$B31,$C31),'BAL2'!$A$6:$N$135,14,FALSE),0)</f>
        <v>0</v>
      </c>
      <c r="W31" s="230">
        <f>_xlfn.IFNA(VLOOKUP(CONCATENATE($W$5,$B31,$C31),'BUN1'!$A$6:$N$135,14,FALSE),0)</f>
        <v>0</v>
      </c>
      <c r="X31" s="230">
        <f>_xlfn.IFNA(VLOOKUP(CONCATENATE($X$5,$B31,$C31),'OG2'!$A$6:$N$133,14,FALSE),0)</f>
        <v>0</v>
      </c>
      <c r="Y31" s="230">
        <f>_xlfn.IFNA(VLOOKUP(CONCATENATE($Y$5,$B31,$C31),'SM1'!$A$6:$N$133,14,FALSE),0)</f>
        <v>0</v>
      </c>
      <c r="Z31" s="230">
        <f>_xlfn.IFNA(VLOOKUP(CONCATENATE($Z$5,$B31,$C31),'MR2'!$A$6:$N$124,14,FALSE),0)</f>
        <v>0</v>
      </c>
      <c r="AA31" s="230">
        <f>_xlfn.IFNA(VLOOKUP(CONCATENATE($AA$5,$B31,$C31),'WAL2'!$A$6:$N$135,14,FALSE),0)</f>
        <v>0</v>
      </c>
      <c r="AB31" s="230">
        <f>_xlfn.IFNA(VLOOKUP(CONCATENATE($AB$5,$B31,$C31),DARD1!$A$6:$N$134,14,FALSE),0)</f>
        <v>0</v>
      </c>
      <c r="AC31" s="230">
        <f>_xlfn.IFNA(VLOOKUP(CONCATENATE($AC$5,$B31,$C31),'LF1'!$A$6:$N$135,14,FALSE),0)</f>
        <v>0</v>
      </c>
      <c r="AD31" s="230">
        <f>_xlfn.IFNA(VLOOKUP(CONCATENATE($AC$5,$B31,$C31),DARL2!$A$6:$N$135,14,FALSE),0)</f>
        <v>0</v>
      </c>
      <c r="AE31" s="230">
        <f>_xlfn.IFNA(VLOOKUP(CONCATENATE($AE$5,$B31,$C31),FEST!$A$6:$N$131,14,FALSE),0)</f>
        <v>0</v>
      </c>
      <c r="AF31" s="230">
        <f>_xlfn.IFNA(VLOOKUP(CONCATENATE($AF$5,$B31,$C31),'BUN2'!$A$6:$N$131,14,FALSE),0)</f>
        <v>0</v>
      </c>
      <c r="AG31" s="230">
        <f>_xlfn.IFNA(VLOOKUP(CONCATENATE($AG$5,$B31,$C31),'OG3'!$A$6:$N$135,14,FALSE),0)</f>
        <v>0</v>
      </c>
      <c r="AH31" s="231">
        <f>_xlfn.IFNA(VLOOKUP(CONCATENATE($AH$5,$B31,$C31),SER!$A$6:$N$135,14,FALSE),0)</f>
        <v>0</v>
      </c>
      <c r="AI31" s="231">
        <f>_xlfn.IFNA(VLOOKUP(CONCATENATE($AH$5,$B31,$C31),KR!$A$6:$N$135,14,FALSE),0)</f>
        <v>0</v>
      </c>
      <c r="AJ31" s="231">
        <f>_xlfn.IFNA(VLOOKUP(CONCATENATE($AJ$5,$B31,$C31),DARL2!$A$6:$N$135,14,FALSE),0)</f>
        <v>0</v>
      </c>
      <c r="AK31" s="231">
        <f>_xlfn.IFNA(VLOOKUP(CONCATENATE($AK$5,$B31,$C31),DARD2!$A$6:$N$135,14,FALSE),0)</f>
        <v>0</v>
      </c>
      <c r="AL31" s="231">
        <f>_xlfn.IFNA(VLOOKUP(CONCATENATE($AL$5,$B31,$C31),'WAL3'!$A$6:$N$77,14,FALSE),0)</f>
        <v>0</v>
      </c>
      <c r="AM31" s="231">
        <f>_xlfn.IFNA(VLOOKUP(CONCATENATE($AM$5,$B31,$C31),'BAL3'!$A$6:$N$135,14,FALSE),0)</f>
        <v>0</v>
      </c>
      <c r="AN31" s="231">
        <f>_xlfn.IFNA(VLOOKUP(CONCATENATE($AN$5,$B31,$C31),'BUN3'!$A$6:$N$135,14,FALSE),0)</f>
        <v>0</v>
      </c>
      <c r="AO31" s="231">
        <f>_xlfn.IFNA(VLOOKUP(CONCATENATE($AO$5,$B31,$C31),SC!$A$6:$N$155,14,FALSE),0)</f>
        <v>0</v>
      </c>
      <c r="AP31" s="693">
        <f>_xlfn.IFNA(VLOOKUP(CONCATENATE($AP$5,$B31,$C31),'KAL1'!$A$6:$N$135,14,FALSE),0)</f>
        <v>0</v>
      </c>
      <c r="AQ31" s="518"/>
      <c r="AR31" s="232">
        <f>_xlfn.IFNA(VLOOKUP(CONCATENATE($AR$5,$B31,$C31),'MR3'!$A$6:$N$135,14,FALSE),0)</f>
        <v>0</v>
      </c>
      <c r="AS31" s="101"/>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row>
    <row r="32" spans="1:83" s="15" customFormat="1" x14ac:dyDescent="0.2">
      <c r="A32" s="916"/>
      <c r="B32" s="35" t="s">
        <v>309</v>
      </c>
      <c r="C32" s="36" t="s">
        <v>39</v>
      </c>
      <c r="D32" s="36" t="s">
        <v>163</v>
      </c>
      <c r="E32" s="37">
        <v>44218</v>
      </c>
      <c r="F32" s="38">
        <v>14</v>
      </c>
      <c r="G32" s="39">
        <f t="shared" si="0"/>
        <v>0</v>
      </c>
      <c r="H32" s="40">
        <f t="shared" si="1"/>
        <v>0</v>
      </c>
      <c r="I32" s="41">
        <f t="shared" si="2"/>
        <v>16</v>
      </c>
      <c r="J32" s="229">
        <f>_xlfn.IFNA(VLOOKUP(CONCATENATE($J$5,$B32,$C32),'20BUN'!$A$6:$N$94,14,FALSE),0)</f>
        <v>0</v>
      </c>
      <c r="K32" s="230">
        <f>_xlfn.IFNA(VLOOKUP(CONCATENATE($K$5,$B32,$C32),'20BUS'!$A$6:$N$107,14,FALSE),0)</f>
        <v>0</v>
      </c>
      <c r="L32" s="230">
        <f>_xlfn.IFNA(VLOOKUP(CONCATENATE($L$5,$B32,$C32),'MUR1'!$A$6:$N$135,14,FALSE),0)</f>
        <v>0</v>
      </c>
      <c r="M32" s="230">
        <f>_xlfn.IFNA(VLOOKUP(CONCATENATE($M$5,$B32,$C32),'BUS1'!$A$6:$N$95,14,FALSE),0)</f>
        <v>0</v>
      </c>
      <c r="N32" s="230">
        <f>_xlfn.IFNA(VLOOKUP(CONCATENATE($N$5,$B32,$C32),'WP1'!$A$6:$N$131,14,FALSE),0)</f>
        <v>0</v>
      </c>
      <c r="O32" s="230">
        <f>_xlfn.IFNA(VLOOKUP(CONCATENATE($O$5,$B32,$C32),'BAL1'!$A$6:$N$95,14,FALSE),0)</f>
        <v>0</v>
      </c>
      <c r="P32" s="230">
        <f>_xlfn.IFNA(VLOOKUP(CONCATENATE($P$5,$B32,$C32),'BUS2'!$A$6:$N$133,14,FALSE),0)</f>
        <v>0</v>
      </c>
      <c r="Q32" s="230">
        <f>_xlfn.IFNA(VLOOKUP(CONCATENATE($Q$5,$B32,$C32),'WAL1'!$A$6:$N$135,14,FALSE),0)</f>
        <v>0</v>
      </c>
      <c r="R32" s="230">
        <f>_xlfn.IFNA(VLOOKUP(CONCATENATE($Q$5,$B32,$C32),'MR1'!$A$6:$N$135,14,FALSE),0)</f>
        <v>0</v>
      </c>
      <c r="S32" s="230">
        <f>_xlfn.IFNA(VLOOKUP(CONCATENATE($S$5,$B32,$C32),'OG1'!$A$6:$N$132,14,FALSE),0)</f>
        <v>0</v>
      </c>
      <c r="T32" s="230">
        <f>_xlfn.IFNA(VLOOKUP(CONCATENATE($T$5,$B32,$C32),DARL!$A$6:$N$56,14,FALSE),0)</f>
        <v>0</v>
      </c>
      <c r="U32" s="230">
        <f>_xlfn.IFNA(VLOOKUP(CONCATENATE($U$5,$B32,$C32),'BUS3'!$A$6:$N$135,14,FALSE),0)</f>
        <v>0</v>
      </c>
      <c r="V32" s="230">
        <f>_xlfn.IFNA(VLOOKUP(CONCATENATE($V$5,$B32,$C32),'BAL2'!$A$6:$N$135,14,FALSE),0)</f>
        <v>0</v>
      </c>
      <c r="W32" s="230">
        <f>_xlfn.IFNA(VLOOKUP(CONCATENATE($W$5,$B32,$C32),'BUN1'!$A$6:$N$135,14,FALSE),0)</f>
        <v>0</v>
      </c>
      <c r="X32" s="230">
        <f>_xlfn.IFNA(VLOOKUP(CONCATENATE($X$5,$B32,$C32),'OG2'!$A$6:$N$133,14,FALSE),0)</f>
        <v>0</v>
      </c>
      <c r="Y32" s="230">
        <f>_xlfn.IFNA(VLOOKUP(CONCATENATE($Y$5,$B32,$C32),'SM1'!$A$6:$N$133,14,FALSE),0)</f>
        <v>0</v>
      </c>
      <c r="Z32" s="230">
        <f>_xlfn.IFNA(VLOOKUP(CONCATENATE($Z$5,$B32,$C32),'MR2'!$A$6:$N$124,14,FALSE),0)</f>
        <v>0</v>
      </c>
      <c r="AA32" s="230">
        <f>_xlfn.IFNA(VLOOKUP(CONCATENATE($AA$5,$B32,$C32),'WAL2'!$A$6:$N$135,14,FALSE),0)</f>
        <v>0</v>
      </c>
      <c r="AB32" s="230">
        <f>_xlfn.IFNA(VLOOKUP(CONCATENATE($AB$5,$B32,$C32),DARD1!$A$6:$N$134,14,FALSE),0)</f>
        <v>0</v>
      </c>
      <c r="AC32" s="230">
        <f>_xlfn.IFNA(VLOOKUP(CONCATENATE($AC$5,$B32,$C32),'LF1'!$A$6:$N$135,14,FALSE),0)</f>
        <v>0</v>
      </c>
      <c r="AD32" s="230">
        <f>_xlfn.IFNA(VLOOKUP(CONCATENATE($AC$5,$B32,$C32),DARL2!$A$6:$N$135,14,FALSE),0)</f>
        <v>0</v>
      </c>
      <c r="AE32" s="230">
        <f>_xlfn.IFNA(VLOOKUP(CONCATENATE($AE$5,$B32,$C32),FEST!$A$6:$N$131,14,FALSE),0)</f>
        <v>0</v>
      </c>
      <c r="AF32" s="230">
        <f>_xlfn.IFNA(VLOOKUP(CONCATENATE($AF$5,$B32,$C32),'BUN2'!$A$6:$N$131,14,FALSE),0)</f>
        <v>0</v>
      </c>
      <c r="AG32" s="230">
        <f>_xlfn.IFNA(VLOOKUP(CONCATENATE($AG$5,$B32,$C32),'OG3'!$A$6:$N$135,14,FALSE),0)</f>
        <v>0</v>
      </c>
      <c r="AH32" s="231">
        <f>_xlfn.IFNA(VLOOKUP(CONCATENATE($AH$5,$B32,$C32),SER!$A$6:$N$135,14,FALSE),0)</f>
        <v>0</v>
      </c>
      <c r="AI32" s="231">
        <f>_xlfn.IFNA(VLOOKUP(CONCATENATE($AH$5,$B32,$C32),KR!$A$6:$N$135,14,FALSE),0)</f>
        <v>0</v>
      </c>
      <c r="AJ32" s="231">
        <f>_xlfn.IFNA(VLOOKUP(CONCATENATE($AJ$5,$B32,$C32),DARL2!$A$6:$N$135,14,FALSE),0)</f>
        <v>0</v>
      </c>
      <c r="AK32" s="231">
        <f>_xlfn.IFNA(VLOOKUP(CONCATENATE($AK$5,$B32,$C32),DARD2!$A$6:$N$135,14,FALSE),0)</f>
        <v>0</v>
      </c>
      <c r="AL32" s="231">
        <f>_xlfn.IFNA(VLOOKUP(CONCATENATE($AL$5,$B32,$C32),'WAL3'!$A$6:$N$77,14,FALSE),0)</f>
        <v>0</v>
      </c>
      <c r="AM32" s="231">
        <f>_xlfn.IFNA(VLOOKUP(CONCATENATE($AM$5,$B32,$C32),'BAL3'!$A$6:$N$135,14,FALSE),0)</f>
        <v>0</v>
      </c>
      <c r="AN32" s="231">
        <f>_xlfn.IFNA(VLOOKUP(CONCATENATE($AN$5,$B32,$C32),'BUN3'!$A$6:$N$135,14,FALSE),0)</f>
        <v>0</v>
      </c>
      <c r="AO32" s="231">
        <f>_xlfn.IFNA(VLOOKUP(CONCATENATE($AO$5,$B32,$C32),SC!$A$6:$N$155,14,FALSE),0)</f>
        <v>0</v>
      </c>
      <c r="AP32" s="693">
        <f>_xlfn.IFNA(VLOOKUP(CONCATENATE($AP$5,$B32,$C32),'KAL1'!$A$6:$N$135,14,FALSE),0)</f>
        <v>0</v>
      </c>
      <c r="AQ32" s="518"/>
      <c r="AR32" s="232">
        <f>_xlfn.IFNA(VLOOKUP(CONCATENATE($AR$5,$B32,$C32),'MR3'!$A$6:$N$135,14,FALSE),0)</f>
        <v>0</v>
      </c>
      <c r="AS32" s="101"/>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row>
    <row r="33" spans="1:83" s="15" customFormat="1" x14ac:dyDescent="0.2">
      <c r="A33" s="916"/>
      <c r="B33" s="35" t="s">
        <v>27</v>
      </c>
      <c r="C33" s="36" t="s">
        <v>303</v>
      </c>
      <c r="D33" s="36" t="s">
        <v>54</v>
      </c>
      <c r="E33" s="37">
        <v>44229</v>
      </c>
      <c r="F33" s="38">
        <v>15</v>
      </c>
      <c r="G33" s="39">
        <f t="shared" si="0"/>
        <v>0</v>
      </c>
      <c r="H33" s="40">
        <f t="shared" si="1"/>
        <v>0</v>
      </c>
      <c r="I33" s="41">
        <f t="shared" si="2"/>
        <v>16</v>
      </c>
      <c r="J33" s="229">
        <f>_xlfn.IFNA(VLOOKUP(CONCATENATE($J$5,$B33,$C33),'20BUN'!$A$6:$N$94,14,FALSE),0)</f>
        <v>0</v>
      </c>
      <c r="K33" s="230">
        <f>_xlfn.IFNA(VLOOKUP(CONCATENATE($K$5,$B33,$C33),'20BUS'!$A$6:$N$107,14,FALSE),0)</f>
        <v>0</v>
      </c>
      <c r="L33" s="230">
        <f>_xlfn.IFNA(VLOOKUP(CONCATENATE($L$5,$B33,$C33),'MUR1'!$A$6:$N$135,14,FALSE),0)</f>
        <v>0</v>
      </c>
      <c r="M33" s="230">
        <f>_xlfn.IFNA(VLOOKUP(CONCATENATE($M$5,$B33,$C33),'BUS1'!$A$6:$N$95,14,FALSE),0)</f>
        <v>0</v>
      </c>
      <c r="N33" s="230">
        <f>_xlfn.IFNA(VLOOKUP(CONCATENATE($N$5,$B33,$C33),'WP1'!$A$6:$N$131,14,FALSE),0)</f>
        <v>0</v>
      </c>
      <c r="O33" s="230">
        <f>_xlfn.IFNA(VLOOKUP(CONCATENATE($O$5,$B33,$C33),'BAL1'!$A$6:$N$95,14,FALSE),0)</f>
        <v>0</v>
      </c>
      <c r="P33" s="230">
        <f>_xlfn.IFNA(VLOOKUP(CONCATENATE($P$5,$B33,$C33),'BUS2'!$A$6:$N$133,14,FALSE),0)</f>
        <v>0</v>
      </c>
      <c r="Q33" s="230">
        <f>_xlfn.IFNA(VLOOKUP(CONCATENATE($Q$5,$B33,$C33),'WAL1'!$A$6:$N$135,14,FALSE),0)</f>
        <v>0</v>
      </c>
      <c r="R33" s="230">
        <f>_xlfn.IFNA(VLOOKUP(CONCATENATE($Q$5,$B33,$C33),'MR1'!$A$6:$N$135,14,FALSE),0)</f>
        <v>0</v>
      </c>
      <c r="S33" s="230">
        <f>_xlfn.IFNA(VLOOKUP(CONCATENATE($S$5,$B33,$C33),'OG1'!$A$6:$N$132,14,FALSE),0)</f>
        <v>0</v>
      </c>
      <c r="T33" s="230">
        <f>_xlfn.IFNA(VLOOKUP(CONCATENATE($T$5,$B33,$C33),DARL!$A$6:$N$56,14,FALSE),0)</f>
        <v>0</v>
      </c>
      <c r="U33" s="230">
        <f>_xlfn.IFNA(VLOOKUP(CONCATENATE($U$5,$B33,$C33),'BUS3'!$A$6:$N$135,14,FALSE),0)</f>
        <v>0</v>
      </c>
      <c r="V33" s="230">
        <f>_xlfn.IFNA(VLOOKUP(CONCATENATE($V$5,$B33,$C33),'BAL2'!$A$6:$N$135,14,FALSE),0)</f>
        <v>0</v>
      </c>
      <c r="W33" s="230">
        <f>_xlfn.IFNA(VLOOKUP(CONCATENATE($W$5,$B33,$C33),'BUN1'!$A$6:$N$135,14,FALSE),0)</f>
        <v>0</v>
      </c>
      <c r="X33" s="230">
        <f>_xlfn.IFNA(VLOOKUP(CONCATENATE($X$5,$B33,$C33),'OG2'!$A$6:$N$133,14,FALSE),0)</f>
        <v>0</v>
      </c>
      <c r="Y33" s="230">
        <f>_xlfn.IFNA(VLOOKUP(CONCATENATE($Y$5,$B33,$C33),'SM1'!$A$6:$N$133,14,FALSE),0)</f>
        <v>0</v>
      </c>
      <c r="Z33" s="230">
        <f>_xlfn.IFNA(VLOOKUP(CONCATENATE($Z$5,$B33,$C33),'MR2'!$A$6:$N$124,14,FALSE),0)</f>
        <v>0</v>
      </c>
      <c r="AA33" s="230">
        <f>_xlfn.IFNA(VLOOKUP(CONCATENATE($AA$5,$B33,$C33),'WAL2'!$A$6:$N$135,14,FALSE),0)</f>
        <v>0</v>
      </c>
      <c r="AB33" s="230">
        <f>_xlfn.IFNA(VLOOKUP(CONCATENATE($AB$5,$B33,$C33),DARD1!$A$6:$N$134,14,FALSE),0)</f>
        <v>0</v>
      </c>
      <c r="AC33" s="230">
        <f>_xlfn.IFNA(VLOOKUP(CONCATENATE($AC$5,$B33,$C33),'LF1'!$A$6:$N$135,14,FALSE),0)</f>
        <v>0</v>
      </c>
      <c r="AD33" s="230">
        <f>_xlfn.IFNA(VLOOKUP(CONCATENATE($AC$5,$B33,$C33),DARL2!$A$6:$N$135,14,FALSE),0)</f>
        <v>0</v>
      </c>
      <c r="AE33" s="230">
        <f>_xlfn.IFNA(VLOOKUP(CONCATENATE($AE$5,$B33,$C33),FEST!$A$6:$N$131,14,FALSE),0)</f>
        <v>0</v>
      </c>
      <c r="AF33" s="230">
        <f>_xlfn.IFNA(VLOOKUP(CONCATENATE($AF$5,$B33,$C33),'BUN2'!$A$6:$N$131,14,FALSE),0)</f>
        <v>0</v>
      </c>
      <c r="AG33" s="230">
        <f>_xlfn.IFNA(VLOOKUP(CONCATENATE($AG$5,$B33,$C33),'OG3'!$A$6:$N$135,14,FALSE),0)</f>
        <v>0</v>
      </c>
      <c r="AH33" s="231">
        <f>_xlfn.IFNA(VLOOKUP(CONCATENATE($AH$5,$B33,$C33),SER!$A$6:$N$135,14,FALSE),0)</f>
        <v>0</v>
      </c>
      <c r="AI33" s="231">
        <f>_xlfn.IFNA(VLOOKUP(CONCATENATE($AH$5,$B33,$C33),KR!$A$6:$N$135,14,FALSE),0)</f>
        <v>0</v>
      </c>
      <c r="AJ33" s="231">
        <f>_xlfn.IFNA(VLOOKUP(CONCATENATE($AJ$5,$B33,$C33),DARL2!$A$6:$N$135,14,FALSE),0)</f>
        <v>0</v>
      </c>
      <c r="AK33" s="231">
        <f>_xlfn.IFNA(VLOOKUP(CONCATENATE($AK$5,$B33,$C33),DARD2!$A$6:$N$135,14,FALSE),0)</f>
        <v>0</v>
      </c>
      <c r="AL33" s="231">
        <f>_xlfn.IFNA(VLOOKUP(CONCATENATE($AL$5,$B33,$C33),'WAL3'!$A$6:$N$77,14,FALSE),0)</f>
        <v>0</v>
      </c>
      <c r="AM33" s="231">
        <f>_xlfn.IFNA(VLOOKUP(CONCATENATE($AM$5,$B33,$C33),'BAL3'!$A$6:$N$135,14,FALSE),0)</f>
        <v>0</v>
      </c>
      <c r="AN33" s="231">
        <f>_xlfn.IFNA(VLOOKUP(CONCATENATE($AN$5,$B33,$C33),'BUN3'!$A$6:$N$135,14,FALSE),0)</f>
        <v>0</v>
      </c>
      <c r="AO33" s="231">
        <f>_xlfn.IFNA(VLOOKUP(CONCATENATE($AO$5,$B33,$C33),SC!$A$6:$N$155,14,FALSE),0)</f>
        <v>0</v>
      </c>
      <c r="AP33" s="693">
        <f>_xlfn.IFNA(VLOOKUP(CONCATENATE($AP$5,$B33,$C33),'KAL1'!$A$6:$N$135,14,FALSE),0)</f>
        <v>0</v>
      </c>
      <c r="AQ33" s="518"/>
      <c r="AR33" s="232">
        <f>_xlfn.IFNA(VLOOKUP(CONCATENATE($AR$5,$B33,$C33),'MR3'!$A$6:$N$135,14,FALSE),0)</f>
        <v>0</v>
      </c>
      <c r="AS33" s="101"/>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row>
    <row r="34" spans="1:83" s="15" customFormat="1" x14ac:dyDescent="0.2">
      <c r="A34" s="916"/>
      <c r="B34" s="35" t="s">
        <v>170</v>
      </c>
      <c r="C34" s="36" t="s">
        <v>171</v>
      </c>
      <c r="D34" s="36" t="s">
        <v>165</v>
      </c>
      <c r="E34" s="37">
        <v>44225</v>
      </c>
      <c r="F34" s="38">
        <v>14</v>
      </c>
      <c r="G34" s="39">
        <f t="shared" si="0"/>
        <v>0</v>
      </c>
      <c r="H34" s="40">
        <f t="shared" si="1"/>
        <v>0</v>
      </c>
      <c r="I34" s="41">
        <f t="shared" si="2"/>
        <v>16</v>
      </c>
      <c r="J34" s="229">
        <f>_xlfn.IFNA(VLOOKUP(CONCATENATE($J$5,$B34,$C34),'20BUN'!$A$6:$N$94,14,FALSE),0)</f>
        <v>0</v>
      </c>
      <c r="K34" s="230">
        <f>_xlfn.IFNA(VLOOKUP(CONCATENATE($K$5,$B34,$C34),'20BUS'!$A$6:$N$107,14,FALSE),0)</f>
        <v>0</v>
      </c>
      <c r="L34" s="230">
        <f>_xlfn.IFNA(VLOOKUP(CONCATENATE($L$5,$B34,$C34),'MUR1'!$A$6:$N$135,14,FALSE),0)</f>
        <v>0</v>
      </c>
      <c r="M34" s="230">
        <f>_xlfn.IFNA(VLOOKUP(CONCATENATE($M$5,$B34,$C34),'BUS1'!$A$6:$N$95,14,FALSE),0)</f>
        <v>0</v>
      </c>
      <c r="N34" s="230">
        <f>_xlfn.IFNA(VLOOKUP(CONCATENATE($N$5,$B34,$C34),'WP1'!$A$6:$N$131,14,FALSE),0)</f>
        <v>0</v>
      </c>
      <c r="O34" s="230">
        <f>_xlfn.IFNA(VLOOKUP(CONCATENATE($O$5,$B34,$C34),'BAL1'!$A$6:$N$95,14,FALSE),0)</f>
        <v>0</v>
      </c>
      <c r="P34" s="230">
        <f>_xlfn.IFNA(VLOOKUP(CONCATENATE($P$5,$B34,$C34),'BUS2'!$A$6:$N$133,14,FALSE),0)</f>
        <v>0</v>
      </c>
      <c r="Q34" s="230">
        <f>_xlfn.IFNA(VLOOKUP(CONCATENATE($Q$5,$B34,$C34),'WAL1'!$A$6:$N$135,14,FALSE),0)</f>
        <v>0</v>
      </c>
      <c r="R34" s="230">
        <f>_xlfn.IFNA(VLOOKUP(CONCATENATE($Q$5,$B34,$C34),'MR1'!$A$6:$N$135,14,FALSE),0)</f>
        <v>0</v>
      </c>
      <c r="S34" s="230">
        <f>_xlfn.IFNA(VLOOKUP(CONCATENATE($S$5,$B34,$C34),'OG1'!$A$6:$N$132,14,FALSE),0)</f>
        <v>0</v>
      </c>
      <c r="T34" s="230">
        <f>_xlfn.IFNA(VLOOKUP(CONCATENATE($T$5,$B34,$C34),DARL!$A$6:$N$56,14,FALSE),0)</f>
        <v>0</v>
      </c>
      <c r="U34" s="230">
        <f>_xlfn.IFNA(VLOOKUP(CONCATENATE($U$5,$B34,$C34),'BUS3'!$A$6:$N$135,14,FALSE),0)</f>
        <v>0</v>
      </c>
      <c r="V34" s="230">
        <f>_xlfn.IFNA(VLOOKUP(CONCATENATE($V$5,$B34,$C34),'BAL2'!$A$6:$N$135,14,FALSE),0)</f>
        <v>0</v>
      </c>
      <c r="W34" s="230">
        <f>_xlfn.IFNA(VLOOKUP(CONCATENATE($W$5,$B34,$C34),'BUN1'!$A$6:$N$135,14,FALSE),0)</f>
        <v>0</v>
      </c>
      <c r="X34" s="230">
        <f>_xlfn.IFNA(VLOOKUP(CONCATENATE($X$5,$B34,$C34),'OG2'!$A$6:$N$133,14,FALSE),0)</f>
        <v>0</v>
      </c>
      <c r="Y34" s="230">
        <f>_xlfn.IFNA(VLOOKUP(CONCATENATE($Y$5,$B34,$C34),'SM1'!$A$6:$N$133,14,FALSE),0)</f>
        <v>0</v>
      </c>
      <c r="Z34" s="230">
        <f>_xlfn.IFNA(VLOOKUP(CONCATENATE($Z$5,$B34,$C34),'MR2'!$A$6:$N$124,14,FALSE),0)</f>
        <v>0</v>
      </c>
      <c r="AA34" s="230">
        <f>_xlfn.IFNA(VLOOKUP(CONCATENATE($AA$5,$B34,$C34),'WAL2'!$A$6:$N$135,14,FALSE),0)</f>
        <v>0</v>
      </c>
      <c r="AB34" s="230">
        <f>_xlfn.IFNA(VLOOKUP(CONCATENATE($AB$5,$B34,$C34),DARD1!$A$6:$N$134,14,FALSE),0)</f>
        <v>0</v>
      </c>
      <c r="AC34" s="230">
        <f>_xlfn.IFNA(VLOOKUP(CONCATENATE($AC$5,$B34,$C34),'LF1'!$A$6:$N$135,14,FALSE),0)</f>
        <v>0</v>
      </c>
      <c r="AD34" s="230">
        <f>_xlfn.IFNA(VLOOKUP(CONCATENATE($AC$5,$B34,$C34),DARL2!$A$6:$N$135,14,FALSE),0)</f>
        <v>0</v>
      </c>
      <c r="AE34" s="230">
        <f>_xlfn.IFNA(VLOOKUP(CONCATENATE($AE$5,$B34,$C34),FEST!$A$6:$N$131,14,FALSE),0)</f>
        <v>0</v>
      </c>
      <c r="AF34" s="230">
        <f>_xlfn.IFNA(VLOOKUP(CONCATENATE($AF$5,$B34,$C34),'BUN2'!$A$6:$N$131,14,FALSE),0)</f>
        <v>0</v>
      </c>
      <c r="AG34" s="230">
        <f>_xlfn.IFNA(VLOOKUP(CONCATENATE($AG$5,$B34,$C34),'OG3'!$A$6:$N$135,14,FALSE),0)</f>
        <v>0</v>
      </c>
      <c r="AH34" s="231">
        <f>_xlfn.IFNA(VLOOKUP(CONCATENATE($AH$5,$B34,$C34),SER!$A$6:$N$135,14,FALSE),0)</f>
        <v>0</v>
      </c>
      <c r="AI34" s="231">
        <f>_xlfn.IFNA(VLOOKUP(CONCATENATE($AH$5,$B34,$C34),KR!$A$6:$N$135,14,FALSE),0)</f>
        <v>0</v>
      </c>
      <c r="AJ34" s="231">
        <f>_xlfn.IFNA(VLOOKUP(CONCATENATE($AJ$5,$B34,$C34),DARL2!$A$6:$N$135,14,FALSE),0)</f>
        <v>0</v>
      </c>
      <c r="AK34" s="231">
        <f>_xlfn.IFNA(VLOOKUP(CONCATENATE($AK$5,$B34,$C34),DARD2!$A$6:$N$135,14,FALSE),0)</f>
        <v>0</v>
      </c>
      <c r="AL34" s="231">
        <f>_xlfn.IFNA(VLOOKUP(CONCATENATE($AL$5,$B34,$C34),'WAL3'!$A$6:$N$77,14,FALSE),0)</f>
        <v>0</v>
      </c>
      <c r="AM34" s="231">
        <f>_xlfn.IFNA(VLOOKUP(CONCATENATE($AM$5,$B34,$C34),'BAL3'!$A$6:$N$135,14,FALSE),0)</f>
        <v>0</v>
      </c>
      <c r="AN34" s="231">
        <f>_xlfn.IFNA(VLOOKUP(CONCATENATE($AN$5,$B34,$C34),'BUN3'!$A$6:$N$135,14,FALSE),0)</f>
        <v>0</v>
      </c>
      <c r="AO34" s="231">
        <f>_xlfn.IFNA(VLOOKUP(CONCATENATE($AO$5,$B34,$C34),SC!$A$6:$N$155,14,FALSE),0)</f>
        <v>0</v>
      </c>
      <c r="AP34" s="693">
        <f>_xlfn.IFNA(VLOOKUP(CONCATENATE($AP$5,$B34,$C34),'KAL1'!$A$6:$N$135,14,FALSE),0)</f>
        <v>0</v>
      </c>
      <c r="AQ34" s="518"/>
      <c r="AR34" s="232">
        <f>_xlfn.IFNA(VLOOKUP(CONCATENATE($AR$5,$B34,$C34),'MR3'!$A$6:$N$135,14,FALSE),0)</f>
        <v>0</v>
      </c>
      <c r="AS34" s="101"/>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row>
    <row r="35" spans="1:83" s="42" customFormat="1" x14ac:dyDescent="0.2">
      <c r="A35" s="916"/>
      <c r="B35" s="35" t="s">
        <v>78</v>
      </c>
      <c r="C35" s="36" t="s">
        <v>157</v>
      </c>
      <c r="D35" s="36" t="s">
        <v>499</v>
      </c>
      <c r="E35" s="37">
        <v>44223</v>
      </c>
      <c r="F35" s="38">
        <v>14</v>
      </c>
      <c r="G35" s="39">
        <f t="shared" si="0"/>
        <v>0</v>
      </c>
      <c r="H35" s="40">
        <f t="shared" si="1"/>
        <v>0</v>
      </c>
      <c r="I35" s="41">
        <f t="shared" si="2"/>
        <v>16</v>
      </c>
      <c r="J35" s="229">
        <f>_xlfn.IFNA(VLOOKUP(CONCATENATE($J$5,$B35,$C35),'20BUN'!$A$6:$N$94,14,FALSE),0)</f>
        <v>0</v>
      </c>
      <c r="K35" s="230">
        <f>_xlfn.IFNA(VLOOKUP(CONCATENATE($K$5,$B35,$C35),'20BUS'!$A$6:$N$107,14,FALSE),0)</f>
        <v>0</v>
      </c>
      <c r="L35" s="230">
        <f>_xlfn.IFNA(VLOOKUP(CONCATENATE($L$5,$B35,$C35),'MUR1'!$A$6:$N$135,14,FALSE),0)</f>
        <v>0</v>
      </c>
      <c r="M35" s="230">
        <f>_xlfn.IFNA(VLOOKUP(CONCATENATE($M$5,$B35,$C35),'BUS1'!$A$6:$N$95,14,FALSE),0)</f>
        <v>0</v>
      </c>
      <c r="N35" s="230">
        <f>_xlfn.IFNA(VLOOKUP(CONCATENATE($N$5,$B35,$C35),'WP1'!$A$6:$N$131,14,FALSE),0)</f>
        <v>0</v>
      </c>
      <c r="O35" s="230">
        <f>_xlfn.IFNA(VLOOKUP(CONCATENATE($O$5,$B35,$C35),'BAL1'!$A$6:$N$95,14,FALSE),0)</f>
        <v>0</v>
      </c>
      <c r="P35" s="230">
        <f>_xlfn.IFNA(VLOOKUP(CONCATENATE($P$5,$B35,$C35),'BUS2'!$A$6:$N$133,14,FALSE),0)</f>
        <v>0</v>
      </c>
      <c r="Q35" s="230">
        <f>_xlfn.IFNA(VLOOKUP(CONCATENATE($Q$5,$B35,$C35),'WAL1'!$A$6:$N$135,14,FALSE),0)</f>
        <v>0</v>
      </c>
      <c r="R35" s="230">
        <f>_xlfn.IFNA(VLOOKUP(CONCATENATE($Q$5,$B35,$C35),'MR1'!$A$6:$N$135,14,FALSE),0)</f>
        <v>0</v>
      </c>
      <c r="S35" s="230">
        <f>_xlfn.IFNA(VLOOKUP(CONCATENATE($S$5,$B35,$C35),'OG1'!$A$6:$N$132,14,FALSE),0)</f>
        <v>0</v>
      </c>
      <c r="T35" s="230">
        <f>_xlfn.IFNA(VLOOKUP(CONCATENATE($T$5,$B35,$C35),DARL!$A$6:$N$56,14,FALSE),0)</f>
        <v>0</v>
      </c>
      <c r="U35" s="230">
        <f>_xlfn.IFNA(VLOOKUP(CONCATENATE($U$5,$B35,$C35),'BUS3'!$A$6:$N$135,14,FALSE),0)</f>
        <v>0</v>
      </c>
      <c r="V35" s="230">
        <f>_xlfn.IFNA(VLOOKUP(CONCATENATE($V$5,$B35,$C35),'BAL2'!$A$6:$N$135,14,FALSE),0)</f>
        <v>0</v>
      </c>
      <c r="W35" s="230">
        <f>_xlfn.IFNA(VLOOKUP(CONCATENATE($W$5,$B35,$C35),'BUN1'!$A$6:$N$135,14,FALSE),0)</f>
        <v>0</v>
      </c>
      <c r="X35" s="230">
        <f>_xlfn.IFNA(VLOOKUP(CONCATENATE($X$5,$B35,$C35),'OG2'!$A$6:$N$133,14,FALSE),0)</f>
        <v>0</v>
      </c>
      <c r="Y35" s="230">
        <f>_xlfn.IFNA(VLOOKUP(CONCATENATE($Y$5,$B35,$C35),'SM1'!$A$6:$N$133,14,FALSE),0)</f>
        <v>0</v>
      </c>
      <c r="Z35" s="230">
        <f>_xlfn.IFNA(VLOOKUP(CONCATENATE($Z$5,$B35,$C35),'MR2'!$A$6:$N$124,14,FALSE),0)</f>
        <v>0</v>
      </c>
      <c r="AA35" s="230">
        <f>_xlfn.IFNA(VLOOKUP(CONCATENATE($AA$5,$B35,$C35),'WAL2'!$A$6:$N$135,14,FALSE),0)</f>
        <v>0</v>
      </c>
      <c r="AB35" s="230">
        <f>_xlfn.IFNA(VLOOKUP(CONCATENATE($AB$5,$B35,$C35),DARD1!$A$6:$N$134,14,FALSE),0)</f>
        <v>0</v>
      </c>
      <c r="AC35" s="230">
        <f>_xlfn.IFNA(VLOOKUP(CONCATENATE($AC$5,$B35,$C35),'LF1'!$A$6:$N$135,14,FALSE),0)</f>
        <v>0</v>
      </c>
      <c r="AD35" s="230">
        <f>_xlfn.IFNA(VLOOKUP(CONCATENATE($AC$5,$B35,$C35),DARL2!$A$6:$N$135,14,FALSE),0)</f>
        <v>0</v>
      </c>
      <c r="AE35" s="230">
        <f>_xlfn.IFNA(VLOOKUP(CONCATENATE($AE$5,$B35,$C35),FEST!$A$6:$N$131,14,FALSE),0)</f>
        <v>0</v>
      </c>
      <c r="AF35" s="230">
        <f>_xlfn.IFNA(VLOOKUP(CONCATENATE($AF$5,$B35,$C35),'BUN2'!$A$6:$N$131,14,FALSE),0)</f>
        <v>0</v>
      </c>
      <c r="AG35" s="230">
        <f>_xlfn.IFNA(VLOOKUP(CONCATENATE($AG$5,$B35,$C35),'OG3'!$A$6:$N$135,14,FALSE),0)</f>
        <v>0</v>
      </c>
      <c r="AH35" s="231">
        <f>_xlfn.IFNA(VLOOKUP(CONCATENATE($AH$5,$B35,$C35),SER!$A$6:$N$135,14,FALSE),0)</f>
        <v>0</v>
      </c>
      <c r="AI35" s="231">
        <f>_xlfn.IFNA(VLOOKUP(CONCATENATE($AH$5,$B35,$C35),KR!$A$6:$N$135,14,FALSE),0)</f>
        <v>0</v>
      </c>
      <c r="AJ35" s="231">
        <f>_xlfn.IFNA(VLOOKUP(CONCATENATE($AJ$5,$B35,$C35),DARL2!$A$6:$N$135,14,FALSE),0)</f>
        <v>0</v>
      </c>
      <c r="AK35" s="231">
        <f>_xlfn.IFNA(VLOOKUP(CONCATENATE($AK$5,$B35,$C35),DARD2!$A$6:$N$135,14,FALSE),0)</f>
        <v>0</v>
      </c>
      <c r="AL35" s="231">
        <f>_xlfn.IFNA(VLOOKUP(CONCATENATE($AL$5,$B35,$C35),'WAL3'!$A$6:$N$77,14,FALSE),0)</f>
        <v>0</v>
      </c>
      <c r="AM35" s="231">
        <f>_xlfn.IFNA(VLOOKUP(CONCATENATE($AM$5,$B35,$C35),'BAL3'!$A$6:$N$135,14,FALSE),0)</f>
        <v>0</v>
      </c>
      <c r="AN35" s="231">
        <f>_xlfn.IFNA(VLOOKUP(CONCATENATE($AN$5,$B35,$C35),'BUN3'!$A$6:$N$135,14,FALSE),0)</f>
        <v>0</v>
      </c>
      <c r="AO35" s="231">
        <f>_xlfn.IFNA(VLOOKUP(CONCATENATE($AO$5,$B35,$C35),SC!$A$6:$N$155,14,FALSE),0)</f>
        <v>0</v>
      </c>
      <c r="AP35" s="693">
        <f>_xlfn.IFNA(VLOOKUP(CONCATENATE($AP$5,$B35,$C35),'KAL1'!$A$6:$N$135,14,FALSE),0)</f>
        <v>0</v>
      </c>
      <c r="AQ35" s="518"/>
      <c r="AR35" s="232">
        <f>_xlfn.IFNA(VLOOKUP(CONCATENATE($AR$5,$B35,$C35),'MR3'!$A$6:$N$135,14,FALSE),0)</f>
        <v>0</v>
      </c>
      <c r="AS35" s="101"/>
    </row>
    <row r="36" spans="1:83" s="42" customFormat="1" x14ac:dyDescent="0.2">
      <c r="A36" s="916"/>
      <c r="B36" s="35" t="s">
        <v>688</v>
      </c>
      <c r="C36" s="36" t="s">
        <v>689</v>
      </c>
      <c r="D36" s="36" t="s">
        <v>599</v>
      </c>
      <c r="E36" s="37">
        <v>44264</v>
      </c>
      <c r="F36" s="38">
        <v>16</v>
      </c>
      <c r="G36" s="39">
        <f t="shared" si="0"/>
        <v>0</v>
      </c>
      <c r="H36" s="40">
        <f t="shared" si="1"/>
        <v>0</v>
      </c>
      <c r="I36" s="41">
        <f t="shared" si="2"/>
        <v>16</v>
      </c>
      <c r="J36" s="229">
        <f>_xlfn.IFNA(VLOOKUP(CONCATENATE($J$5,$B36,$C36),'20BUN'!$A$6:$N$94,14,FALSE),0)</f>
        <v>0</v>
      </c>
      <c r="K36" s="230">
        <f>_xlfn.IFNA(VLOOKUP(CONCATENATE($K$5,$B36,$C36),'20BUS'!$A$6:$N$107,14,FALSE),0)</f>
        <v>0</v>
      </c>
      <c r="L36" s="230">
        <f>_xlfn.IFNA(VLOOKUP(CONCATENATE($L$5,$B36,$C36),'MUR1'!$A$6:$N$135,14,FALSE),0)</f>
        <v>0</v>
      </c>
      <c r="M36" s="230">
        <f>_xlfn.IFNA(VLOOKUP(CONCATENATE($M$5,$B36,$C36),'BUS1'!$A$6:$N$95,14,FALSE),0)</f>
        <v>0</v>
      </c>
      <c r="N36" s="230">
        <f>_xlfn.IFNA(VLOOKUP(CONCATENATE($N$5,$B36,$C36),'WP1'!$A$6:$N$131,14,FALSE),0)</f>
        <v>0</v>
      </c>
      <c r="O36" s="230">
        <f>_xlfn.IFNA(VLOOKUP(CONCATENATE($O$5,$B36,$C36),'BAL1'!$A$6:$N$95,14,FALSE),0)</f>
        <v>0</v>
      </c>
      <c r="P36" s="230">
        <f>_xlfn.IFNA(VLOOKUP(CONCATENATE($P$5,$B36,$C36),'BUS2'!$A$6:$N$133,14,FALSE),0)</f>
        <v>0</v>
      </c>
      <c r="Q36" s="230">
        <f>_xlfn.IFNA(VLOOKUP(CONCATENATE($Q$5,$B36,$C36),'WAL1'!$A$6:$N$135,14,FALSE),0)</f>
        <v>0</v>
      </c>
      <c r="R36" s="230">
        <f>_xlfn.IFNA(VLOOKUP(CONCATENATE($Q$5,$B36,$C36),'MR1'!$A$6:$N$135,14,FALSE),0)</f>
        <v>0</v>
      </c>
      <c r="S36" s="230">
        <f>_xlfn.IFNA(VLOOKUP(CONCATENATE($S$5,$B36,$C36),'OG1'!$A$6:$N$132,14,FALSE),0)</f>
        <v>0</v>
      </c>
      <c r="T36" s="230">
        <f>_xlfn.IFNA(VLOOKUP(CONCATENATE($T$5,$B36,$C36),DARL!$A$6:$N$56,14,FALSE),0)</f>
        <v>0</v>
      </c>
      <c r="U36" s="230">
        <f>_xlfn.IFNA(VLOOKUP(CONCATENATE($U$5,$B36,$C36),'BUS3'!$A$6:$N$135,14,FALSE),0)</f>
        <v>0</v>
      </c>
      <c r="V36" s="230">
        <f>_xlfn.IFNA(VLOOKUP(CONCATENATE($V$5,$B36,$C36),'BAL2'!$A$6:$N$135,14,FALSE),0)</f>
        <v>0</v>
      </c>
      <c r="W36" s="230">
        <f>_xlfn.IFNA(VLOOKUP(CONCATENATE($W$5,$B36,$C36),'BUN1'!$A$6:$N$135,14,FALSE),0)</f>
        <v>0</v>
      </c>
      <c r="X36" s="230">
        <f>_xlfn.IFNA(VLOOKUP(CONCATENATE($X$5,$B36,$C36),'OG2'!$A$6:$N$133,14,FALSE),0)</f>
        <v>0</v>
      </c>
      <c r="Y36" s="230">
        <f>_xlfn.IFNA(VLOOKUP(CONCATENATE($Y$5,$B36,$C36),'SM1'!$A$6:$N$133,14,FALSE),0)</f>
        <v>0</v>
      </c>
      <c r="Z36" s="230">
        <f>_xlfn.IFNA(VLOOKUP(CONCATENATE($Z$5,$B36,$C36),'MR2'!$A$6:$N$124,14,FALSE),0)</f>
        <v>0</v>
      </c>
      <c r="AA36" s="230">
        <f>_xlfn.IFNA(VLOOKUP(CONCATENATE($AA$5,$B36,$C36),'WAL2'!$A$6:$N$135,14,FALSE),0)</f>
        <v>0</v>
      </c>
      <c r="AB36" s="230">
        <f>_xlfn.IFNA(VLOOKUP(CONCATENATE($AB$5,$B36,$C36),DARD1!$A$6:$N$134,14,FALSE),0)</f>
        <v>0</v>
      </c>
      <c r="AC36" s="230">
        <f>_xlfn.IFNA(VLOOKUP(CONCATENATE($AC$5,$B36,$C36),'LF1'!$A$6:$N$135,14,FALSE),0)</f>
        <v>0</v>
      </c>
      <c r="AD36" s="230">
        <f>_xlfn.IFNA(VLOOKUP(CONCATENATE($AC$5,$B36,$C36),DARL2!$A$6:$N$135,14,FALSE),0)</f>
        <v>0</v>
      </c>
      <c r="AE36" s="230">
        <f>_xlfn.IFNA(VLOOKUP(CONCATENATE($AE$5,$B36,$C36),FEST!$A$6:$N$131,14,FALSE),0)</f>
        <v>0</v>
      </c>
      <c r="AF36" s="230">
        <f>_xlfn.IFNA(VLOOKUP(CONCATENATE($AF$5,$B36,$C36),'BUN2'!$A$6:$N$131,14,FALSE),0)</f>
        <v>0</v>
      </c>
      <c r="AG36" s="230">
        <f>_xlfn.IFNA(VLOOKUP(CONCATENATE($AG$5,$B36,$C36),'OG3'!$A$6:$N$135,14,FALSE),0)</f>
        <v>0</v>
      </c>
      <c r="AH36" s="231">
        <f>_xlfn.IFNA(VLOOKUP(CONCATENATE($AH$5,$B36,$C36),SER!$A$6:$N$135,14,FALSE),0)</f>
        <v>0</v>
      </c>
      <c r="AI36" s="231">
        <f>_xlfn.IFNA(VLOOKUP(CONCATENATE($AH$5,$B36,$C36),KR!$A$6:$N$135,14,FALSE),0)</f>
        <v>0</v>
      </c>
      <c r="AJ36" s="231">
        <f>_xlfn.IFNA(VLOOKUP(CONCATENATE($AJ$5,$B36,$C36),DARL2!$A$6:$N$135,14,FALSE),0)</f>
        <v>0</v>
      </c>
      <c r="AK36" s="231">
        <f>_xlfn.IFNA(VLOOKUP(CONCATENATE($AK$5,$B36,$C36),DARD2!$A$6:$N$135,14,FALSE),0)</f>
        <v>0</v>
      </c>
      <c r="AL36" s="231">
        <f>_xlfn.IFNA(VLOOKUP(CONCATENATE($AL$5,$B36,$C36),'WAL3'!$A$6:$N$77,14,FALSE),0)</f>
        <v>0</v>
      </c>
      <c r="AM36" s="231">
        <f>_xlfn.IFNA(VLOOKUP(CONCATENATE($AM$5,$B36,$C36),'BAL3'!$A$6:$N$135,14,FALSE),0)</f>
        <v>0</v>
      </c>
      <c r="AN36" s="231">
        <f>_xlfn.IFNA(VLOOKUP(CONCATENATE($AN$5,$B36,$C36),'BUN3'!$A$6:$N$135,14,FALSE),0)</f>
        <v>0</v>
      </c>
      <c r="AO36" s="231">
        <f>_xlfn.IFNA(VLOOKUP(CONCATENATE($AO$5,$B36,$C36),SC!$A$6:$N$155,14,FALSE),0)</f>
        <v>0</v>
      </c>
      <c r="AP36" s="693">
        <f>_xlfn.IFNA(VLOOKUP(CONCATENATE($AP$5,$B36,$C36),'KAL1'!$A$6:$N$135,14,FALSE),0)</f>
        <v>0</v>
      </c>
      <c r="AQ36" s="518"/>
      <c r="AR36" s="232">
        <f>_xlfn.IFNA(VLOOKUP(CONCATENATE($AR$5,$B36,$C36),'MR3'!$A$6:$N$135,14,FALSE),0)</f>
        <v>0</v>
      </c>
      <c r="AS36" s="101"/>
    </row>
    <row r="37" spans="1:83" s="42" customFormat="1" x14ac:dyDescent="0.2">
      <c r="A37" s="916"/>
      <c r="B37" s="35" t="s">
        <v>684</v>
      </c>
      <c r="C37" s="36" t="s">
        <v>691</v>
      </c>
      <c r="D37" s="36" t="s">
        <v>463</v>
      </c>
      <c r="E37" s="37">
        <v>44291</v>
      </c>
      <c r="F37" s="38">
        <v>16</v>
      </c>
      <c r="G37" s="39">
        <f t="shared" si="0"/>
        <v>0</v>
      </c>
      <c r="H37" s="40">
        <f t="shared" si="1"/>
        <v>0</v>
      </c>
      <c r="I37" s="41">
        <f t="shared" si="2"/>
        <v>16</v>
      </c>
      <c r="J37" s="229">
        <f>_xlfn.IFNA(VLOOKUP(CONCATENATE($J$5,$B37,$C37),'20BUN'!$A$6:$N$94,14,FALSE),0)</f>
        <v>0</v>
      </c>
      <c r="K37" s="230">
        <f>_xlfn.IFNA(VLOOKUP(CONCATENATE($K$5,$B37,$C37),'20BUS'!$A$6:$N$107,14,FALSE),0)</f>
        <v>0</v>
      </c>
      <c r="L37" s="230">
        <f>_xlfn.IFNA(VLOOKUP(CONCATENATE($L$5,$B37,$C37),'MUR1'!$A$6:$N$135,14,FALSE),0)</f>
        <v>0</v>
      </c>
      <c r="M37" s="230">
        <f>_xlfn.IFNA(VLOOKUP(CONCATENATE($M$5,$B37,$C37),'BUS1'!$A$6:$N$95,14,FALSE),0)</f>
        <v>0</v>
      </c>
      <c r="N37" s="230">
        <f>_xlfn.IFNA(VLOOKUP(CONCATENATE($N$5,$B37,$C37),'WP1'!$A$6:$N$131,14,FALSE),0)</f>
        <v>0</v>
      </c>
      <c r="O37" s="230">
        <f>_xlfn.IFNA(VLOOKUP(CONCATENATE($O$5,$B37,$C37),'BAL1'!$A$6:$N$95,14,FALSE),0)</f>
        <v>0</v>
      </c>
      <c r="P37" s="230">
        <f>_xlfn.IFNA(VLOOKUP(CONCATENATE($P$5,$B37,$C37),'BUS2'!$A$6:$N$133,14,FALSE),0)</f>
        <v>0</v>
      </c>
      <c r="Q37" s="230">
        <f>_xlfn.IFNA(VLOOKUP(CONCATENATE($Q$5,$B37,$C37),'WAL1'!$A$6:$N$135,14,FALSE),0)</f>
        <v>0</v>
      </c>
      <c r="R37" s="230">
        <f>_xlfn.IFNA(VLOOKUP(CONCATENATE($Q$5,$B37,$C37),'MR1'!$A$6:$N$135,14,FALSE),0)</f>
        <v>0</v>
      </c>
      <c r="S37" s="230">
        <f>_xlfn.IFNA(VLOOKUP(CONCATENATE($S$5,$B37,$C37),'OG1'!$A$6:$N$132,14,FALSE),0)</f>
        <v>0</v>
      </c>
      <c r="T37" s="230">
        <f>_xlfn.IFNA(VLOOKUP(CONCATENATE($T$5,$B37,$C37),DARL!$A$6:$N$56,14,FALSE),0)</f>
        <v>0</v>
      </c>
      <c r="U37" s="230">
        <f>_xlfn.IFNA(VLOOKUP(CONCATENATE($U$5,$B37,$C37),'BUS3'!$A$6:$N$135,14,FALSE),0)</f>
        <v>0</v>
      </c>
      <c r="V37" s="230">
        <f>_xlfn.IFNA(VLOOKUP(CONCATENATE($V$5,$B37,$C37),'BAL2'!$A$6:$N$135,14,FALSE),0)</f>
        <v>0</v>
      </c>
      <c r="W37" s="230">
        <f>_xlfn.IFNA(VLOOKUP(CONCATENATE($W$5,$B37,$C37),'BUN1'!$A$6:$N$135,14,FALSE),0)</f>
        <v>0</v>
      </c>
      <c r="X37" s="230">
        <f>_xlfn.IFNA(VLOOKUP(CONCATENATE($X$5,$B37,$C37),'OG2'!$A$6:$N$133,14,FALSE),0)</f>
        <v>0</v>
      </c>
      <c r="Y37" s="230">
        <f>_xlfn.IFNA(VLOOKUP(CONCATENATE($Y$5,$B37,$C37),'SM1'!$A$6:$N$133,14,FALSE),0)</f>
        <v>0</v>
      </c>
      <c r="Z37" s="230">
        <f>_xlfn.IFNA(VLOOKUP(CONCATENATE($Z$5,$B37,$C37),'MR2'!$A$6:$N$124,14,FALSE),0)</f>
        <v>0</v>
      </c>
      <c r="AA37" s="230">
        <f>_xlfn.IFNA(VLOOKUP(CONCATENATE($AA$5,$B37,$C37),'WAL2'!$A$6:$N$135,14,FALSE),0)</f>
        <v>0</v>
      </c>
      <c r="AB37" s="230">
        <f>_xlfn.IFNA(VLOOKUP(CONCATENATE($AB$5,$B37,$C37),DARD1!$A$6:$N$134,14,FALSE),0)</f>
        <v>0</v>
      </c>
      <c r="AC37" s="230">
        <f>_xlfn.IFNA(VLOOKUP(CONCATENATE($AC$5,$B37,$C37),'LF1'!$A$6:$N$135,14,FALSE),0)</f>
        <v>0</v>
      </c>
      <c r="AD37" s="230">
        <f>_xlfn.IFNA(VLOOKUP(CONCATENATE($AC$5,$B37,$C37),DARL2!$A$6:$N$135,14,FALSE),0)</f>
        <v>0</v>
      </c>
      <c r="AE37" s="230">
        <f>_xlfn.IFNA(VLOOKUP(CONCATENATE($AE$5,$B37,$C37),FEST!$A$6:$N$131,14,FALSE),0)</f>
        <v>0</v>
      </c>
      <c r="AF37" s="230">
        <f>_xlfn.IFNA(VLOOKUP(CONCATENATE($AF$5,$B37,$C37),'BUN2'!$A$6:$N$131,14,FALSE),0)</f>
        <v>0</v>
      </c>
      <c r="AG37" s="230">
        <f>_xlfn.IFNA(VLOOKUP(CONCATENATE($AG$5,$B37,$C37),'OG3'!$A$6:$N$135,14,FALSE),0)</f>
        <v>0</v>
      </c>
      <c r="AH37" s="231">
        <f>_xlfn.IFNA(VLOOKUP(CONCATENATE($AH$5,$B37,$C37),SER!$A$6:$N$135,14,FALSE),0)</f>
        <v>0</v>
      </c>
      <c r="AI37" s="231">
        <f>_xlfn.IFNA(VLOOKUP(CONCATENATE($AH$5,$B37,$C37),KR!$A$6:$N$135,14,FALSE),0)</f>
        <v>0</v>
      </c>
      <c r="AJ37" s="231">
        <f>_xlfn.IFNA(VLOOKUP(CONCATENATE($AJ$5,$B37,$C37),DARL2!$A$6:$N$135,14,FALSE),0)</f>
        <v>0</v>
      </c>
      <c r="AK37" s="231">
        <f>_xlfn.IFNA(VLOOKUP(CONCATENATE($AK$5,$B37,$C37),DARD2!$A$6:$N$135,14,FALSE),0)</f>
        <v>0</v>
      </c>
      <c r="AL37" s="231">
        <f>_xlfn.IFNA(VLOOKUP(CONCATENATE($AL$5,$B37,$C37),'WAL3'!$A$6:$N$77,14,FALSE),0)</f>
        <v>0</v>
      </c>
      <c r="AM37" s="231">
        <f>_xlfn.IFNA(VLOOKUP(CONCATENATE($AM$5,$B37,$C37),'BAL3'!$A$6:$N$135,14,FALSE),0)</f>
        <v>0</v>
      </c>
      <c r="AN37" s="231">
        <f>_xlfn.IFNA(VLOOKUP(CONCATENATE($AN$5,$B37,$C37),'BUN3'!$A$6:$N$135,14,FALSE),0)</f>
        <v>0</v>
      </c>
      <c r="AO37" s="231">
        <f>_xlfn.IFNA(VLOOKUP(CONCATENATE($AO$5,$B37,$C37),SC!$A$6:$N$155,14,FALSE),0)</f>
        <v>0</v>
      </c>
      <c r="AP37" s="693">
        <f>_xlfn.IFNA(VLOOKUP(CONCATENATE($AP$5,$B37,$C37),'KAL1'!$A$6:$N$135,14,FALSE),0)</f>
        <v>0</v>
      </c>
      <c r="AQ37" s="518"/>
      <c r="AR37" s="232">
        <f>_xlfn.IFNA(VLOOKUP(CONCATENATE($AR$5,$B37,$C37),'MR3'!$A$6:$N$135,14,FALSE),0)</f>
        <v>0</v>
      </c>
      <c r="AS37" s="101"/>
    </row>
    <row r="38" spans="1:83" s="42" customFormat="1" x14ac:dyDescent="0.2">
      <c r="A38" s="916"/>
      <c r="B38" s="35" t="s">
        <v>684</v>
      </c>
      <c r="C38" s="36" t="s">
        <v>692</v>
      </c>
      <c r="D38" s="36" t="s">
        <v>463</v>
      </c>
      <c r="E38" s="37">
        <v>44291</v>
      </c>
      <c r="F38" s="38">
        <v>16</v>
      </c>
      <c r="G38" s="39">
        <f t="shared" si="0"/>
        <v>0</v>
      </c>
      <c r="H38" s="40">
        <f t="shared" si="1"/>
        <v>0</v>
      </c>
      <c r="I38" s="41">
        <f t="shared" si="2"/>
        <v>16</v>
      </c>
      <c r="J38" s="229">
        <f>_xlfn.IFNA(VLOOKUP(CONCATENATE($J$5,$B38,$C38),'20BUN'!$A$6:$N$94,14,FALSE),0)</f>
        <v>0</v>
      </c>
      <c r="K38" s="230">
        <f>_xlfn.IFNA(VLOOKUP(CONCATENATE($K$5,$B38,$C38),'20BUS'!$A$6:$N$107,14,FALSE),0)</f>
        <v>0</v>
      </c>
      <c r="L38" s="230">
        <f>_xlfn.IFNA(VLOOKUP(CONCATENATE($L$5,$B38,$C38),'MUR1'!$A$6:$N$135,14,FALSE),0)</f>
        <v>0</v>
      </c>
      <c r="M38" s="230">
        <f>_xlfn.IFNA(VLOOKUP(CONCATENATE($M$5,$B38,$C38),'BUS1'!$A$6:$N$95,14,FALSE),0)</f>
        <v>0</v>
      </c>
      <c r="N38" s="230">
        <f>_xlfn.IFNA(VLOOKUP(CONCATENATE($N$5,$B38,$C38),'WP1'!$A$6:$N$131,14,FALSE),0)</f>
        <v>0</v>
      </c>
      <c r="O38" s="230">
        <f>_xlfn.IFNA(VLOOKUP(CONCATENATE($O$5,$B38,$C38),'BAL1'!$A$6:$N$95,14,FALSE),0)</f>
        <v>0</v>
      </c>
      <c r="P38" s="230">
        <f>_xlfn.IFNA(VLOOKUP(CONCATENATE($P$5,$B38,$C38),'BUS2'!$A$6:$N$133,14,FALSE),0)</f>
        <v>0</v>
      </c>
      <c r="Q38" s="230">
        <f>_xlfn.IFNA(VLOOKUP(CONCATENATE($Q$5,$B38,$C38),'WAL1'!$A$6:$N$135,14,FALSE),0)</f>
        <v>0</v>
      </c>
      <c r="R38" s="230">
        <f>_xlfn.IFNA(VLOOKUP(CONCATENATE($Q$5,$B38,$C38),'MR1'!$A$6:$N$135,14,FALSE),0)</f>
        <v>0</v>
      </c>
      <c r="S38" s="230">
        <f>_xlfn.IFNA(VLOOKUP(CONCATENATE($S$5,$B38,$C38),'OG1'!$A$6:$N$132,14,FALSE),0)</f>
        <v>0</v>
      </c>
      <c r="T38" s="230">
        <f>_xlfn.IFNA(VLOOKUP(CONCATENATE($T$5,$B38,$C38),DARL!$A$6:$N$56,14,FALSE),0)</f>
        <v>0</v>
      </c>
      <c r="U38" s="230">
        <f>_xlfn.IFNA(VLOOKUP(CONCATENATE($U$5,$B38,$C38),'BUS3'!$A$6:$N$135,14,FALSE),0)</f>
        <v>0</v>
      </c>
      <c r="V38" s="230">
        <f>_xlfn.IFNA(VLOOKUP(CONCATENATE($V$5,$B38,$C38),'BAL2'!$A$6:$N$135,14,FALSE),0)</f>
        <v>0</v>
      </c>
      <c r="W38" s="230">
        <f>_xlfn.IFNA(VLOOKUP(CONCATENATE($W$5,$B38,$C38),'BUN1'!$A$6:$N$135,14,FALSE),0)</f>
        <v>0</v>
      </c>
      <c r="X38" s="230">
        <f>_xlfn.IFNA(VLOOKUP(CONCATENATE($X$5,$B38,$C38),'OG2'!$A$6:$N$133,14,FALSE),0)</f>
        <v>0</v>
      </c>
      <c r="Y38" s="230">
        <f>_xlfn.IFNA(VLOOKUP(CONCATENATE($Y$5,$B38,$C38),'SM1'!$A$6:$N$133,14,FALSE),0)</f>
        <v>0</v>
      </c>
      <c r="Z38" s="230">
        <f>_xlfn.IFNA(VLOOKUP(CONCATENATE($Z$5,$B38,$C38),'MR2'!$A$6:$N$124,14,FALSE),0)</f>
        <v>0</v>
      </c>
      <c r="AA38" s="230">
        <f>_xlfn.IFNA(VLOOKUP(CONCATENATE($AA$5,$B38,$C38),'WAL2'!$A$6:$N$135,14,FALSE),0)</f>
        <v>0</v>
      </c>
      <c r="AB38" s="230">
        <f>_xlfn.IFNA(VLOOKUP(CONCATENATE($AB$5,$B38,$C38),DARD1!$A$6:$N$134,14,FALSE),0)</f>
        <v>0</v>
      </c>
      <c r="AC38" s="230">
        <f>_xlfn.IFNA(VLOOKUP(CONCATENATE($AC$5,$B38,$C38),'LF1'!$A$6:$N$135,14,FALSE),0)</f>
        <v>0</v>
      </c>
      <c r="AD38" s="230">
        <f>_xlfn.IFNA(VLOOKUP(CONCATENATE($AC$5,$B38,$C38),DARL2!$A$6:$N$135,14,FALSE),0)</f>
        <v>0</v>
      </c>
      <c r="AE38" s="230">
        <f>_xlfn.IFNA(VLOOKUP(CONCATENATE($AE$5,$B38,$C38),FEST!$A$6:$N$131,14,FALSE),0)</f>
        <v>0</v>
      </c>
      <c r="AF38" s="230">
        <f>_xlfn.IFNA(VLOOKUP(CONCATENATE($AF$5,$B38,$C38),'BUN2'!$A$6:$N$131,14,FALSE),0)</f>
        <v>0</v>
      </c>
      <c r="AG38" s="230">
        <f>_xlfn.IFNA(VLOOKUP(CONCATENATE($AG$5,$B38,$C38),'OG3'!$A$6:$N$135,14,FALSE),0)</f>
        <v>0</v>
      </c>
      <c r="AH38" s="231">
        <f>_xlfn.IFNA(VLOOKUP(CONCATENATE($AH$5,$B38,$C38),SER!$A$6:$N$135,14,FALSE),0)</f>
        <v>0</v>
      </c>
      <c r="AI38" s="231">
        <f>_xlfn.IFNA(VLOOKUP(CONCATENATE($AH$5,$B38,$C38),KR!$A$6:$N$135,14,FALSE),0)</f>
        <v>0</v>
      </c>
      <c r="AJ38" s="231">
        <f>_xlfn.IFNA(VLOOKUP(CONCATENATE($AJ$5,$B38,$C38),DARL2!$A$6:$N$135,14,FALSE),0)</f>
        <v>0</v>
      </c>
      <c r="AK38" s="231">
        <f>_xlfn.IFNA(VLOOKUP(CONCATENATE($AK$5,$B38,$C38),DARD2!$A$6:$N$135,14,FALSE),0)</f>
        <v>0</v>
      </c>
      <c r="AL38" s="231">
        <f>_xlfn.IFNA(VLOOKUP(CONCATENATE($AL$5,$B38,$C38),'WAL3'!$A$6:$N$77,14,FALSE),0)</f>
        <v>0</v>
      </c>
      <c r="AM38" s="231">
        <f>_xlfn.IFNA(VLOOKUP(CONCATENATE($AM$5,$B38,$C38),'BAL3'!$A$6:$N$135,14,FALSE),0)</f>
        <v>0</v>
      </c>
      <c r="AN38" s="231">
        <f>_xlfn.IFNA(VLOOKUP(CONCATENATE($AN$5,$B38,$C38),'BUN3'!$A$6:$N$135,14,FALSE),0)</f>
        <v>0</v>
      </c>
      <c r="AO38" s="231">
        <f>_xlfn.IFNA(VLOOKUP(CONCATENATE($AO$5,$B38,$C38),SC!$A$6:$N$155,14,FALSE),0)</f>
        <v>0</v>
      </c>
      <c r="AP38" s="693">
        <f>_xlfn.IFNA(VLOOKUP(CONCATENATE($AP$5,$B38,$C38),'KAL1'!$A$6:$N$135,14,FALSE),0)</f>
        <v>0</v>
      </c>
      <c r="AQ38" s="518"/>
      <c r="AR38" s="232">
        <f>_xlfn.IFNA(VLOOKUP(CONCATENATE($AR$5,$B38,$C38),'MR3'!$A$6:$N$135,14,FALSE),0)</f>
        <v>0</v>
      </c>
      <c r="AS38" s="101"/>
    </row>
    <row r="39" spans="1:83" s="42" customFormat="1" x14ac:dyDescent="0.2">
      <c r="A39" s="916"/>
      <c r="B39" s="35" t="s">
        <v>686</v>
      </c>
      <c r="C39" s="36" t="s">
        <v>653</v>
      </c>
      <c r="D39" s="36" t="s">
        <v>687</v>
      </c>
      <c r="E39" s="37">
        <v>44265</v>
      </c>
      <c r="F39" s="38">
        <v>14</v>
      </c>
      <c r="G39" s="39">
        <f t="shared" si="0"/>
        <v>0</v>
      </c>
      <c r="H39" s="40">
        <f t="shared" si="1"/>
        <v>0</v>
      </c>
      <c r="I39" s="41">
        <f t="shared" si="2"/>
        <v>16</v>
      </c>
      <c r="J39" s="229">
        <f>_xlfn.IFNA(VLOOKUP(CONCATENATE($J$5,$B39,$C39),'20BUN'!$A$6:$N$94,14,FALSE),0)</f>
        <v>0</v>
      </c>
      <c r="K39" s="230">
        <f>_xlfn.IFNA(VLOOKUP(CONCATENATE($K$5,$B39,$C39),'20BUS'!$A$6:$N$107,14,FALSE),0)</f>
        <v>0</v>
      </c>
      <c r="L39" s="230">
        <f>_xlfn.IFNA(VLOOKUP(CONCATENATE($L$5,$B39,$C39),'MUR1'!$A$6:$N$135,14,FALSE),0)</f>
        <v>0</v>
      </c>
      <c r="M39" s="230">
        <f>_xlfn.IFNA(VLOOKUP(CONCATENATE($M$5,$B39,$C39),'BUS1'!$A$6:$N$95,14,FALSE),0)</f>
        <v>0</v>
      </c>
      <c r="N39" s="230">
        <f>_xlfn.IFNA(VLOOKUP(CONCATENATE($N$5,$B39,$C39),'WP1'!$A$6:$N$131,14,FALSE),0)</f>
        <v>0</v>
      </c>
      <c r="O39" s="230">
        <f>_xlfn.IFNA(VLOOKUP(CONCATENATE($O$5,$B39,$C39),'BAL1'!$A$6:$N$95,14,FALSE),0)</f>
        <v>0</v>
      </c>
      <c r="P39" s="230">
        <f>_xlfn.IFNA(VLOOKUP(CONCATENATE($P$5,$B39,$C39),'BUS2'!$A$6:$N$133,14,FALSE),0)</f>
        <v>0</v>
      </c>
      <c r="Q39" s="230">
        <f>_xlfn.IFNA(VLOOKUP(CONCATENATE($Q$5,$B39,$C39),'WAL1'!$A$6:$N$135,14,FALSE),0)</f>
        <v>0</v>
      </c>
      <c r="R39" s="230">
        <f>_xlfn.IFNA(VLOOKUP(CONCATENATE($Q$5,$B39,$C39),'MR1'!$A$6:$N$135,14,FALSE),0)</f>
        <v>0</v>
      </c>
      <c r="S39" s="230">
        <f>_xlfn.IFNA(VLOOKUP(CONCATENATE($S$5,$B39,$C39),'OG1'!$A$6:$N$132,14,FALSE),0)</f>
        <v>0</v>
      </c>
      <c r="T39" s="230">
        <f>_xlfn.IFNA(VLOOKUP(CONCATENATE($T$5,$B39,$C39),DARL!$A$6:$N$56,14,FALSE),0)</f>
        <v>0</v>
      </c>
      <c r="U39" s="230">
        <f>_xlfn.IFNA(VLOOKUP(CONCATENATE($U$5,$B39,$C39),'BUS3'!$A$6:$N$135,14,FALSE),0)</f>
        <v>0</v>
      </c>
      <c r="V39" s="230">
        <f>_xlfn.IFNA(VLOOKUP(CONCATENATE($V$5,$B39,$C39),'BAL2'!$A$6:$N$135,14,FALSE),0)</f>
        <v>0</v>
      </c>
      <c r="W39" s="230">
        <f>_xlfn.IFNA(VLOOKUP(CONCATENATE($W$5,$B39,$C39),'BUN1'!$A$6:$N$135,14,FALSE),0)</f>
        <v>0</v>
      </c>
      <c r="X39" s="230">
        <f>_xlfn.IFNA(VLOOKUP(CONCATENATE($X$5,$B39,$C39),'OG2'!$A$6:$N$133,14,FALSE),0)</f>
        <v>0</v>
      </c>
      <c r="Y39" s="230">
        <f>_xlfn.IFNA(VLOOKUP(CONCATENATE($Y$5,$B39,$C39),'SM1'!$A$6:$N$133,14,FALSE),0)</f>
        <v>0</v>
      </c>
      <c r="Z39" s="230">
        <f>_xlfn.IFNA(VLOOKUP(CONCATENATE($Z$5,$B39,$C39),'MR2'!$A$6:$N$124,14,FALSE),0)</f>
        <v>0</v>
      </c>
      <c r="AA39" s="230">
        <f>_xlfn.IFNA(VLOOKUP(CONCATENATE($AA$5,$B39,$C39),'WAL2'!$A$6:$N$135,14,FALSE),0)</f>
        <v>0</v>
      </c>
      <c r="AB39" s="230">
        <f>_xlfn.IFNA(VLOOKUP(CONCATENATE($AB$5,$B39,$C39),DARD1!$A$6:$N$134,14,FALSE),0)</f>
        <v>0</v>
      </c>
      <c r="AC39" s="230">
        <f>_xlfn.IFNA(VLOOKUP(CONCATENATE($AC$5,$B39,$C39),'LF1'!$A$6:$N$135,14,FALSE),0)</f>
        <v>0</v>
      </c>
      <c r="AD39" s="230">
        <f>_xlfn.IFNA(VLOOKUP(CONCATENATE($AC$5,$B39,$C39),DARL2!$A$6:$N$135,14,FALSE),0)</f>
        <v>0</v>
      </c>
      <c r="AE39" s="230">
        <f>_xlfn.IFNA(VLOOKUP(CONCATENATE($AE$5,$B39,$C39),FEST!$A$6:$N$131,14,FALSE),0)</f>
        <v>0</v>
      </c>
      <c r="AF39" s="230">
        <f>_xlfn.IFNA(VLOOKUP(CONCATENATE($AF$5,$B39,$C39),'BUN2'!$A$6:$N$131,14,FALSE),0)</f>
        <v>0</v>
      </c>
      <c r="AG39" s="230">
        <f>_xlfn.IFNA(VLOOKUP(CONCATENATE($AG$5,$B39,$C39),'OG3'!$A$6:$N$135,14,FALSE),0)</f>
        <v>0</v>
      </c>
      <c r="AH39" s="231">
        <f>_xlfn.IFNA(VLOOKUP(CONCATENATE($AH$5,$B39,$C39),SER!$A$6:$N$135,14,FALSE),0)</f>
        <v>0</v>
      </c>
      <c r="AI39" s="231">
        <f>_xlfn.IFNA(VLOOKUP(CONCATENATE($AH$5,$B39,$C39),KR!$A$6:$N$135,14,FALSE),0)</f>
        <v>0</v>
      </c>
      <c r="AJ39" s="231">
        <f>_xlfn.IFNA(VLOOKUP(CONCATENATE($AJ$5,$B39,$C39),DARL2!$A$6:$N$135,14,FALSE),0)</f>
        <v>0</v>
      </c>
      <c r="AK39" s="231">
        <f>_xlfn.IFNA(VLOOKUP(CONCATENATE($AK$5,$B39,$C39),DARD2!$A$6:$N$135,14,FALSE),0)</f>
        <v>0</v>
      </c>
      <c r="AL39" s="231">
        <f>_xlfn.IFNA(VLOOKUP(CONCATENATE($AL$5,$B39,$C39),'WAL3'!$A$6:$N$77,14,FALSE),0)</f>
        <v>0</v>
      </c>
      <c r="AM39" s="231">
        <f>_xlfn.IFNA(VLOOKUP(CONCATENATE($AM$5,$B39,$C39),'BAL3'!$A$6:$N$135,14,FALSE),0)</f>
        <v>0</v>
      </c>
      <c r="AN39" s="231">
        <f>_xlfn.IFNA(VLOOKUP(CONCATENATE($AN$5,$B39,$C39),'BUN3'!$A$6:$N$135,14,FALSE),0)</f>
        <v>0</v>
      </c>
      <c r="AO39" s="231">
        <f>_xlfn.IFNA(VLOOKUP(CONCATENATE($AO$5,$B39,$C39),SC!$A$6:$N$155,14,FALSE),0)</f>
        <v>0</v>
      </c>
      <c r="AP39" s="693">
        <f>_xlfn.IFNA(VLOOKUP(CONCATENATE($AP$5,$B39,$C39),'KAL1'!$A$6:$N$135,14,FALSE),0)</f>
        <v>0</v>
      </c>
      <c r="AQ39" s="518"/>
      <c r="AR39" s="232">
        <f>_xlfn.IFNA(VLOOKUP(CONCATENATE($AR$5,$B39,$C39),'MR3'!$A$6:$N$135,14,FALSE),0)</f>
        <v>0</v>
      </c>
      <c r="AS39" s="101"/>
    </row>
    <row r="40" spans="1:83" s="42" customFormat="1" x14ac:dyDescent="0.2">
      <c r="A40" s="916"/>
      <c r="B40" s="35" t="s">
        <v>104</v>
      </c>
      <c r="C40" s="36" t="s">
        <v>694</v>
      </c>
      <c r="D40" s="36" t="s">
        <v>695</v>
      </c>
      <c r="E40" s="37">
        <v>44261</v>
      </c>
      <c r="F40" s="38">
        <v>14</v>
      </c>
      <c r="G40" s="39">
        <f t="shared" si="0"/>
        <v>0</v>
      </c>
      <c r="H40" s="40">
        <f t="shared" si="1"/>
        <v>0</v>
      </c>
      <c r="I40" s="41">
        <f t="shared" si="2"/>
        <v>16</v>
      </c>
      <c r="J40" s="229">
        <f>_xlfn.IFNA(VLOOKUP(CONCATENATE($J$5,$B40,$C40),'20BUN'!$A$6:$N$94,14,FALSE),0)</f>
        <v>0</v>
      </c>
      <c r="K40" s="230">
        <f>_xlfn.IFNA(VLOOKUP(CONCATENATE($K$5,$B40,$C40),'20BUS'!$A$6:$N$107,14,FALSE),0)</f>
        <v>0</v>
      </c>
      <c r="L40" s="230">
        <f>_xlfn.IFNA(VLOOKUP(CONCATENATE($L$5,$B40,$C40),'MUR1'!$A$6:$N$135,14,FALSE),0)</f>
        <v>0</v>
      </c>
      <c r="M40" s="230">
        <f>_xlfn.IFNA(VLOOKUP(CONCATENATE($M$5,$B40,$C40),'BUS1'!$A$6:$N$95,14,FALSE),0)</f>
        <v>0</v>
      </c>
      <c r="N40" s="230">
        <f>_xlfn.IFNA(VLOOKUP(CONCATENATE($N$5,$B40,$C40),'WP1'!$A$6:$N$131,14,FALSE),0)</f>
        <v>0</v>
      </c>
      <c r="O40" s="230">
        <f>_xlfn.IFNA(VLOOKUP(CONCATENATE($O$5,$B40,$C40),'BAL1'!$A$6:$N$95,14,FALSE),0)</f>
        <v>0</v>
      </c>
      <c r="P40" s="230">
        <f>_xlfn.IFNA(VLOOKUP(CONCATENATE($P$5,$B40,$C40),'BUS2'!$A$6:$N$133,14,FALSE),0)</f>
        <v>0</v>
      </c>
      <c r="Q40" s="230">
        <f>_xlfn.IFNA(VLOOKUP(CONCATENATE($Q$5,$B40,$C40),'WAL1'!$A$6:$N$135,14,FALSE),0)</f>
        <v>0</v>
      </c>
      <c r="R40" s="230">
        <f>_xlfn.IFNA(VLOOKUP(CONCATENATE($Q$5,$B40,$C40),'MR1'!$A$6:$N$135,14,FALSE),0)</f>
        <v>0</v>
      </c>
      <c r="S40" s="230">
        <f>_xlfn.IFNA(VLOOKUP(CONCATENATE($S$5,$B40,$C40),'OG1'!$A$6:$N$132,14,FALSE),0)</f>
        <v>0</v>
      </c>
      <c r="T40" s="230">
        <f>_xlfn.IFNA(VLOOKUP(CONCATENATE($T$5,$B40,$C40),DARL!$A$6:$N$56,14,FALSE),0)</f>
        <v>0</v>
      </c>
      <c r="U40" s="230">
        <f>_xlfn.IFNA(VLOOKUP(CONCATENATE($U$5,$B40,$C40),'BUS3'!$A$6:$N$135,14,FALSE),0)</f>
        <v>0</v>
      </c>
      <c r="V40" s="230">
        <f>_xlfn.IFNA(VLOOKUP(CONCATENATE($V$5,$B40,$C40),'BAL2'!$A$6:$N$135,14,FALSE),0)</f>
        <v>0</v>
      </c>
      <c r="W40" s="230">
        <f>_xlfn.IFNA(VLOOKUP(CONCATENATE($W$5,$B40,$C40),'BUN1'!$A$6:$N$135,14,FALSE),0)</f>
        <v>0</v>
      </c>
      <c r="X40" s="230">
        <f>_xlfn.IFNA(VLOOKUP(CONCATENATE($X$5,$B40,$C40),'OG2'!$A$6:$N$133,14,FALSE),0)</f>
        <v>0</v>
      </c>
      <c r="Y40" s="230">
        <f>_xlfn.IFNA(VLOOKUP(CONCATENATE($Y$5,$B40,$C40),'SM1'!$A$6:$N$133,14,FALSE),0)</f>
        <v>0</v>
      </c>
      <c r="Z40" s="230">
        <f>_xlfn.IFNA(VLOOKUP(CONCATENATE($Z$5,$B40,$C40),'MR2'!$A$6:$N$124,14,FALSE),0)</f>
        <v>0</v>
      </c>
      <c r="AA40" s="230">
        <f>_xlfn.IFNA(VLOOKUP(CONCATENATE($AA$5,$B40,$C40),'WAL2'!$A$6:$N$135,14,FALSE),0)</f>
        <v>0</v>
      </c>
      <c r="AB40" s="230">
        <f>_xlfn.IFNA(VLOOKUP(CONCATENATE($AB$5,$B40,$C40),DARD1!$A$6:$N$134,14,FALSE),0)</f>
        <v>0</v>
      </c>
      <c r="AC40" s="230">
        <f>_xlfn.IFNA(VLOOKUP(CONCATENATE($AC$5,$B40,$C40),'LF1'!$A$6:$N$135,14,FALSE),0)</f>
        <v>0</v>
      </c>
      <c r="AD40" s="230">
        <f>_xlfn.IFNA(VLOOKUP(CONCATENATE($AC$5,$B40,$C40),DARL2!$A$6:$N$135,14,FALSE),0)</f>
        <v>0</v>
      </c>
      <c r="AE40" s="230">
        <f>_xlfn.IFNA(VLOOKUP(CONCATENATE($AE$5,$B40,$C40),FEST!$A$6:$N$131,14,FALSE),0)</f>
        <v>0</v>
      </c>
      <c r="AF40" s="230">
        <f>_xlfn.IFNA(VLOOKUP(CONCATENATE($AF$5,$B40,$C40),'BUN2'!$A$6:$N$131,14,FALSE),0)</f>
        <v>0</v>
      </c>
      <c r="AG40" s="230">
        <f>_xlfn.IFNA(VLOOKUP(CONCATENATE($AG$5,$B40,$C40),'OG3'!$A$6:$N$135,14,FALSE),0)</f>
        <v>0</v>
      </c>
      <c r="AH40" s="231">
        <f>_xlfn.IFNA(VLOOKUP(CONCATENATE($AH$5,$B40,$C40),SER!$A$6:$N$135,14,FALSE),0)</f>
        <v>0</v>
      </c>
      <c r="AI40" s="231">
        <f>_xlfn.IFNA(VLOOKUP(CONCATENATE($AH$5,$B40,$C40),KR!$A$6:$N$135,14,FALSE),0)</f>
        <v>0</v>
      </c>
      <c r="AJ40" s="231">
        <f>_xlfn.IFNA(VLOOKUP(CONCATENATE($AJ$5,$B40,$C40),DARL2!$A$6:$N$135,14,FALSE),0)</f>
        <v>0</v>
      </c>
      <c r="AK40" s="231">
        <f>_xlfn.IFNA(VLOOKUP(CONCATENATE($AK$5,$B40,$C40),DARD2!$A$6:$N$135,14,FALSE),0)</f>
        <v>0</v>
      </c>
      <c r="AL40" s="231">
        <f>_xlfn.IFNA(VLOOKUP(CONCATENATE($AL$5,$B40,$C40),'WAL3'!$A$6:$N$77,14,FALSE),0)</f>
        <v>0</v>
      </c>
      <c r="AM40" s="231">
        <f>_xlfn.IFNA(VLOOKUP(CONCATENATE($AM$5,$B40,$C40),'BAL3'!$A$6:$N$135,14,FALSE),0)</f>
        <v>0</v>
      </c>
      <c r="AN40" s="231">
        <f>_xlfn.IFNA(VLOOKUP(CONCATENATE($AN$5,$B40,$C40),'BUN3'!$A$6:$N$135,14,FALSE),0)</f>
        <v>0</v>
      </c>
      <c r="AO40" s="231">
        <f>_xlfn.IFNA(VLOOKUP(CONCATENATE($AO$5,$B40,$C40),SC!$A$6:$N$155,14,FALSE),0)</f>
        <v>0</v>
      </c>
      <c r="AP40" s="693">
        <f>_xlfn.IFNA(VLOOKUP(CONCATENATE($AP$5,$B40,$C40),'KAL1'!$A$6:$N$135,14,FALSE),0)</f>
        <v>0</v>
      </c>
      <c r="AQ40" s="518"/>
      <c r="AR40" s="232">
        <f>_xlfn.IFNA(VLOOKUP(CONCATENATE($AR$5,$B40,$C40),'MR3'!$A$6:$N$135,14,FALSE),0)</f>
        <v>0</v>
      </c>
      <c r="AS40" s="101"/>
    </row>
    <row r="41" spans="1:83" s="42" customFormat="1" x14ac:dyDescent="0.2">
      <c r="A41" s="916"/>
      <c r="B41" s="35" t="s">
        <v>684</v>
      </c>
      <c r="C41" s="36" t="s">
        <v>685</v>
      </c>
      <c r="D41" s="36" t="s">
        <v>463</v>
      </c>
      <c r="E41" s="37">
        <v>44291</v>
      </c>
      <c r="F41" s="38">
        <v>16</v>
      </c>
      <c r="G41" s="39">
        <f t="shared" si="0"/>
        <v>0</v>
      </c>
      <c r="H41" s="40">
        <f t="shared" si="1"/>
        <v>0</v>
      </c>
      <c r="I41" s="41">
        <f t="shared" si="2"/>
        <v>16</v>
      </c>
      <c r="J41" s="229">
        <f>_xlfn.IFNA(VLOOKUP(CONCATENATE($J$5,$B41,$C41),'20BUN'!$A$6:$N$94,14,FALSE),0)</f>
        <v>0</v>
      </c>
      <c r="K41" s="230">
        <f>_xlfn.IFNA(VLOOKUP(CONCATENATE($K$5,$B41,$C41),'20BUS'!$A$6:$N$107,14,FALSE),0)</f>
        <v>0</v>
      </c>
      <c r="L41" s="230">
        <f>_xlfn.IFNA(VLOOKUP(CONCATENATE($L$5,$B41,$C41),'MUR1'!$A$6:$N$135,14,FALSE),0)</f>
        <v>0</v>
      </c>
      <c r="M41" s="230">
        <f>_xlfn.IFNA(VLOOKUP(CONCATENATE($M$5,$B41,$C41),'BUS1'!$A$6:$N$95,14,FALSE),0)</f>
        <v>0</v>
      </c>
      <c r="N41" s="230">
        <f>_xlfn.IFNA(VLOOKUP(CONCATENATE($N$5,$B41,$C41),'WP1'!$A$6:$N$131,14,FALSE),0)</f>
        <v>0</v>
      </c>
      <c r="O41" s="230">
        <f>_xlfn.IFNA(VLOOKUP(CONCATENATE($O$5,$B41,$C41),'BAL1'!$A$6:$N$95,14,FALSE),0)</f>
        <v>0</v>
      </c>
      <c r="P41" s="230">
        <f>_xlfn.IFNA(VLOOKUP(CONCATENATE($P$5,$B41,$C41),'BUS2'!$A$6:$N$133,14,FALSE),0)</f>
        <v>0</v>
      </c>
      <c r="Q41" s="230">
        <f>_xlfn.IFNA(VLOOKUP(CONCATENATE($Q$5,$B41,$C41),'WAL1'!$A$6:$N$135,14,FALSE),0)</f>
        <v>0</v>
      </c>
      <c r="R41" s="230">
        <f>_xlfn.IFNA(VLOOKUP(CONCATENATE($Q$5,$B41,$C41),'MR1'!$A$6:$N$135,14,FALSE),0)</f>
        <v>0</v>
      </c>
      <c r="S41" s="230">
        <f>_xlfn.IFNA(VLOOKUP(CONCATENATE($S$5,$B41,$C41),'OG1'!$A$6:$N$132,14,FALSE),0)</f>
        <v>0</v>
      </c>
      <c r="T41" s="230">
        <f>_xlfn.IFNA(VLOOKUP(CONCATENATE($T$5,$B41,$C41),DARL!$A$6:$N$56,14,FALSE),0)</f>
        <v>0</v>
      </c>
      <c r="U41" s="230">
        <f>_xlfn.IFNA(VLOOKUP(CONCATENATE($U$5,$B41,$C41),'BUS3'!$A$6:$N$135,14,FALSE),0)</f>
        <v>0</v>
      </c>
      <c r="V41" s="230">
        <f>_xlfn.IFNA(VLOOKUP(CONCATENATE($V$5,$B41,$C41),'BAL2'!$A$6:$N$135,14,FALSE),0)</f>
        <v>0</v>
      </c>
      <c r="W41" s="230">
        <f>_xlfn.IFNA(VLOOKUP(CONCATENATE($W$5,$B41,$C41),'BUN1'!$A$6:$N$135,14,FALSE),0)</f>
        <v>0</v>
      </c>
      <c r="X41" s="230">
        <f>_xlfn.IFNA(VLOOKUP(CONCATENATE($X$5,$B41,$C41),'OG2'!$A$6:$N$133,14,FALSE),0)</f>
        <v>0</v>
      </c>
      <c r="Y41" s="230">
        <f>_xlfn.IFNA(VLOOKUP(CONCATENATE($Y$5,$B41,$C41),'SM1'!$A$6:$N$133,14,FALSE),0)</f>
        <v>0</v>
      </c>
      <c r="Z41" s="230">
        <f>_xlfn.IFNA(VLOOKUP(CONCATENATE($Z$5,$B41,$C41),'MR2'!$A$6:$N$124,14,FALSE),0)</f>
        <v>0</v>
      </c>
      <c r="AA41" s="230">
        <f>_xlfn.IFNA(VLOOKUP(CONCATENATE($AA$5,$B41,$C41),'WAL2'!$A$6:$N$135,14,FALSE),0)</f>
        <v>0</v>
      </c>
      <c r="AB41" s="230">
        <f>_xlfn.IFNA(VLOOKUP(CONCATENATE($AB$5,$B41,$C41),DARD1!$A$6:$N$134,14,FALSE),0)</f>
        <v>0</v>
      </c>
      <c r="AC41" s="230">
        <f>_xlfn.IFNA(VLOOKUP(CONCATENATE($AC$5,$B41,$C41),'LF1'!$A$6:$N$135,14,FALSE),0)</f>
        <v>0</v>
      </c>
      <c r="AD41" s="230">
        <f>_xlfn.IFNA(VLOOKUP(CONCATENATE($AC$5,$B41,$C41),DARL2!$A$6:$N$135,14,FALSE),0)</f>
        <v>0</v>
      </c>
      <c r="AE41" s="230">
        <f>_xlfn.IFNA(VLOOKUP(CONCATENATE($AE$5,$B41,$C41),FEST!$A$6:$N$131,14,FALSE),0)</f>
        <v>0</v>
      </c>
      <c r="AF41" s="230">
        <f>_xlfn.IFNA(VLOOKUP(CONCATENATE($AF$5,$B41,$C41),'BUN2'!$A$6:$N$131,14,FALSE),0)</f>
        <v>0</v>
      </c>
      <c r="AG41" s="230">
        <f>_xlfn.IFNA(VLOOKUP(CONCATENATE($AG$5,$B41,$C41),'OG3'!$A$6:$N$135,14,FALSE),0)</f>
        <v>0</v>
      </c>
      <c r="AH41" s="231">
        <f>_xlfn.IFNA(VLOOKUP(CONCATENATE($AH$5,$B41,$C41),SER!$A$6:$N$135,14,FALSE),0)</f>
        <v>0</v>
      </c>
      <c r="AI41" s="231">
        <f>_xlfn.IFNA(VLOOKUP(CONCATENATE($AH$5,$B41,$C41),KR!$A$6:$N$135,14,FALSE),0)</f>
        <v>0</v>
      </c>
      <c r="AJ41" s="231">
        <f>_xlfn.IFNA(VLOOKUP(CONCATENATE($AJ$5,$B41,$C41),DARL2!$A$6:$N$135,14,FALSE),0)</f>
        <v>0</v>
      </c>
      <c r="AK41" s="231">
        <f>_xlfn.IFNA(VLOOKUP(CONCATENATE($AK$5,$B41,$C41),DARD2!$A$6:$N$135,14,FALSE),0)</f>
        <v>0</v>
      </c>
      <c r="AL41" s="231">
        <f>_xlfn.IFNA(VLOOKUP(CONCATENATE($AL$5,$B41,$C41),'WAL3'!$A$6:$N$77,14,FALSE),0)</f>
        <v>0</v>
      </c>
      <c r="AM41" s="231">
        <f>_xlfn.IFNA(VLOOKUP(CONCATENATE($AM$5,$B41,$C41),'BAL3'!$A$6:$N$135,14,FALSE),0)</f>
        <v>0</v>
      </c>
      <c r="AN41" s="231">
        <f>_xlfn.IFNA(VLOOKUP(CONCATENATE($AN$5,$B41,$C41),'BUN3'!$A$6:$N$135,14,FALSE),0)</f>
        <v>0</v>
      </c>
      <c r="AO41" s="231">
        <f>_xlfn.IFNA(VLOOKUP(CONCATENATE($AO$5,$B41,$C41),SC!$A$6:$N$155,14,FALSE),0)</f>
        <v>0</v>
      </c>
      <c r="AP41" s="693">
        <f>_xlfn.IFNA(VLOOKUP(CONCATENATE($AP$5,$B41,$C41),'KAL1'!$A$6:$N$135,14,FALSE),0)</f>
        <v>0</v>
      </c>
      <c r="AQ41" s="518"/>
      <c r="AR41" s="232">
        <f>_xlfn.IFNA(VLOOKUP(CONCATENATE($AR$5,$B41,$C41),'MR3'!$A$6:$N$135,14,FALSE),0)</f>
        <v>0</v>
      </c>
      <c r="AS41" s="101"/>
    </row>
    <row r="42" spans="1:83" s="42" customFormat="1" x14ac:dyDescent="0.2">
      <c r="A42" s="916"/>
      <c r="B42" s="35" t="s">
        <v>686</v>
      </c>
      <c r="C42" s="36" t="s">
        <v>591</v>
      </c>
      <c r="D42" s="36" t="s">
        <v>687</v>
      </c>
      <c r="E42" s="37">
        <v>44265</v>
      </c>
      <c r="F42" s="38">
        <v>14</v>
      </c>
      <c r="G42" s="39">
        <f t="shared" si="0"/>
        <v>0</v>
      </c>
      <c r="H42" s="40">
        <f t="shared" si="1"/>
        <v>0</v>
      </c>
      <c r="I42" s="41">
        <f t="shared" si="2"/>
        <v>16</v>
      </c>
      <c r="J42" s="229">
        <f>_xlfn.IFNA(VLOOKUP(CONCATENATE($J$5,$B42,$C42),'20BUN'!$A$6:$N$94,14,FALSE),0)</f>
        <v>0</v>
      </c>
      <c r="K42" s="230">
        <f>_xlfn.IFNA(VLOOKUP(CONCATENATE($K$5,$B42,$C42),'20BUS'!$A$6:$N$107,14,FALSE),0)</f>
        <v>0</v>
      </c>
      <c r="L42" s="230">
        <f>_xlfn.IFNA(VLOOKUP(CONCATENATE($L$5,$B42,$C42),'MUR1'!$A$6:$N$135,14,FALSE),0)</f>
        <v>0</v>
      </c>
      <c r="M42" s="230">
        <f>_xlfn.IFNA(VLOOKUP(CONCATENATE($M$5,$B42,$C42),'BUS1'!$A$6:$N$95,14,FALSE),0)</f>
        <v>0</v>
      </c>
      <c r="N42" s="230">
        <f>_xlfn.IFNA(VLOOKUP(CONCATENATE($N$5,$B42,$C42),'WP1'!$A$6:$N$131,14,FALSE),0)</f>
        <v>0</v>
      </c>
      <c r="O42" s="230">
        <f>_xlfn.IFNA(VLOOKUP(CONCATENATE($O$5,$B42,$C42),'BAL1'!$A$6:$N$95,14,FALSE),0)</f>
        <v>0</v>
      </c>
      <c r="P42" s="230">
        <f>_xlfn.IFNA(VLOOKUP(CONCATENATE($P$5,$B42,$C42),'BUS2'!$A$6:$N$133,14,FALSE),0)</f>
        <v>0</v>
      </c>
      <c r="Q42" s="230">
        <f>_xlfn.IFNA(VLOOKUP(CONCATENATE($Q$5,$B42,$C42),'WAL1'!$A$6:$N$135,14,FALSE),0)</f>
        <v>0</v>
      </c>
      <c r="R42" s="230">
        <f>_xlfn.IFNA(VLOOKUP(CONCATENATE($Q$5,$B42,$C42),'MR1'!$A$6:$N$135,14,FALSE),0)</f>
        <v>0</v>
      </c>
      <c r="S42" s="230">
        <f>_xlfn.IFNA(VLOOKUP(CONCATENATE($S$5,$B42,$C42),'OG1'!$A$6:$N$132,14,FALSE),0)</f>
        <v>0</v>
      </c>
      <c r="T42" s="230">
        <f>_xlfn.IFNA(VLOOKUP(CONCATENATE($T$5,$B42,$C42),DARL!$A$6:$N$56,14,FALSE),0)</f>
        <v>0</v>
      </c>
      <c r="U42" s="230">
        <f>_xlfn.IFNA(VLOOKUP(CONCATENATE($U$5,$B42,$C42),'BUS3'!$A$6:$N$135,14,FALSE),0)</f>
        <v>0</v>
      </c>
      <c r="V42" s="230">
        <f>_xlfn.IFNA(VLOOKUP(CONCATENATE($V$5,$B42,$C42),'BAL2'!$A$6:$N$135,14,FALSE),0)</f>
        <v>0</v>
      </c>
      <c r="W42" s="230">
        <f>_xlfn.IFNA(VLOOKUP(CONCATENATE($W$5,$B42,$C42),'BUN1'!$A$6:$N$135,14,FALSE),0)</f>
        <v>0</v>
      </c>
      <c r="X42" s="230">
        <f>_xlfn.IFNA(VLOOKUP(CONCATENATE($X$5,$B42,$C42),'OG2'!$A$6:$N$133,14,FALSE),0)</f>
        <v>0</v>
      </c>
      <c r="Y42" s="230">
        <f>_xlfn.IFNA(VLOOKUP(CONCATENATE($Y$5,$B42,$C42),'SM1'!$A$6:$N$133,14,FALSE),0)</f>
        <v>0</v>
      </c>
      <c r="Z42" s="230">
        <f>_xlfn.IFNA(VLOOKUP(CONCATENATE($Z$5,$B42,$C42),'MR2'!$A$6:$N$124,14,FALSE),0)</f>
        <v>0</v>
      </c>
      <c r="AA42" s="230">
        <f>_xlfn.IFNA(VLOOKUP(CONCATENATE($AA$5,$B42,$C42),'WAL2'!$A$6:$N$135,14,FALSE),0)</f>
        <v>0</v>
      </c>
      <c r="AB42" s="230">
        <f>_xlfn.IFNA(VLOOKUP(CONCATENATE($AB$5,$B42,$C42),DARD1!$A$6:$N$134,14,FALSE),0)</f>
        <v>0</v>
      </c>
      <c r="AC42" s="230">
        <f>_xlfn.IFNA(VLOOKUP(CONCATENATE($AC$5,$B42,$C42),'LF1'!$A$6:$N$135,14,FALSE),0)</f>
        <v>0</v>
      </c>
      <c r="AD42" s="230">
        <f>_xlfn.IFNA(VLOOKUP(CONCATENATE($AC$5,$B42,$C42),DARL2!$A$6:$N$135,14,FALSE),0)</f>
        <v>0</v>
      </c>
      <c r="AE42" s="230">
        <f>_xlfn.IFNA(VLOOKUP(CONCATENATE($AE$5,$B42,$C42),FEST!$A$6:$N$131,14,FALSE),0)</f>
        <v>0</v>
      </c>
      <c r="AF42" s="230">
        <f>_xlfn.IFNA(VLOOKUP(CONCATENATE($AF$5,$B42,$C42),'BUN2'!$A$6:$N$131,14,FALSE),0)</f>
        <v>0</v>
      </c>
      <c r="AG42" s="230">
        <f>_xlfn.IFNA(VLOOKUP(CONCATENATE($AG$5,$B42,$C42),'OG3'!$A$6:$N$135,14,FALSE),0)</f>
        <v>0</v>
      </c>
      <c r="AH42" s="231">
        <f>_xlfn.IFNA(VLOOKUP(CONCATENATE($AH$5,$B42,$C42),SER!$A$6:$N$135,14,FALSE),0)</f>
        <v>0</v>
      </c>
      <c r="AI42" s="231">
        <f>_xlfn.IFNA(VLOOKUP(CONCATENATE($AH$5,$B42,$C42),KR!$A$6:$N$135,14,FALSE),0)</f>
        <v>0</v>
      </c>
      <c r="AJ42" s="231">
        <f>_xlfn.IFNA(VLOOKUP(CONCATENATE($AJ$5,$B42,$C42),DARL2!$A$6:$N$135,14,FALSE),0)</f>
        <v>0</v>
      </c>
      <c r="AK42" s="231">
        <f>_xlfn.IFNA(VLOOKUP(CONCATENATE($AK$5,$B42,$C42),DARD2!$A$6:$N$135,14,FALSE),0)</f>
        <v>0</v>
      </c>
      <c r="AL42" s="231">
        <f>_xlfn.IFNA(VLOOKUP(CONCATENATE($AL$5,$B42,$C42),'WAL3'!$A$6:$N$77,14,FALSE),0)</f>
        <v>0</v>
      </c>
      <c r="AM42" s="231">
        <f>_xlfn.IFNA(VLOOKUP(CONCATENATE($AM$5,$B42,$C42),'BAL3'!$A$6:$N$135,14,FALSE),0)</f>
        <v>0</v>
      </c>
      <c r="AN42" s="231">
        <f>_xlfn.IFNA(VLOOKUP(CONCATENATE($AN$5,$B42,$C42),'BUN3'!$A$6:$N$135,14,FALSE),0)</f>
        <v>0</v>
      </c>
      <c r="AO42" s="231">
        <f>_xlfn.IFNA(VLOOKUP(CONCATENATE($AO$5,$B42,$C42),SC!$A$6:$N$155,14,FALSE),0)</f>
        <v>0</v>
      </c>
      <c r="AP42" s="693">
        <f>_xlfn.IFNA(VLOOKUP(CONCATENATE($AP$5,$B42,$C42),'KAL1'!$A$6:$N$135,14,FALSE),0)</f>
        <v>0</v>
      </c>
      <c r="AQ42" s="518"/>
      <c r="AR42" s="232">
        <f>_xlfn.IFNA(VLOOKUP(CONCATENATE($AR$5,$B42,$C42),'MR3'!$A$6:$N$135,14,FALSE),0)</f>
        <v>0</v>
      </c>
      <c r="AS42" s="101"/>
    </row>
    <row r="43" spans="1:83" s="42" customFormat="1" x14ac:dyDescent="0.2">
      <c r="A43" s="916"/>
      <c r="B43" s="35" t="s">
        <v>696</v>
      </c>
      <c r="C43" s="36" t="s">
        <v>697</v>
      </c>
      <c r="D43" s="36" t="s">
        <v>46</v>
      </c>
      <c r="E43" s="37">
        <v>44275</v>
      </c>
      <c r="F43" s="38">
        <v>14</v>
      </c>
      <c r="G43" s="39">
        <f t="shared" si="0"/>
        <v>0</v>
      </c>
      <c r="H43" s="40">
        <f t="shared" si="1"/>
        <v>0</v>
      </c>
      <c r="I43" s="41">
        <f t="shared" si="2"/>
        <v>16</v>
      </c>
      <c r="J43" s="229">
        <f>_xlfn.IFNA(VLOOKUP(CONCATENATE($J$5,$B43,$C43),'20BUN'!$A$6:$N$94,14,FALSE),0)</f>
        <v>0</v>
      </c>
      <c r="K43" s="230">
        <f>_xlfn.IFNA(VLOOKUP(CONCATENATE($K$5,$B43,$C43),'20BUS'!$A$6:$N$107,14,FALSE),0)</f>
        <v>0</v>
      </c>
      <c r="L43" s="230">
        <f>_xlfn.IFNA(VLOOKUP(CONCATENATE($L$5,$B43,$C43),'MUR1'!$A$6:$N$135,14,FALSE),0)</f>
        <v>0</v>
      </c>
      <c r="M43" s="230">
        <f>_xlfn.IFNA(VLOOKUP(CONCATENATE($M$5,$B43,$C43),'BUS1'!$A$6:$N$95,14,FALSE),0)</f>
        <v>0</v>
      </c>
      <c r="N43" s="230">
        <f>_xlfn.IFNA(VLOOKUP(CONCATENATE($N$5,$B43,$C43),'WP1'!$A$6:$N$131,14,FALSE),0)</f>
        <v>0</v>
      </c>
      <c r="O43" s="230">
        <f>_xlfn.IFNA(VLOOKUP(CONCATENATE($O$5,$B43,$C43),'BAL1'!$A$6:$N$95,14,FALSE),0)</f>
        <v>0</v>
      </c>
      <c r="P43" s="230">
        <f>_xlfn.IFNA(VLOOKUP(CONCATENATE($P$5,$B43,$C43),'BUS2'!$A$6:$N$133,14,FALSE),0)</f>
        <v>0</v>
      </c>
      <c r="Q43" s="230">
        <f>_xlfn.IFNA(VLOOKUP(CONCATENATE($Q$5,$B43,$C43),'WAL1'!$A$6:$N$135,14,FALSE),0)</f>
        <v>0</v>
      </c>
      <c r="R43" s="230">
        <f>_xlfn.IFNA(VLOOKUP(CONCATENATE($Q$5,$B43,$C43),'MR1'!$A$6:$N$135,14,FALSE),0)</f>
        <v>0</v>
      </c>
      <c r="S43" s="230">
        <f>_xlfn.IFNA(VLOOKUP(CONCATENATE($S$5,$B43,$C43),'OG1'!$A$6:$N$132,14,FALSE),0)</f>
        <v>0</v>
      </c>
      <c r="T43" s="230">
        <f>_xlfn.IFNA(VLOOKUP(CONCATENATE($T$5,$B43,$C43),DARL!$A$6:$N$56,14,FALSE),0)</f>
        <v>0</v>
      </c>
      <c r="U43" s="230">
        <f>_xlfn.IFNA(VLOOKUP(CONCATENATE($U$5,$B43,$C43),'BUS3'!$A$6:$N$135,14,FALSE),0)</f>
        <v>0</v>
      </c>
      <c r="V43" s="230">
        <f>_xlfn.IFNA(VLOOKUP(CONCATENATE($V$5,$B43,$C43),'BAL2'!$A$6:$N$135,14,FALSE),0)</f>
        <v>0</v>
      </c>
      <c r="W43" s="230">
        <f>_xlfn.IFNA(VLOOKUP(CONCATENATE($W$5,$B43,$C43),'BUN1'!$A$6:$N$135,14,FALSE),0)</f>
        <v>0</v>
      </c>
      <c r="X43" s="230">
        <f>_xlfn.IFNA(VLOOKUP(CONCATENATE($X$5,$B43,$C43),'OG2'!$A$6:$N$133,14,FALSE),0)</f>
        <v>0</v>
      </c>
      <c r="Y43" s="230">
        <f>_xlfn.IFNA(VLOOKUP(CONCATENATE($Y$5,$B43,$C43),'SM1'!$A$6:$N$133,14,FALSE),0)</f>
        <v>0</v>
      </c>
      <c r="Z43" s="230">
        <f>_xlfn.IFNA(VLOOKUP(CONCATENATE($Z$5,$B43,$C43),'MR2'!$A$6:$N$124,14,FALSE),0)</f>
        <v>0</v>
      </c>
      <c r="AA43" s="230">
        <f>_xlfn.IFNA(VLOOKUP(CONCATENATE($AA$5,$B43,$C43),'WAL2'!$A$6:$N$135,14,FALSE),0)</f>
        <v>0</v>
      </c>
      <c r="AB43" s="230">
        <f>_xlfn.IFNA(VLOOKUP(CONCATENATE($AB$5,$B43,$C43),DARD1!$A$6:$N$134,14,FALSE),0)</f>
        <v>0</v>
      </c>
      <c r="AC43" s="230">
        <f>_xlfn.IFNA(VLOOKUP(CONCATENATE($AC$5,$B43,$C43),'LF1'!$A$6:$N$135,14,FALSE),0)</f>
        <v>0</v>
      </c>
      <c r="AD43" s="230">
        <f>_xlfn.IFNA(VLOOKUP(CONCATENATE($AC$5,$B43,$C43),DARL2!$A$6:$N$135,14,FALSE),0)</f>
        <v>0</v>
      </c>
      <c r="AE43" s="230">
        <f>_xlfn.IFNA(VLOOKUP(CONCATENATE($AE$5,$B43,$C43),FEST!$A$6:$N$131,14,FALSE),0)</f>
        <v>0</v>
      </c>
      <c r="AF43" s="230">
        <f>_xlfn.IFNA(VLOOKUP(CONCATENATE($AF$5,$B43,$C43),'BUN2'!$A$6:$N$131,14,FALSE),0)</f>
        <v>0</v>
      </c>
      <c r="AG43" s="230">
        <f>_xlfn.IFNA(VLOOKUP(CONCATENATE($AG$5,$B43,$C43),'OG3'!$A$6:$N$135,14,FALSE),0)</f>
        <v>0</v>
      </c>
      <c r="AH43" s="231">
        <f>_xlfn.IFNA(VLOOKUP(CONCATENATE($AH$5,$B43,$C43),SER!$A$6:$N$135,14,FALSE),0)</f>
        <v>0</v>
      </c>
      <c r="AI43" s="231">
        <f>_xlfn.IFNA(VLOOKUP(CONCATENATE($AH$5,$B43,$C43),KR!$A$6:$N$135,14,FALSE),0)</f>
        <v>0</v>
      </c>
      <c r="AJ43" s="231">
        <f>_xlfn.IFNA(VLOOKUP(CONCATENATE($AJ$5,$B43,$C43),DARL2!$A$6:$N$135,14,FALSE),0)</f>
        <v>0</v>
      </c>
      <c r="AK43" s="231">
        <f>_xlfn.IFNA(VLOOKUP(CONCATENATE($AK$5,$B43,$C43),DARD2!$A$6:$N$135,14,FALSE),0)</f>
        <v>0</v>
      </c>
      <c r="AL43" s="231">
        <f>_xlfn.IFNA(VLOOKUP(CONCATENATE($AL$5,$B43,$C43),'WAL3'!$A$6:$N$77,14,FALSE),0)</f>
        <v>0</v>
      </c>
      <c r="AM43" s="231">
        <f>_xlfn.IFNA(VLOOKUP(CONCATENATE($AM$5,$B43,$C43),'BAL3'!$A$6:$N$135,14,FALSE),0)</f>
        <v>0</v>
      </c>
      <c r="AN43" s="231">
        <f>_xlfn.IFNA(VLOOKUP(CONCATENATE($AN$5,$B43,$C43),'BUN3'!$A$6:$N$135,14,FALSE),0)</f>
        <v>0</v>
      </c>
      <c r="AO43" s="231">
        <f>_xlfn.IFNA(VLOOKUP(CONCATENATE($AO$5,$B43,$C43),SC!$A$6:$N$155,14,FALSE),0)</f>
        <v>0</v>
      </c>
      <c r="AP43" s="693">
        <f>_xlfn.IFNA(VLOOKUP(CONCATENATE($AP$5,$B43,$C43),'KAL1'!$A$6:$N$135,14,FALSE),0)</f>
        <v>0</v>
      </c>
      <c r="AQ43" s="518"/>
      <c r="AR43" s="232">
        <f>_xlfn.IFNA(VLOOKUP(CONCATENATE($AR$5,$B43,$C43),'MR3'!$A$6:$N$135,14,FALSE),0)</f>
        <v>0</v>
      </c>
      <c r="AS43" s="101"/>
    </row>
    <row r="44" spans="1:83" s="42" customFormat="1" x14ac:dyDescent="0.2">
      <c r="A44" s="916"/>
      <c r="B44" s="35" t="s">
        <v>312</v>
      </c>
      <c r="C44" s="36" t="s">
        <v>698</v>
      </c>
      <c r="D44" s="36" t="s">
        <v>699</v>
      </c>
      <c r="E44" s="37">
        <v>44263</v>
      </c>
      <c r="F44" s="38">
        <v>14</v>
      </c>
      <c r="G44" s="39">
        <f t="shared" si="0"/>
        <v>0</v>
      </c>
      <c r="H44" s="40">
        <f t="shared" si="1"/>
        <v>0</v>
      </c>
      <c r="I44" s="41">
        <f t="shared" si="2"/>
        <v>16</v>
      </c>
      <c r="J44" s="229">
        <f>_xlfn.IFNA(VLOOKUP(CONCATENATE($J$5,$B44,$C44),'20BUN'!$A$6:$N$94,14,FALSE),0)</f>
        <v>0</v>
      </c>
      <c r="K44" s="230">
        <f>_xlfn.IFNA(VLOOKUP(CONCATENATE($K$5,$B44,$C44),'20BUS'!$A$6:$N$107,14,FALSE),0)</f>
        <v>0</v>
      </c>
      <c r="L44" s="230">
        <f>_xlfn.IFNA(VLOOKUP(CONCATENATE($L$5,$B44,$C44),'MUR1'!$A$6:$N$135,14,FALSE),0)</f>
        <v>0</v>
      </c>
      <c r="M44" s="230">
        <f>_xlfn.IFNA(VLOOKUP(CONCATENATE($M$5,$B44,$C44),'BUS1'!$A$6:$N$95,14,FALSE),0)</f>
        <v>0</v>
      </c>
      <c r="N44" s="230">
        <f>_xlfn.IFNA(VLOOKUP(CONCATENATE($N$5,$B44,$C44),'WP1'!$A$6:$N$131,14,FALSE),0)</f>
        <v>0</v>
      </c>
      <c r="O44" s="230">
        <f>_xlfn.IFNA(VLOOKUP(CONCATENATE($O$5,$B44,$C44),'BAL1'!$A$6:$N$95,14,FALSE),0)</f>
        <v>0</v>
      </c>
      <c r="P44" s="230">
        <f>_xlfn.IFNA(VLOOKUP(CONCATENATE($P$5,$B44,$C44),'BUS2'!$A$6:$N$133,14,FALSE),0)</f>
        <v>0</v>
      </c>
      <c r="Q44" s="230">
        <f>_xlfn.IFNA(VLOOKUP(CONCATENATE($Q$5,$B44,$C44),'WAL1'!$A$6:$N$135,14,FALSE),0)</f>
        <v>0</v>
      </c>
      <c r="R44" s="230">
        <f>_xlfn.IFNA(VLOOKUP(CONCATENATE($Q$5,$B44,$C44),'MR1'!$A$6:$N$135,14,FALSE),0)</f>
        <v>0</v>
      </c>
      <c r="S44" s="230">
        <f>_xlfn.IFNA(VLOOKUP(CONCATENATE($S$5,$B44,$C44),'OG1'!$A$6:$N$132,14,FALSE),0)</f>
        <v>0</v>
      </c>
      <c r="T44" s="230">
        <f>_xlfn.IFNA(VLOOKUP(CONCATENATE($T$5,$B44,$C44),DARL!$A$6:$N$56,14,FALSE),0)</f>
        <v>0</v>
      </c>
      <c r="U44" s="230">
        <f>_xlfn.IFNA(VLOOKUP(CONCATENATE($U$5,$B44,$C44),'BUS3'!$A$6:$N$135,14,FALSE),0)</f>
        <v>0</v>
      </c>
      <c r="V44" s="230">
        <f>_xlfn.IFNA(VLOOKUP(CONCATENATE($V$5,$B44,$C44),'BAL2'!$A$6:$N$135,14,FALSE),0)</f>
        <v>0</v>
      </c>
      <c r="W44" s="230">
        <f>_xlfn.IFNA(VLOOKUP(CONCATENATE($W$5,$B44,$C44),'BUN1'!$A$6:$N$135,14,FALSE),0)</f>
        <v>0</v>
      </c>
      <c r="X44" s="230">
        <f>_xlfn.IFNA(VLOOKUP(CONCATENATE($X$5,$B44,$C44),'OG2'!$A$6:$N$133,14,FALSE),0)</f>
        <v>0</v>
      </c>
      <c r="Y44" s="230">
        <f>_xlfn.IFNA(VLOOKUP(CONCATENATE($Y$5,$B44,$C44),'SM1'!$A$6:$N$133,14,FALSE),0)</f>
        <v>0</v>
      </c>
      <c r="Z44" s="230">
        <f>_xlfn.IFNA(VLOOKUP(CONCATENATE($Z$5,$B44,$C44),'MR2'!$A$6:$N$124,14,FALSE),0)</f>
        <v>0</v>
      </c>
      <c r="AA44" s="230">
        <f>_xlfn.IFNA(VLOOKUP(CONCATENATE($AA$5,$B44,$C44),'WAL2'!$A$6:$N$135,14,FALSE),0)</f>
        <v>0</v>
      </c>
      <c r="AB44" s="230">
        <f>_xlfn.IFNA(VLOOKUP(CONCATENATE($AB$5,$B44,$C44),DARD1!$A$6:$N$134,14,FALSE),0)</f>
        <v>0</v>
      </c>
      <c r="AC44" s="230">
        <f>_xlfn.IFNA(VLOOKUP(CONCATENATE($AC$5,$B44,$C44),'LF1'!$A$6:$N$135,14,FALSE),0)</f>
        <v>0</v>
      </c>
      <c r="AD44" s="230">
        <f>_xlfn.IFNA(VLOOKUP(CONCATENATE($AC$5,$B44,$C44),DARL2!$A$6:$N$135,14,FALSE),0)</f>
        <v>0</v>
      </c>
      <c r="AE44" s="230">
        <f>_xlfn.IFNA(VLOOKUP(CONCATENATE($AE$5,$B44,$C44),FEST!$A$6:$N$131,14,FALSE),0)</f>
        <v>0</v>
      </c>
      <c r="AF44" s="230">
        <f>_xlfn.IFNA(VLOOKUP(CONCATENATE($AF$5,$B44,$C44),'BUN2'!$A$6:$N$131,14,FALSE),0)</f>
        <v>0</v>
      </c>
      <c r="AG44" s="230">
        <f>_xlfn.IFNA(VLOOKUP(CONCATENATE($AG$5,$B44,$C44),'OG3'!$A$6:$N$135,14,FALSE),0)</f>
        <v>0</v>
      </c>
      <c r="AH44" s="231">
        <f>_xlfn.IFNA(VLOOKUP(CONCATENATE($AH$5,$B44,$C44),SER!$A$6:$N$135,14,FALSE),0)</f>
        <v>0</v>
      </c>
      <c r="AI44" s="231">
        <f>_xlfn.IFNA(VLOOKUP(CONCATENATE($AH$5,$B44,$C44),KR!$A$6:$N$135,14,FALSE),0)</f>
        <v>0</v>
      </c>
      <c r="AJ44" s="231">
        <f>_xlfn.IFNA(VLOOKUP(CONCATENATE($AJ$5,$B44,$C44),DARL2!$A$6:$N$135,14,FALSE),0)</f>
        <v>0</v>
      </c>
      <c r="AK44" s="231">
        <f>_xlfn.IFNA(VLOOKUP(CONCATENATE($AK$5,$B44,$C44),DARD2!$A$6:$N$135,14,FALSE),0)</f>
        <v>0</v>
      </c>
      <c r="AL44" s="231">
        <f>_xlfn.IFNA(VLOOKUP(CONCATENATE($AL$5,$B44,$C44),'WAL3'!$A$6:$N$77,14,FALSE),0)</f>
        <v>0</v>
      </c>
      <c r="AM44" s="231">
        <f>_xlfn.IFNA(VLOOKUP(CONCATENATE($AM$5,$B44,$C44),'BAL3'!$A$6:$N$135,14,FALSE),0)</f>
        <v>0</v>
      </c>
      <c r="AN44" s="231">
        <f>_xlfn.IFNA(VLOOKUP(CONCATENATE($AN$5,$B44,$C44),'BUN3'!$A$6:$N$135,14,FALSE),0)</f>
        <v>0</v>
      </c>
      <c r="AO44" s="231">
        <f>_xlfn.IFNA(VLOOKUP(CONCATENATE($AO$5,$B44,$C44),SC!$A$6:$N$155,14,FALSE),0)</f>
        <v>0</v>
      </c>
      <c r="AP44" s="693">
        <f>_xlfn.IFNA(VLOOKUP(CONCATENATE($AP$5,$B44,$C44),'KAL1'!$A$6:$N$135,14,FALSE),0)</f>
        <v>0</v>
      </c>
      <c r="AQ44" s="518"/>
      <c r="AR44" s="232">
        <f>_xlfn.IFNA(VLOOKUP(CONCATENATE($AR$5,$B44,$C44),'MR3'!$A$6:$N$135,14,FALSE),0)</f>
        <v>0</v>
      </c>
      <c r="AS44" s="101"/>
    </row>
    <row r="45" spans="1:83" s="42" customFormat="1" x14ac:dyDescent="0.2">
      <c r="A45" s="916"/>
      <c r="B45" s="35" t="s">
        <v>764</v>
      </c>
      <c r="C45" s="36" t="s">
        <v>765</v>
      </c>
      <c r="D45" s="36" t="s">
        <v>766</v>
      </c>
      <c r="E45" s="37">
        <v>44314</v>
      </c>
      <c r="F45" s="38">
        <v>14</v>
      </c>
      <c r="G45" s="39">
        <f t="shared" si="0"/>
        <v>0</v>
      </c>
      <c r="H45" s="40">
        <f t="shared" si="1"/>
        <v>0</v>
      </c>
      <c r="I45" s="41">
        <f t="shared" si="2"/>
        <v>16</v>
      </c>
      <c r="J45" s="229">
        <f>_xlfn.IFNA(VLOOKUP(CONCATENATE($J$5,$B45,$C45),'20BUN'!$A$6:$N$94,14,FALSE),0)</f>
        <v>0</v>
      </c>
      <c r="K45" s="230">
        <f>_xlfn.IFNA(VLOOKUP(CONCATENATE($K$5,$B45,$C45),'20BUS'!$A$6:$N$107,14,FALSE),0)</f>
        <v>0</v>
      </c>
      <c r="L45" s="230">
        <f>_xlfn.IFNA(VLOOKUP(CONCATENATE($L$5,$B45,$C45),'MUR1'!$A$6:$N$135,14,FALSE),0)</f>
        <v>0</v>
      </c>
      <c r="M45" s="230">
        <f>_xlfn.IFNA(VLOOKUP(CONCATENATE($M$5,$B45,$C45),'BUS1'!$A$6:$N$95,14,FALSE),0)</f>
        <v>0</v>
      </c>
      <c r="N45" s="230">
        <f>_xlfn.IFNA(VLOOKUP(CONCATENATE($N$5,$B45,$C45),'WP1'!$A$6:$N$131,14,FALSE),0)</f>
        <v>0</v>
      </c>
      <c r="O45" s="230">
        <f>_xlfn.IFNA(VLOOKUP(CONCATENATE($O$5,$B45,$C45),'BAL1'!$A$6:$N$95,14,FALSE),0)</f>
        <v>0</v>
      </c>
      <c r="P45" s="230">
        <f>_xlfn.IFNA(VLOOKUP(CONCATENATE($P$5,$B45,$C45),'BUS2'!$A$6:$N$133,14,FALSE),0)</f>
        <v>0</v>
      </c>
      <c r="Q45" s="230">
        <f>_xlfn.IFNA(VLOOKUP(CONCATENATE($Q$5,$B45,$C45),'WAL1'!$A$6:$N$135,14,FALSE),0)</f>
        <v>0</v>
      </c>
      <c r="R45" s="230">
        <f>_xlfn.IFNA(VLOOKUP(CONCATENATE($Q$5,$B45,$C45),'MR1'!$A$6:$N$135,14,FALSE),0)</f>
        <v>0</v>
      </c>
      <c r="S45" s="230">
        <f>_xlfn.IFNA(VLOOKUP(CONCATENATE($S$5,$B45,$C45),'OG1'!$A$6:$N$132,14,FALSE),0)</f>
        <v>0</v>
      </c>
      <c r="T45" s="230">
        <f>_xlfn.IFNA(VLOOKUP(CONCATENATE($T$5,$B45,$C45),DARL!$A$6:$N$56,14,FALSE),0)</f>
        <v>0</v>
      </c>
      <c r="U45" s="230">
        <f>_xlfn.IFNA(VLOOKUP(CONCATENATE($U$5,$B45,$C45),'BUS3'!$A$6:$N$135,14,FALSE),0)</f>
        <v>0</v>
      </c>
      <c r="V45" s="230">
        <f>_xlfn.IFNA(VLOOKUP(CONCATENATE($V$5,$B45,$C45),'BAL2'!$A$6:$N$135,14,FALSE),0)</f>
        <v>0</v>
      </c>
      <c r="W45" s="230">
        <f>_xlfn.IFNA(VLOOKUP(CONCATENATE($W$5,$B45,$C45),'BUN1'!$A$6:$N$135,14,FALSE),0)</f>
        <v>0</v>
      </c>
      <c r="X45" s="230">
        <f>_xlfn.IFNA(VLOOKUP(CONCATENATE($X$5,$B45,$C45),'OG2'!$A$6:$N$133,14,FALSE),0)</f>
        <v>0</v>
      </c>
      <c r="Y45" s="230">
        <f>_xlfn.IFNA(VLOOKUP(CONCATENATE($Y$5,$B45,$C45),'SM1'!$A$6:$N$133,14,FALSE),0)</f>
        <v>0</v>
      </c>
      <c r="Z45" s="230">
        <f>_xlfn.IFNA(VLOOKUP(CONCATENATE($Z$5,$B45,$C45),'MR2'!$A$6:$N$124,14,FALSE),0)</f>
        <v>0</v>
      </c>
      <c r="AA45" s="230">
        <f>_xlfn.IFNA(VLOOKUP(CONCATENATE($AA$5,$B45,$C45),'WAL2'!$A$6:$N$135,14,FALSE),0)</f>
        <v>0</v>
      </c>
      <c r="AB45" s="230">
        <f>_xlfn.IFNA(VLOOKUP(CONCATENATE($AB$5,$B45,$C45),DARD1!$A$6:$N$134,14,FALSE),0)</f>
        <v>0</v>
      </c>
      <c r="AC45" s="230">
        <f>_xlfn.IFNA(VLOOKUP(CONCATENATE($AC$5,$B45,$C45),'LF1'!$A$6:$N$135,14,FALSE),0)</f>
        <v>0</v>
      </c>
      <c r="AD45" s="230">
        <f>_xlfn.IFNA(VLOOKUP(CONCATENATE($AC$5,$B45,$C45),DARL2!$A$6:$N$135,14,FALSE),0)</f>
        <v>0</v>
      </c>
      <c r="AE45" s="230">
        <f>_xlfn.IFNA(VLOOKUP(CONCATENATE($AE$5,$B45,$C45),FEST!$A$6:$N$131,14,FALSE),0)</f>
        <v>0</v>
      </c>
      <c r="AF45" s="230">
        <f>_xlfn.IFNA(VLOOKUP(CONCATENATE($AF$5,$B45,$C45),'BUN2'!$A$6:$N$131,14,FALSE),0)</f>
        <v>0</v>
      </c>
      <c r="AG45" s="230">
        <f>_xlfn.IFNA(VLOOKUP(CONCATENATE($AG$5,$B45,$C45),'OG3'!$A$6:$N$135,14,FALSE),0)</f>
        <v>0</v>
      </c>
      <c r="AH45" s="231">
        <f>_xlfn.IFNA(VLOOKUP(CONCATENATE($AH$5,$B45,$C45),SER!$A$6:$N$135,14,FALSE),0)</f>
        <v>0</v>
      </c>
      <c r="AI45" s="231">
        <f>_xlfn.IFNA(VLOOKUP(CONCATENATE($AH$5,$B45,$C45),KR!$A$6:$N$135,14,FALSE),0)</f>
        <v>0</v>
      </c>
      <c r="AJ45" s="231">
        <f>_xlfn.IFNA(VLOOKUP(CONCATENATE($AJ$5,$B45,$C45),DARL2!$A$6:$N$135,14,FALSE),0)</f>
        <v>0</v>
      </c>
      <c r="AK45" s="231">
        <f>_xlfn.IFNA(VLOOKUP(CONCATENATE($AK$5,$B45,$C45),DARD2!$A$6:$N$135,14,FALSE),0)</f>
        <v>0</v>
      </c>
      <c r="AL45" s="231">
        <f>_xlfn.IFNA(VLOOKUP(CONCATENATE($AL$5,$B45,$C45),'WAL3'!$A$6:$N$77,14,FALSE),0)</f>
        <v>0</v>
      </c>
      <c r="AM45" s="231">
        <f>_xlfn.IFNA(VLOOKUP(CONCATENATE($AM$5,$B45,$C45),'BAL3'!$A$6:$N$135,14,FALSE),0)</f>
        <v>0</v>
      </c>
      <c r="AN45" s="231">
        <f>_xlfn.IFNA(VLOOKUP(CONCATENATE($AN$5,$B45,$C45),'BUN3'!$A$6:$N$135,14,FALSE),0)</f>
        <v>0</v>
      </c>
      <c r="AO45" s="231">
        <f>_xlfn.IFNA(VLOOKUP(CONCATENATE($AO$5,$B45,$C45),SC!$A$6:$N$155,14,FALSE),0)</f>
        <v>0</v>
      </c>
      <c r="AP45" s="693">
        <f>_xlfn.IFNA(VLOOKUP(CONCATENATE($AP$5,$B45,$C45),'KAL1'!$A$6:$N$135,14,FALSE),0)</f>
        <v>0</v>
      </c>
      <c r="AQ45" s="518"/>
      <c r="AR45" s="232">
        <f>_xlfn.IFNA(VLOOKUP(CONCATENATE($AR$5,$B45,$C45),'MR3'!$A$6:$N$135,14,FALSE),0)</f>
        <v>0</v>
      </c>
      <c r="AS45" s="101"/>
    </row>
    <row r="46" spans="1:83" s="15" customFormat="1" x14ac:dyDescent="0.2">
      <c r="A46" s="916"/>
      <c r="B46" s="35" t="s">
        <v>921</v>
      </c>
      <c r="C46" s="36" t="s">
        <v>922</v>
      </c>
      <c r="D46" s="36" t="s">
        <v>161</v>
      </c>
      <c r="E46" s="37">
        <v>44329</v>
      </c>
      <c r="F46" s="38">
        <v>15</v>
      </c>
      <c r="G46" s="39">
        <f t="shared" si="0"/>
        <v>0</v>
      </c>
      <c r="H46" s="40">
        <f t="shared" si="1"/>
        <v>0</v>
      </c>
      <c r="I46" s="41">
        <f t="shared" si="2"/>
        <v>16</v>
      </c>
      <c r="J46" s="229">
        <f>_xlfn.IFNA(VLOOKUP(CONCATENATE($J$5,$B46,$C46),'20BUN'!$A$6:$N$94,14,FALSE),0)</f>
        <v>0</v>
      </c>
      <c r="K46" s="230">
        <f>_xlfn.IFNA(VLOOKUP(CONCATENATE($K$5,$B46,$C46),'20BUS'!$A$6:$N$107,14,FALSE),0)</f>
        <v>0</v>
      </c>
      <c r="L46" s="230">
        <f>_xlfn.IFNA(VLOOKUP(CONCATENATE($L$5,$B46,$C46),'MUR1'!$A$6:$N$135,14,FALSE),0)</f>
        <v>0</v>
      </c>
      <c r="M46" s="230">
        <f>_xlfn.IFNA(VLOOKUP(CONCATENATE($M$5,$B46,$C46),'BUS1'!$A$6:$N$95,14,FALSE),0)</f>
        <v>0</v>
      </c>
      <c r="N46" s="230">
        <f>_xlfn.IFNA(VLOOKUP(CONCATENATE($N$5,$B46,$C46),'WP1'!$A$6:$N$131,14,FALSE),0)</f>
        <v>0</v>
      </c>
      <c r="O46" s="230">
        <f>_xlfn.IFNA(VLOOKUP(CONCATENATE($O$5,$B46,$C46),'BAL1'!$A$6:$N$95,14,FALSE),0)</f>
        <v>0</v>
      </c>
      <c r="P46" s="230">
        <f>_xlfn.IFNA(VLOOKUP(CONCATENATE($P$5,$B46,$C46),'BUS2'!$A$6:$N$133,14,FALSE),0)</f>
        <v>0</v>
      </c>
      <c r="Q46" s="230">
        <f>_xlfn.IFNA(VLOOKUP(CONCATENATE($Q$5,$B46,$C46),'WAL1'!$A$6:$N$135,14,FALSE),0)</f>
        <v>0</v>
      </c>
      <c r="R46" s="230">
        <f>_xlfn.IFNA(VLOOKUP(CONCATENATE($Q$5,$B46,$C46),'MR1'!$A$6:$N$135,14,FALSE),0)</f>
        <v>0</v>
      </c>
      <c r="S46" s="230">
        <f>_xlfn.IFNA(VLOOKUP(CONCATENATE($S$5,$B46,$C46),'OG1'!$A$6:$N$132,14,FALSE),0)</f>
        <v>0</v>
      </c>
      <c r="T46" s="230">
        <f>_xlfn.IFNA(VLOOKUP(CONCATENATE($T$5,$B46,$C46),DARL!$A$6:$N$56,14,FALSE),0)</f>
        <v>0</v>
      </c>
      <c r="U46" s="230">
        <f>_xlfn.IFNA(VLOOKUP(CONCATENATE($U$5,$B46,$C46),'BUS3'!$A$6:$N$135,14,FALSE),0)</f>
        <v>0</v>
      </c>
      <c r="V46" s="230">
        <f>_xlfn.IFNA(VLOOKUP(CONCATENATE($V$5,$B46,$C46),'BAL2'!$A$6:$N$135,14,FALSE),0)</f>
        <v>0</v>
      </c>
      <c r="W46" s="230">
        <f>_xlfn.IFNA(VLOOKUP(CONCATENATE($W$5,$B46,$C46),'BUN1'!$A$6:$N$135,14,FALSE),0)</f>
        <v>0</v>
      </c>
      <c r="X46" s="230">
        <f>_xlfn.IFNA(VLOOKUP(CONCATENATE($X$5,$B46,$C46),'OG2'!$A$6:$N$133,14,FALSE),0)</f>
        <v>0</v>
      </c>
      <c r="Y46" s="230">
        <f>_xlfn.IFNA(VLOOKUP(CONCATENATE($Y$5,$B46,$C46),'SM1'!$A$6:$N$133,14,FALSE),0)</f>
        <v>0</v>
      </c>
      <c r="Z46" s="230">
        <f>_xlfn.IFNA(VLOOKUP(CONCATENATE($Z$5,$B46,$C46),'MR2'!$A$6:$N$124,14,FALSE),0)</f>
        <v>0</v>
      </c>
      <c r="AA46" s="230">
        <f>_xlfn.IFNA(VLOOKUP(CONCATENATE($AA$5,$B46,$C46),'WAL2'!$A$6:$N$135,14,FALSE),0)</f>
        <v>0</v>
      </c>
      <c r="AB46" s="230">
        <f>_xlfn.IFNA(VLOOKUP(CONCATENATE($AB$5,$B46,$C46),DARD1!$A$6:$N$134,14,FALSE),0)</f>
        <v>0</v>
      </c>
      <c r="AC46" s="230">
        <f>_xlfn.IFNA(VLOOKUP(CONCATENATE($AC$5,$B46,$C46),'LF1'!$A$6:$N$135,14,FALSE),0)</f>
        <v>0</v>
      </c>
      <c r="AD46" s="230">
        <f>_xlfn.IFNA(VLOOKUP(CONCATENATE($AC$5,$B46,$C46),DARL2!$A$6:$N$135,14,FALSE),0)</f>
        <v>0</v>
      </c>
      <c r="AE46" s="230">
        <f>_xlfn.IFNA(VLOOKUP(CONCATENATE($AE$5,$B46,$C46),FEST!$A$6:$N$131,14,FALSE),0)</f>
        <v>0</v>
      </c>
      <c r="AF46" s="230">
        <f>_xlfn.IFNA(VLOOKUP(CONCATENATE($AF$5,$B46,$C46),'BUN2'!$A$6:$N$131,14,FALSE),0)</f>
        <v>0</v>
      </c>
      <c r="AG46" s="230">
        <f>_xlfn.IFNA(VLOOKUP(CONCATENATE($AG$5,$B46,$C46),'OG3'!$A$6:$N$135,14,FALSE),0)</f>
        <v>0</v>
      </c>
      <c r="AH46" s="231">
        <f>_xlfn.IFNA(VLOOKUP(CONCATENATE($AH$5,$B46,$C46),SER!$A$6:$N$135,14,FALSE),0)</f>
        <v>0</v>
      </c>
      <c r="AI46" s="231">
        <f>_xlfn.IFNA(VLOOKUP(CONCATENATE($AH$5,$B46,$C46),KR!$A$6:$N$135,14,FALSE),0)</f>
        <v>0</v>
      </c>
      <c r="AJ46" s="231">
        <f>_xlfn.IFNA(VLOOKUP(CONCATENATE($AJ$5,$B46,$C46),DARL2!$A$6:$N$135,14,FALSE),0)</f>
        <v>0</v>
      </c>
      <c r="AK46" s="231">
        <f>_xlfn.IFNA(VLOOKUP(CONCATENATE($AK$5,$B46,$C46),DARD2!$A$6:$N$135,14,FALSE),0)</f>
        <v>0</v>
      </c>
      <c r="AL46" s="231">
        <f>_xlfn.IFNA(VLOOKUP(CONCATENATE($AL$5,$B46,$C46),'WAL3'!$A$6:$N$77,14,FALSE),0)</f>
        <v>0</v>
      </c>
      <c r="AM46" s="231">
        <f>_xlfn.IFNA(VLOOKUP(CONCATENATE($AM$5,$B46,$C46),'BAL3'!$A$6:$N$135,14,FALSE),0)</f>
        <v>0</v>
      </c>
      <c r="AN46" s="231">
        <f>_xlfn.IFNA(VLOOKUP(CONCATENATE($AN$5,$B46,$C46),'BUN3'!$A$6:$N$135,14,FALSE),0)</f>
        <v>0</v>
      </c>
      <c r="AO46" s="231">
        <f>_xlfn.IFNA(VLOOKUP(CONCATENATE($AO$5,$B46,$C46),SC!$A$6:$N$155,14,FALSE),0)</f>
        <v>0</v>
      </c>
      <c r="AP46" s="693">
        <f>_xlfn.IFNA(VLOOKUP(CONCATENATE($AP$5,$B46,$C46),'KAL1'!$A$6:$N$135,14,FALSE),0)</f>
        <v>0</v>
      </c>
      <c r="AQ46" s="518"/>
      <c r="AR46" s="232">
        <f>_xlfn.IFNA(VLOOKUP(CONCATENATE($AR$5,$B46,$C46),'MR3'!$A$6:$N$135,14,FALSE),0)</f>
        <v>0</v>
      </c>
      <c r="AS46" s="101"/>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row>
    <row r="47" spans="1:83" s="15" customFormat="1" x14ac:dyDescent="0.2">
      <c r="A47" s="916"/>
      <c r="B47" s="35" t="s">
        <v>923</v>
      </c>
      <c r="C47" s="36" t="s">
        <v>924</v>
      </c>
      <c r="D47" s="36" t="s">
        <v>168</v>
      </c>
      <c r="E47" s="37">
        <v>44326</v>
      </c>
      <c r="F47" s="38">
        <v>14</v>
      </c>
      <c r="G47" s="39">
        <f t="shared" si="0"/>
        <v>0</v>
      </c>
      <c r="H47" s="40">
        <f t="shared" si="1"/>
        <v>0</v>
      </c>
      <c r="I47" s="41">
        <f t="shared" si="2"/>
        <v>16</v>
      </c>
      <c r="J47" s="229">
        <f>_xlfn.IFNA(VLOOKUP(CONCATENATE($J$5,$B47,$C47),'20BUN'!$A$6:$N$94,14,FALSE),0)</f>
        <v>0</v>
      </c>
      <c r="K47" s="230">
        <f>_xlfn.IFNA(VLOOKUP(CONCATENATE($K$5,$B47,$C47),'20BUS'!$A$6:$N$107,14,FALSE),0)</f>
        <v>0</v>
      </c>
      <c r="L47" s="230">
        <f>_xlfn.IFNA(VLOOKUP(CONCATENATE($L$5,$B47,$C47),'MUR1'!$A$6:$N$135,14,FALSE),0)</f>
        <v>0</v>
      </c>
      <c r="M47" s="230">
        <f>_xlfn.IFNA(VLOOKUP(CONCATENATE($M$5,$B47,$C47),'BUS1'!$A$6:$N$95,14,FALSE),0)</f>
        <v>0</v>
      </c>
      <c r="N47" s="230">
        <f>_xlfn.IFNA(VLOOKUP(CONCATENATE($N$5,$B47,$C47),'WP1'!$A$6:$N$131,14,FALSE),0)</f>
        <v>0</v>
      </c>
      <c r="O47" s="230">
        <f>_xlfn.IFNA(VLOOKUP(CONCATENATE($O$5,$B47,$C47),'BAL1'!$A$6:$N$95,14,FALSE),0)</f>
        <v>0</v>
      </c>
      <c r="P47" s="230">
        <f>_xlfn.IFNA(VLOOKUP(CONCATENATE($P$5,$B47,$C47),'BUS2'!$A$6:$N$133,14,FALSE),0)</f>
        <v>0</v>
      </c>
      <c r="Q47" s="230">
        <f>_xlfn.IFNA(VLOOKUP(CONCATENATE($Q$5,$B47,$C47),'WAL1'!$A$6:$N$135,14,FALSE),0)</f>
        <v>0</v>
      </c>
      <c r="R47" s="230">
        <f>_xlfn.IFNA(VLOOKUP(CONCATENATE($Q$5,$B47,$C47),'MR1'!$A$6:$N$135,14,FALSE),0)</f>
        <v>0</v>
      </c>
      <c r="S47" s="230">
        <f>_xlfn.IFNA(VLOOKUP(CONCATENATE($S$5,$B47,$C47),'OG1'!$A$6:$N$132,14,FALSE),0)</f>
        <v>0</v>
      </c>
      <c r="T47" s="230">
        <f>_xlfn.IFNA(VLOOKUP(CONCATENATE($T$5,$B47,$C47),DARL!$A$6:$N$56,14,FALSE),0)</f>
        <v>0</v>
      </c>
      <c r="U47" s="230">
        <f>_xlfn.IFNA(VLOOKUP(CONCATENATE($U$5,$B47,$C47),'BUS3'!$A$6:$N$135,14,FALSE),0)</f>
        <v>0</v>
      </c>
      <c r="V47" s="230">
        <f>_xlfn.IFNA(VLOOKUP(CONCATENATE($V$5,$B47,$C47),'BAL2'!$A$6:$N$135,14,FALSE),0)</f>
        <v>0</v>
      </c>
      <c r="W47" s="230">
        <f>_xlfn.IFNA(VLOOKUP(CONCATENATE($W$5,$B47,$C47),'BUN1'!$A$6:$N$135,14,FALSE),0)</f>
        <v>0</v>
      </c>
      <c r="X47" s="230">
        <f>_xlfn.IFNA(VLOOKUP(CONCATENATE($X$5,$B47,$C47),'OG2'!$A$6:$N$133,14,FALSE),0)</f>
        <v>0</v>
      </c>
      <c r="Y47" s="230">
        <f>_xlfn.IFNA(VLOOKUP(CONCATENATE($Y$5,$B47,$C47),'SM1'!$A$6:$N$133,14,FALSE),0)</f>
        <v>0</v>
      </c>
      <c r="Z47" s="230">
        <f>_xlfn.IFNA(VLOOKUP(CONCATENATE($Z$5,$B47,$C47),'MR2'!$A$6:$N$124,14,FALSE),0)</f>
        <v>0</v>
      </c>
      <c r="AA47" s="230">
        <f>_xlfn.IFNA(VLOOKUP(CONCATENATE($AA$5,$B47,$C47),'WAL2'!$A$6:$N$135,14,FALSE),0)</f>
        <v>0</v>
      </c>
      <c r="AB47" s="230">
        <f>_xlfn.IFNA(VLOOKUP(CONCATENATE($AB$5,$B47,$C47),DARD1!$A$6:$N$134,14,FALSE),0)</f>
        <v>0</v>
      </c>
      <c r="AC47" s="230">
        <f>_xlfn.IFNA(VLOOKUP(CONCATENATE($AC$5,$B47,$C47),'LF1'!$A$6:$N$135,14,FALSE),0)</f>
        <v>0</v>
      </c>
      <c r="AD47" s="230">
        <f>_xlfn.IFNA(VLOOKUP(CONCATENATE($AC$5,$B47,$C47),DARL2!$A$6:$N$135,14,FALSE),0)</f>
        <v>0</v>
      </c>
      <c r="AE47" s="230">
        <f>_xlfn.IFNA(VLOOKUP(CONCATENATE($AE$5,$B47,$C47),FEST!$A$6:$N$131,14,FALSE),0)</f>
        <v>0</v>
      </c>
      <c r="AF47" s="230">
        <f>_xlfn.IFNA(VLOOKUP(CONCATENATE($AF$5,$B47,$C47),'BUN2'!$A$6:$N$131,14,FALSE),0)</f>
        <v>0</v>
      </c>
      <c r="AG47" s="230">
        <f>_xlfn.IFNA(VLOOKUP(CONCATENATE($AG$5,$B47,$C47),'OG3'!$A$6:$N$135,14,FALSE),0)</f>
        <v>0</v>
      </c>
      <c r="AH47" s="231">
        <f>_xlfn.IFNA(VLOOKUP(CONCATENATE($AH$5,$B47,$C47),SER!$A$6:$N$135,14,FALSE),0)</f>
        <v>0</v>
      </c>
      <c r="AI47" s="231">
        <f>_xlfn.IFNA(VLOOKUP(CONCATENATE($AH$5,$B47,$C47),KR!$A$6:$N$135,14,FALSE),0)</f>
        <v>0</v>
      </c>
      <c r="AJ47" s="231">
        <f>_xlfn.IFNA(VLOOKUP(CONCATENATE($AJ$5,$B47,$C47),DARL2!$A$6:$N$135,14,FALSE),0)</f>
        <v>0</v>
      </c>
      <c r="AK47" s="231">
        <f>_xlfn.IFNA(VLOOKUP(CONCATENATE($AK$5,$B47,$C47),DARD2!$A$6:$N$135,14,FALSE),0)</f>
        <v>0</v>
      </c>
      <c r="AL47" s="231">
        <f>_xlfn.IFNA(VLOOKUP(CONCATENATE($AL$5,$B47,$C47),'WAL3'!$A$6:$N$77,14,FALSE),0)</f>
        <v>0</v>
      </c>
      <c r="AM47" s="231">
        <f>_xlfn.IFNA(VLOOKUP(CONCATENATE($AM$5,$B47,$C47),'BAL3'!$A$6:$N$135,14,FALSE),0)</f>
        <v>0</v>
      </c>
      <c r="AN47" s="231">
        <f>_xlfn.IFNA(VLOOKUP(CONCATENATE($AN$5,$B47,$C47),'BUN3'!$A$6:$N$135,14,FALSE),0)</f>
        <v>0</v>
      </c>
      <c r="AO47" s="231">
        <f>_xlfn.IFNA(VLOOKUP(CONCATENATE($AO$5,$B47,$C47),SC!$A$6:$N$155,14,FALSE),0)</f>
        <v>0</v>
      </c>
      <c r="AP47" s="693">
        <f>_xlfn.IFNA(VLOOKUP(CONCATENATE($AP$5,$B47,$C47),'KAL1'!$A$6:$N$135,14,FALSE),0)</f>
        <v>0</v>
      </c>
      <c r="AQ47" s="518"/>
      <c r="AR47" s="232">
        <f>_xlfn.IFNA(VLOOKUP(CONCATENATE($AR$5,$B47,$C47),'MR3'!$A$6:$N$135,14,FALSE),0)</f>
        <v>0</v>
      </c>
      <c r="AS47" s="101"/>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row>
    <row r="48" spans="1:83" s="15" customFormat="1" x14ac:dyDescent="0.2">
      <c r="A48" s="916"/>
      <c r="B48" s="35" t="s">
        <v>844</v>
      </c>
      <c r="C48" s="36" t="s">
        <v>863</v>
      </c>
      <c r="D48" s="36" t="s">
        <v>54</v>
      </c>
      <c r="E48" s="37">
        <v>44321</v>
      </c>
      <c r="F48" s="38">
        <v>14</v>
      </c>
      <c r="G48" s="39">
        <f t="shared" si="0"/>
        <v>0</v>
      </c>
      <c r="H48" s="40">
        <f t="shared" si="1"/>
        <v>0</v>
      </c>
      <c r="I48" s="41">
        <f t="shared" si="2"/>
        <v>16</v>
      </c>
      <c r="J48" s="229">
        <f>_xlfn.IFNA(VLOOKUP(CONCATENATE($J$5,$B48,$C48),'20BUN'!$A$6:$N$94,14,FALSE),0)</f>
        <v>0</v>
      </c>
      <c r="K48" s="230">
        <f>_xlfn.IFNA(VLOOKUP(CONCATENATE($K$5,$B48,$C48),'20BUS'!$A$6:$N$107,14,FALSE),0)</f>
        <v>0</v>
      </c>
      <c r="L48" s="230">
        <f>_xlfn.IFNA(VLOOKUP(CONCATENATE($L$5,$B48,$C48),'MUR1'!$A$6:$N$135,14,FALSE),0)</f>
        <v>0</v>
      </c>
      <c r="M48" s="230">
        <f>_xlfn.IFNA(VLOOKUP(CONCATENATE($M$5,$B48,$C48),'BUS1'!$A$6:$N$95,14,FALSE),0)</f>
        <v>0</v>
      </c>
      <c r="N48" s="230">
        <f>_xlfn.IFNA(VLOOKUP(CONCATENATE($N$5,$B48,$C48),'WP1'!$A$6:$N$131,14,FALSE),0)</f>
        <v>0</v>
      </c>
      <c r="O48" s="230">
        <f>_xlfn.IFNA(VLOOKUP(CONCATENATE($O$5,$B48,$C48),'BAL1'!$A$6:$N$95,14,FALSE),0)</f>
        <v>0</v>
      </c>
      <c r="P48" s="230">
        <f>_xlfn.IFNA(VLOOKUP(CONCATENATE($P$5,$B48,$C48),'BUS2'!$A$6:$N$133,14,FALSE),0)</f>
        <v>0</v>
      </c>
      <c r="Q48" s="230">
        <f>_xlfn.IFNA(VLOOKUP(CONCATENATE($Q$5,$B48,$C48),'WAL1'!$A$6:$N$135,14,FALSE),0)</f>
        <v>0</v>
      </c>
      <c r="R48" s="230">
        <f>_xlfn.IFNA(VLOOKUP(CONCATENATE($Q$5,$B48,$C48),'MR1'!$A$6:$N$135,14,FALSE),0)</f>
        <v>0</v>
      </c>
      <c r="S48" s="230">
        <f>_xlfn.IFNA(VLOOKUP(CONCATENATE($S$5,$B48,$C48),'OG1'!$A$6:$N$132,14,FALSE),0)</f>
        <v>0</v>
      </c>
      <c r="T48" s="230">
        <f>_xlfn.IFNA(VLOOKUP(CONCATENATE($T$5,$B48,$C48),DARL!$A$6:$N$56,14,FALSE),0)</f>
        <v>0</v>
      </c>
      <c r="U48" s="230">
        <f>_xlfn.IFNA(VLOOKUP(CONCATENATE($U$5,$B48,$C48),'BUS3'!$A$6:$N$135,14,FALSE),0)</f>
        <v>0</v>
      </c>
      <c r="V48" s="230">
        <f>_xlfn.IFNA(VLOOKUP(CONCATENATE($V$5,$B48,$C48),'BAL2'!$A$6:$N$135,14,FALSE),0)</f>
        <v>0</v>
      </c>
      <c r="W48" s="230">
        <f>_xlfn.IFNA(VLOOKUP(CONCATENATE($W$5,$B48,$C48),'BUN1'!$A$6:$N$135,14,FALSE),0)</f>
        <v>0</v>
      </c>
      <c r="X48" s="230">
        <f>_xlfn.IFNA(VLOOKUP(CONCATENATE($X$5,$B48,$C48),'OG2'!$A$6:$N$133,14,FALSE),0)</f>
        <v>0</v>
      </c>
      <c r="Y48" s="230">
        <f>_xlfn.IFNA(VLOOKUP(CONCATENATE($Y$5,$B48,$C48),'SM1'!$A$6:$N$133,14,FALSE),0)</f>
        <v>0</v>
      </c>
      <c r="Z48" s="230">
        <f>_xlfn.IFNA(VLOOKUP(CONCATENATE($Z$5,$B48,$C48),'MR2'!$A$6:$N$124,14,FALSE),0)</f>
        <v>0</v>
      </c>
      <c r="AA48" s="230">
        <f>_xlfn.IFNA(VLOOKUP(CONCATENATE($AA$5,$B48,$C48),'WAL2'!$A$6:$N$135,14,FALSE),0)</f>
        <v>0</v>
      </c>
      <c r="AB48" s="230">
        <f>_xlfn.IFNA(VLOOKUP(CONCATENATE($AB$5,$B48,$C48),DARD1!$A$6:$N$134,14,FALSE),0)</f>
        <v>0</v>
      </c>
      <c r="AC48" s="230">
        <f>_xlfn.IFNA(VLOOKUP(CONCATENATE($AC$5,$B48,$C48),'LF1'!$A$6:$N$135,14,FALSE),0)</f>
        <v>0</v>
      </c>
      <c r="AD48" s="230">
        <f>_xlfn.IFNA(VLOOKUP(CONCATENATE($AC$5,$B48,$C48),DARL2!$A$6:$N$135,14,FALSE),0)</f>
        <v>0</v>
      </c>
      <c r="AE48" s="230">
        <f>_xlfn.IFNA(VLOOKUP(CONCATENATE($AE$5,$B48,$C48),FEST!$A$6:$N$131,14,FALSE),0)</f>
        <v>0</v>
      </c>
      <c r="AF48" s="230">
        <f>_xlfn.IFNA(VLOOKUP(CONCATENATE($AF$5,$B48,$C48),'BUN2'!$A$6:$N$131,14,FALSE),0)</f>
        <v>0</v>
      </c>
      <c r="AG48" s="230">
        <f>_xlfn.IFNA(VLOOKUP(CONCATENATE($AG$5,$B48,$C48),'OG3'!$A$6:$N$135,14,FALSE),0)</f>
        <v>0</v>
      </c>
      <c r="AH48" s="231">
        <f>_xlfn.IFNA(VLOOKUP(CONCATENATE($AH$5,$B48,$C48),SER!$A$6:$N$135,14,FALSE),0)</f>
        <v>0</v>
      </c>
      <c r="AI48" s="231">
        <f>_xlfn.IFNA(VLOOKUP(CONCATENATE($AH$5,$B48,$C48),KR!$A$6:$N$135,14,FALSE),0)</f>
        <v>0</v>
      </c>
      <c r="AJ48" s="231">
        <f>_xlfn.IFNA(VLOOKUP(CONCATENATE($AJ$5,$B48,$C48),DARL2!$A$6:$N$135,14,FALSE),0)</f>
        <v>0</v>
      </c>
      <c r="AK48" s="231">
        <f>_xlfn.IFNA(VLOOKUP(CONCATENATE($AK$5,$B48,$C48),DARD2!$A$6:$N$135,14,FALSE),0)</f>
        <v>0</v>
      </c>
      <c r="AL48" s="231">
        <f>_xlfn.IFNA(VLOOKUP(CONCATENATE($AL$5,$B48,$C48),'WAL3'!$A$6:$N$77,14,FALSE),0)</f>
        <v>0</v>
      </c>
      <c r="AM48" s="231">
        <f>_xlfn.IFNA(VLOOKUP(CONCATENATE($AM$5,$B48,$C48),'BAL3'!$A$6:$N$135,14,FALSE),0)</f>
        <v>0</v>
      </c>
      <c r="AN48" s="231">
        <f>_xlfn.IFNA(VLOOKUP(CONCATENATE($AN$5,$B48,$C48),'BUN3'!$A$6:$N$135,14,FALSE),0)</f>
        <v>0</v>
      </c>
      <c r="AO48" s="231">
        <f>_xlfn.IFNA(VLOOKUP(CONCATENATE($AO$5,$B48,$C48),SC!$A$6:$N$155,14,FALSE),0)</f>
        <v>0</v>
      </c>
      <c r="AP48" s="693">
        <f>_xlfn.IFNA(VLOOKUP(CONCATENATE($AP$5,$B48,$C48),'KAL1'!$A$6:$N$135,14,FALSE),0)</f>
        <v>0</v>
      </c>
      <c r="AQ48" s="518"/>
      <c r="AR48" s="232">
        <f>_xlfn.IFNA(VLOOKUP(CONCATENATE($AR$5,$B48,$C48),'MR3'!$A$6:$N$135,14,FALSE),0)</f>
        <v>0</v>
      </c>
      <c r="AS48" s="101"/>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row>
    <row r="49" spans="1:83" s="15" customFormat="1" x14ac:dyDescent="0.2">
      <c r="A49" s="916"/>
      <c r="B49" s="695" t="s">
        <v>1406</v>
      </c>
      <c r="C49" s="696" t="s">
        <v>1407</v>
      </c>
      <c r="D49" s="696" t="s">
        <v>1408</v>
      </c>
      <c r="E49" s="697">
        <v>44499</v>
      </c>
      <c r="F49" s="698">
        <v>15</v>
      </c>
      <c r="G49" s="859">
        <f t="shared" si="0"/>
        <v>0</v>
      </c>
      <c r="H49" s="860">
        <f t="shared" si="1"/>
        <v>0</v>
      </c>
      <c r="I49" s="699">
        <f t="shared" si="2"/>
        <v>16</v>
      </c>
      <c r="J49" s="700">
        <f>_xlfn.IFNA(VLOOKUP(CONCATENATE($J$5,$B49,$C49),'20BUN'!$A$6:$N$94,14,FALSE),0)</f>
        <v>0</v>
      </c>
      <c r="K49" s="701">
        <f>_xlfn.IFNA(VLOOKUP(CONCATENATE($K$5,$B49,$C49),'20BUS'!$A$6:$N$107,14,FALSE),0)</f>
        <v>0</v>
      </c>
      <c r="L49" s="701">
        <f>_xlfn.IFNA(VLOOKUP(CONCATENATE($L$5,$B49,$C49),'MUR1'!$A$6:$N$135,14,FALSE),0)</f>
        <v>0</v>
      </c>
      <c r="M49" s="701">
        <f>_xlfn.IFNA(VLOOKUP(CONCATENATE($M$5,$B49,$C49),'BUS1'!$A$6:$N$95,14,FALSE),0)</f>
        <v>0</v>
      </c>
      <c r="N49" s="701">
        <f>_xlfn.IFNA(VLOOKUP(CONCATENATE($N$5,$B49,$C49),'WP1'!$A$6:$N$131,14,FALSE),0)</f>
        <v>0</v>
      </c>
      <c r="O49" s="701">
        <f>_xlfn.IFNA(VLOOKUP(CONCATENATE($O$5,$B49,$C49),'BAL1'!$A$6:$N$95,14,FALSE),0)</f>
        <v>0</v>
      </c>
      <c r="P49" s="701">
        <f>_xlfn.IFNA(VLOOKUP(CONCATENATE($P$5,$B49,$C49),'BUS2'!$A$6:$N$133,14,FALSE),0)</f>
        <v>0</v>
      </c>
      <c r="Q49" s="701">
        <f>_xlfn.IFNA(VLOOKUP(CONCATENATE($Q$5,$B49,$C49),'WAL1'!$A$6:$N$135,14,FALSE),0)</f>
        <v>0</v>
      </c>
      <c r="R49" s="702">
        <f>_xlfn.IFNA(VLOOKUP(CONCATENATE($Q$5,$B49,$C49),'MR1'!$A$6:$N$135,14,FALSE),0)</f>
        <v>0</v>
      </c>
      <c r="S49" s="701">
        <f>_xlfn.IFNA(VLOOKUP(CONCATENATE($S$5,$B49,$C49),'OG1'!$A$6:$N$132,14,FALSE),0)</f>
        <v>0</v>
      </c>
      <c r="T49" s="701">
        <f>_xlfn.IFNA(VLOOKUP(CONCATENATE($T$5,$B49,$C49),DARL!$A$6:$N$56,14,FALSE),0)</f>
        <v>0</v>
      </c>
      <c r="U49" s="701">
        <f>_xlfn.IFNA(VLOOKUP(CONCATENATE($U$5,$B49,$C49),'BUS3'!$A$6:$N$135,14,FALSE),0)</f>
        <v>0</v>
      </c>
      <c r="V49" s="701">
        <f>_xlfn.IFNA(VLOOKUP(CONCATENATE($V$5,$B49,$C49),'BAL2'!$A$6:$N$135,14,FALSE),0)</f>
        <v>0</v>
      </c>
      <c r="W49" s="701">
        <f>_xlfn.IFNA(VLOOKUP(CONCATENATE($W$5,$B49,$C49),'BUN1'!$A$6:$N$135,14,FALSE),0)</f>
        <v>0</v>
      </c>
      <c r="X49" s="701">
        <f>_xlfn.IFNA(VLOOKUP(CONCATENATE($X$5,$B49,$C49),'OG2'!$A$6:$N$133,14,FALSE),0)</f>
        <v>0</v>
      </c>
      <c r="Y49" s="701">
        <f>_xlfn.IFNA(VLOOKUP(CONCATENATE($Y$5,$B49,$C49),'SM1'!$A$6:$N$133,14,FALSE),0)</f>
        <v>0</v>
      </c>
      <c r="Z49" s="701">
        <f>_xlfn.IFNA(VLOOKUP(CONCATENATE($Z$5,$B49,$C49),'MR2'!$A$6:$N$124,14,FALSE),0)</f>
        <v>0</v>
      </c>
      <c r="AA49" s="701">
        <f>_xlfn.IFNA(VLOOKUP(CONCATENATE($AA$5,$B49,$C49),'WAL2'!$A$6:$N$135,14,FALSE),0)</f>
        <v>0</v>
      </c>
      <c r="AB49" s="701">
        <f>_xlfn.IFNA(VLOOKUP(CONCATENATE($AB$5,$B49,$C49),DARD1!$A$6:$N$134,14,FALSE),0)</f>
        <v>0</v>
      </c>
      <c r="AC49" s="701">
        <f>_xlfn.IFNA(VLOOKUP(CONCATENATE($AC$5,$B49,$C49),'LF1'!$A$6:$N$135,14,FALSE),0)</f>
        <v>0</v>
      </c>
      <c r="AD49" s="701">
        <f>_xlfn.IFNA(VLOOKUP(CONCATENATE($AC$5,$B49,$C49),DARL2!$A$6:$N$135,14,FALSE),0)</f>
        <v>0</v>
      </c>
      <c r="AE49" s="701">
        <f>_xlfn.IFNA(VLOOKUP(CONCATENATE($AE$5,$B49,$C49),FEST!$A$6:$N$131,14,FALSE),0)</f>
        <v>0</v>
      </c>
      <c r="AF49" s="701">
        <f>_xlfn.IFNA(VLOOKUP(CONCATENATE($AF$5,$B49,$C49),'BUN2'!$A$6:$N$131,14,FALSE),0)</f>
        <v>0</v>
      </c>
      <c r="AG49" s="701">
        <f>_xlfn.IFNA(VLOOKUP(CONCATENATE($AG$5,$B49,$C49),'OG3'!$A$6:$N$135,14,FALSE),0)</f>
        <v>0</v>
      </c>
      <c r="AH49" s="703">
        <f>_xlfn.IFNA(VLOOKUP(CONCATENATE($AH$5,$B49,$C49),SER!$A$6:$N$135,14,FALSE),0)</f>
        <v>0</v>
      </c>
      <c r="AI49" s="703">
        <f>_xlfn.IFNA(VLOOKUP(CONCATENATE($AH$5,$B49,$C49),KR!$A$6:$N$135,14,FALSE),0)</f>
        <v>0</v>
      </c>
      <c r="AJ49" s="703">
        <f>_xlfn.IFNA(VLOOKUP(CONCATENATE($AJ$5,$B49,$C49),DARL2!$A$6:$N$135,14,FALSE),0)</f>
        <v>0</v>
      </c>
      <c r="AK49" s="703">
        <f>_xlfn.IFNA(VLOOKUP(CONCATENATE($AK$5,$B49,$C49),DARD2!$A$6:$N$135,14,FALSE),0)</f>
        <v>0</v>
      </c>
      <c r="AL49" s="703">
        <f>_xlfn.IFNA(VLOOKUP(CONCATENATE($AL$5,$B49,$C49),'WAL3'!$A$6:$N$77,14,FALSE),0)</f>
        <v>0</v>
      </c>
      <c r="AM49" s="703">
        <f>_xlfn.IFNA(VLOOKUP(CONCATENATE($AM$5,$B49,$C49),'BAL3'!$A$6:$N$135,14,FALSE),0)</f>
        <v>0</v>
      </c>
      <c r="AN49" s="703">
        <f>_xlfn.IFNA(VLOOKUP(CONCATENATE($AN$5,$B49,$C49),'BUN3'!$A$6:$N$135,14,FALSE),0)</f>
        <v>0</v>
      </c>
      <c r="AO49" s="703">
        <f>_xlfn.IFNA(VLOOKUP(CONCATENATE($AO$5,$B49,$C49),SC!$A$6:$N$155,14,FALSE),0)</f>
        <v>0</v>
      </c>
      <c r="AP49" s="704">
        <f>_xlfn.IFNA(VLOOKUP(CONCATENATE($AP$5,$B49,$C49),'KAL1'!$A$6:$N$135,14,FALSE),0)</f>
        <v>0</v>
      </c>
      <c r="AQ49" s="705"/>
      <c r="AR49" s="706">
        <f>_xlfn.IFNA(VLOOKUP(CONCATENATE($AR$5,$B49,$C49),'MR3'!$A$6:$N$135,14,FALSE),0)</f>
        <v>0</v>
      </c>
      <c r="AS49" s="101"/>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row>
    <row r="50" spans="1:83" s="15" customFormat="1" x14ac:dyDescent="0.2">
      <c r="A50" s="916"/>
      <c r="B50" s="780" t="s">
        <v>1434</v>
      </c>
      <c r="C50" s="36"/>
      <c r="D50" s="36"/>
      <c r="E50" s="37"/>
      <c r="F50" s="38"/>
      <c r="G50" s="39"/>
      <c r="H50" s="40"/>
      <c r="I50" s="41"/>
      <c r="J50" s="229">
        <f>_xlfn.IFNA(VLOOKUP(CONCATENATE($J$5,$B50,$C50),'20BUN'!$A$6:$N$94,14,FALSE),0)</f>
        <v>0</v>
      </c>
      <c r="K50" s="230">
        <f>_xlfn.IFNA(VLOOKUP(CONCATENATE($K$5,$B50,$C50),'20BUS'!$A$6:$N$107,14,FALSE),0)</f>
        <v>0</v>
      </c>
      <c r="L50" s="230">
        <f>_xlfn.IFNA(VLOOKUP(CONCATENATE($L$5,$B50,$C50),'MUR1'!$A$6:$N$135,14,FALSE),0)</f>
        <v>0</v>
      </c>
      <c r="M50" s="230">
        <f>_xlfn.IFNA(VLOOKUP(CONCATENATE($M$5,$B50,$C50),'BUS1'!$A$6:$N$95,14,FALSE),0)</f>
        <v>0</v>
      </c>
      <c r="N50" s="230">
        <f>_xlfn.IFNA(VLOOKUP(CONCATENATE($N$5,$B50,$C50),'WP1'!$A$6:$N$131,14,FALSE),0)</f>
        <v>0</v>
      </c>
      <c r="O50" s="230">
        <f>_xlfn.IFNA(VLOOKUP(CONCATENATE($O$5,$B50,$C50),'BAL1'!$A$6:$N$95,14,FALSE),0)</f>
        <v>0</v>
      </c>
      <c r="P50" s="230">
        <f>_xlfn.IFNA(VLOOKUP(CONCATENATE($P$5,$B50,$C50),'BUS2'!$A$6:$N$133,14,FALSE),0)</f>
        <v>0</v>
      </c>
      <c r="Q50" s="230">
        <f>_xlfn.IFNA(VLOOKUP(CONCATENATE($Q$5,$B50,$C50),'WAL1'!$A$6:$N$135,14,FALSE),0)</f>
        <v>0</v>
      </c>
      <c r="R50" s="230"/>
      <c r="S50" s="230">
        <f>_xlfn.IFNA(VLOOKUP(CONCATENATE($S$5,$B50,$C50),'OG1'!$A$6:$N$132,14,FALSE),0)</f>
        <v>0</v>
      </c>
      <c r="T50" s="230">
        <f>_xlfn.IFNA(VLOOKUP(CONCATENATE($T$5,$B50,$C50),DARL!$A$6:$N$56,14,FALSE),0)</f>
        <v>0</v>
      </c>
      <c r="U50" s="230">
        <f>_xlfn.IFNA(VLOOKUP(CONCATENATE($U$5,$B50,$C50),'BUS3'!$A$6:$N$135,14,FALSE),0)</f>
        <v>0</v>
      </c>
      <c r="V50" s="230">
        <f>_xlfn.IFNA(VLOOKUP(CONCATENATE($V$5,$B50,$C50),'BAL2'!$A$6:$N$135,14,FALSE),0)</f>
        <v>0</v>
      </c>
      <c r="W50" s="230">
        <f>_xlfn.IFNA(VLOOKUP(CONCATENATE($W$5,$B50,$C50),'BUN1'!$A$6:$N$135,14,FALSE),0)</f>
        <v>0</v>
      </c>
      <c r="X50" s="230">
        <f>_xlfn.IFNA(VLOOKUP(CONCATENATE($X$5,$B50,$C50),'OG2'!$A$6:$N$133,14,FALSE),0)</f>
        <v>0</v>
      </c>
      <c r="Y50" s="230">
        <f>_xlfn.IFNA(VLOOKUP(CONCATENATE($Y$5,$B50,$C50),'SM1'!$A$6:$N$133,14,FALSE),0)</f>
        <v>0</v>
      </c>
      <c r="Z50" s="230">
        <f>_xlfn.IFNA(VLOOKUP(CONCATENATE($Z$5,$B50,$C50),'MR2'!$A$6:$N$124,14,FALSE),0)</f>
        <v>0</v>
      </c>
      <c r="AA50" s="230">
        <f>_xlfn.IFNA(VLOOKUP(CONCATENATE($AA$5,$B50,$C50),'WAL2'!$A$6:$N$135,14,FALSE),0)</f>
        <v>0</v>
      </c>
      <c r="AB50" s="230">
        <f>_xlfn.IFNA(VLOOKUP(CONCATENATE($AB$5,$B50,$C50),DARD1!$A$6:$N$134,14,FALSE),0)</f>
        <v>0</v>
      </c>
      <c r="AC50" s="230">
        <f>_xlfn.IFNA(VLOOKUP(CONCATENATE($AC$5,$B50,$C50),'LF1'!$A$6:$N$135,14,FALSE),0)</f>
        <v>0</v>
      </c>
      <c r="AD50" s="230">
        <f>_xlfn.IFNA(VLOOKUP(CONCATENATE($AC$5,$B50,$C50),DARL2!$A$6:$N$135,14,FALSE),0)</f>
        <v>0</v>
      </c>
      <c r="AE50" s="230">
        <f>_xlfn.IFNA(VLOOKUP(CONCATENATE($AE$5,$B50,$C50),FEST!$A$6:$N$131,14,FALSE),0)</f>
        <v>0</v>
      </c>
      <c r="AF50" s="230">
        <f>_xlfn.IFNA(VLOOKUP(CONCATENATE($AF$5,$B50,$C50),'BUN2'!$A$6:$N$131,14,FALSE),0)</f>
        <v>0</v>
      </c>
      <c r="AG50" s="230">
        <f>_xlfn.IFNA(VLOOKUP(CONCATENATE($AG$5,$B50,$C50),'OG3'!$A$6:$N$135,14,FALSE),0)</f>
        <v>0</v>
      </c>
      <c r="AH50" s="231">
        <f>_xlfn.IFNA(VLOOKUP(CONCATENATE($AH$5,$B50,$C50),SER!$A$6:$N$135,14,FALSE),0)</f>
        <v>0</v>
      </c>
      <c r="AI50" s="231">
        <f>_xlfn.IFNA(VLOOKUP(CONCATENATE($AH$5,$B50,$C50),KR!$A$6:$N$135,14,FALSE),0)</f>
        <v>0</v>
      </c>
      <c r="AJ50" s="231">
        <f>_xlfn.IFNA(VLOOKUP(CONCATENATE($AJ$5,$B50,$C50),DARL2!$A$6:$N$135,14,FALSE),0)</f>
        <v>0</v>
      </c>
      <c r="AK50" s="231">
        <f>_xlfn.IFNA(VLOOKUP(CONCATENATE($AK$5,$B50,$C50),DARD2!$A$6:$N$135,14,FALSE),0)</f>
        <v>0</v>
      </c>
      <c r="AL50" s="231">
        <f>_xlfn.IFNA(VLOOKUP(CONCATENATE($AL$5,$B50,$C50),'WAL3'!$A$6:$N$77,14,FALSE),0)</f>
        <v>0</v>
      </c>
      <c r="AM50" s="231">
        <f>_xlfn.IFNA(VLOOKUP(CONCATENATE($AM$5,$B50,$C50),'BAL3'!$A$6:$N$135,14,FALSE),0)</f>
        <v>0</v>
      </c>
      <c r="AN50" s="231">
        <f>_xlfn.IFNA(VLOOKUP(CONCATENATE($AN$5,$B50,$C50),'BUN3'!$A$6:$N$135,14,FALSE),0)</f>
        <v>0</v>
      </c>
      <c r="AO50" s="231">
        <f>_xlfn.IFNA(VLOOKUP(CONCATENATE($AO$5,$B50,$C50),SC!$A$6:$N$155,14,FALSE),0)</f>
        <v>0</v>
      </c>
      <c r="AP50" s="693">
        <f>_xlfn.IFNA(VLOOKUP(CONCATENATE($AP$5,$B50,$C50),'KAL1'!$A$6:$N$135,14,FALSE),0)</f>
        <v>0</v>
      </c>
      <c r="AQ50" s="518"/>
      <c r="AR50" s="232">
        <f>_xlfn.IFNA(VLOOKUP(CONCATENATE($AR$5,$B50,$C50),'MR3'!$A$6:$N$135,14,FALSE),0)</f>
        <v>0</v>
      </c>
      <c r="AS50" s="101"/>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row>
    <row r="51" spans="1:83" s="42" customFormat="1" x14ac:dyDescent="0.2">
      <c r="A51" s="916"/>
      <c r="B51" s="35"/>
      <c r="C51" s="36"/>
      <c r="D51" s="36"/>
      <c r="E51" s="37"/>
      <c r="F51" s="38"/>
      <c r="G51" s="39"/>
      <c r="H51" s="40"/>
      <c r="I51" s="41"/>
      <c r="J51" s="229">
        <f>_xlfn.IFNA(VLOOKUP(CONCATENATE($J$5,$B51,$C51),'20BUN'!$A$6:$N$94,14,FALSE),0)</f>
        <v>0</v>
      </c>
      <c r="K51" s="230">
        <f>_xlfn.IFNA(VLOOKUP(CONCATENATE($K$5,$B51,$C51),'20BUS'!$A$6:$N$107,14,FALSE),0)</f>
        <v>0</v>
      </c>
      <c r="L51" s="230">
        <f>_xlfn.IFNA(VLOOKUP(CONCATENATE($L$5,$B51,$C51),'MUR1'!$A$6:$N$135,14,FALSE),0)</f>
        <v>0</v>
      </c>
      <c r="M51" s="230">
        <f>_xlfn.IFNA(VLOOKUP(CONCATENATE($M$5,$B51,$C51),'BUS1'!$A$6:$N$95,14,FALSE),0)</f>
        <v>0</v>
      </c>
      <c r="N51" s="230">
        <f>_xlfn.IFNA(VLOOKUP(CONCATENATE($N$5,$B51,$C51),'WP1'!$A$6:$N$131,14,FALSE),0)</f>
        <v>0</v>
      </c>
      <c r="O51" s="230">
        <f>_xlfn.IFNA(VLOOKUP(CONCATENATE($O$5,$B51,$C51),'BAL1'!$A$6:$N$95,14,FALSE),0)</f>
        <v>0</v>
      </c>
      <c r="P51" s="230">
        <f>_xlfn.IFNA(VLOOKUP(CONCATENATE($P$5,$B51,$C51),'BUS2'!$A$6:$N$133,14,FALSE),0)</f>
        <v>0</v>
      </c>
      <c r="Q51" s="230">
        <f>_xlfn.IFNA(VLOOKUP(CONCATENATE($Q$5,$B51,$C51),'WAL1'!$A$6:$N$135,14,FALSE),0)</f>
        <v>0</v>
      </c>
      <c r="R51" s="230"/>
      <c r="S51" s="230">
        <f>_xlfn.IFNA(VLOOKUP(CONCATENATE($S$5,$B51,$C51),'OG1'!$A$6:$N$132,14,FALSE),0)</f>
        <v>0</v>
      </c>
      <c r="T51" s="230">
        <f>_xlfn.IFNA(VLOOKUP(CONCATENATE($T$5,$B51,$C51),DARL!$A$6:$N$56,14,FALSE),0)</f>
        <v>0</v>
      </c>
      <c r="U51" s="230">
        <f>_xlfn.IFNA(VLOOKUP(CONCATENATE($U$5,$B51,$C51),'BUS3'!$A$6:$N$135,14,FALSE),0)</f>
        <v>0</v>
      </c>
      <c r="V51" s="230">
        <f>_xlfn.IFNA(VLOOKUP(CONCATENATE($V$5,$B51,$C51),'BAL2'!$A$6:$N$135,14,FALSE),0)</f>
        <v>0</v>
      </c>
      <c r="W51" s="230">
        <f>_xlfn.IFNA(VLOOKUP(CONCATENATE($W$5,$B51,$C51),'BUN1'!$A$6:$N$135,14,FALSE),0)</f>
        <v>0</v>
      </c>
      <c r="X51" s="230">
        <f>_xlfn.IFNA(VLOOKUP(CONCATENATE($X$5,$B51,$C51),'OG2'!$A$6:$N$133,14,FALSE),0)</f>
        <v>0</v>
      </c>
      <c r="Y51" s="230">
        <f>_xlfn.IFNA(VLOOKUP(CONCATENATE($Y$5,$B51,$C51),'SM1'!$A$6:$N$133,14,FALSE),0)</f>
        <v>0</v>
      </c>
      <c r="Z51" s="230">
        <f>_xlfn.IFNA(VLOOKUP(CONCATENATE($Z$5,$B51,$C51),'MR2'!$A$6:$N$124,14,FALSE),0)</f>
        <v>0</v>
      </c>
      <c r="AA51" s="230">
        <f>_xlfn.IFNA(VLOOKUP(CONCATENATE($AA$5,$B51,$C51),'WAL2'!$A$6:$N$135,14,FALSE),0)</f>
        <v>0</v>
      </c>
      <c r="AB51" s="230">
        <f>_xlfn.IFNA(VLOOKUP(CONCATENATE($AB$5,$B51,$C51),DARD1!$A$6:$N$134,14,FALSE),0)</f>
        <v>0</v>
      </c>
      <c r="AC51" s="230">
        <f>_xlfn.IFNA(VLOOKUP(CONCATENATE($AC$5,$B51,$C51),'LF1'!$A$6:$N$135,14,FALSE),0)</f>
        <v>0</v>
      </c>
      <c r="AD51" s="230">
        <f>_xlfn.IFNA(VLOOKUP(CONCATENATE($AC$5,$B51,$C51),DARL2!$A$6:$N$135,14,FALSE),0)</f>
        <v>0</v>
      </c>
      <c r="AE51" s="230">
        <f>_xlfn.IFNA(VLOOKUP(CONCATENATE($AE$5,$B51,$C51),FEST!$A$6:$N$131,14,FALSE),0)</f>
        <v>0</v>
      </c>
      <c r="AF51" s="230">
        <f>_xlfn.IFNA(VLOOKUP(CONCATENATE($AF$5,$B51,$C51),'BUN2'!$A$6:$N$131,14,FALSE),0)</f>
        <v>0</v>
      </c>
      <c r="AG51" s="230">
        <f>_xlfn.IFNA(VLOOKUP(CONCATENATE($AG$5,$B51,$C51),'OG3'!$A$6:$N$135,14,FALSE),0)</f>
        <v>0</v>
      </c>
      <c r="AH51" s="231">
        <f>_xlfn.IFNA(VLOOKUP(CONCATENATE($AH$5,$B51,$C51),SER!$A$6:$N$135,14,FALSE),0)</f>
        <v>0</v>
      </c>
      <c r="AI51" s="231">
        <f>_xlfn.IFNA(VLOOKUP(CONCATENATE($AH$5,$B51,$C51),KR!$A$6:$N$135,14,FALSE),0)</f>
        <v>0</v>
      </c>
      <c r="AJ51" s="231">
        <f>_xlfn.IFNA(VLOOKUP(CONCATENATE($AJ$5,$B51,$C51),DARL2!$A$6:$N$135,14,FALSE),0)</f>
        <v>0</v>
      </c>
      <c r="AK51" s="231">
        <f>_xlfn.IFNA(VLOOKUP(CONCATENATE($AK$5,$B51,$C51),DARD2!$A$6:$N$135,14,FALSE),0)</f>
        <v>0</v>
      </c>
      <c r="AL51" s="231">
        <f>_xlfn.IFNA(VLOOKUP(CONCATENATE($AL$5,$B51,$C51),'WAL3'!$A$6:$N$77,14,FALSE),0)</f>
        <v>0</v>
      </c>
      <c r="AM51" s="231">
        <f>_xlfn.IFNA(VLOOKUP(CONCATENATE($AM$5,$B51,$C51),'BAL3'!$A$6:$N$135,14,FALSE),0)</f>
        <v>0</v>
      </c>
      <c r="AN51" s="231">
        <f>_xlfn.IFNA(VLOOKUP(CONCATENATE($AN$5,$B51,$C51),'BUN3'!$A$6:$N$135,14,FALSE),0)</f>
        <v>0</v>
      </c>
      <c r="AO51" s="231">
        <f>_xlfn.IFNA(VLOOKUP(CONCATENATE($AO$5,$B51,$C51),SC!$A$6:$N$155,14,FALSE),0)</f>
        <v>0</v>
      </c>
      <c r="AP51" s="693">
        <f>_xlfn.IFNA(VLOOKUP(CONCATENATE($AP$5,$B51,$C51),'KAL1'!$A$6:$N$135,14,FALSE),0)</f>
        <v>0</v>
      </c>
      <c r="AQ51" s="518"/>
      <c r="AR51" s="232">
        <f>_xlfn.IFNA(VLOOKUP(CONCATENATE($AR$5,$B51,$C51),'MR3'!$A$6:$N$135,14,FALSE),0)</f>
        <v>0</v>
      </c>
      <c r="AS51" s="101"/>
    </row>
    <row r="52" spans="1:83" s="42" customFormat="1" x14ac:dyDescent="0.2">
      <c r="A52" s="916"/>
      <c r="B52" s="35"/>
      <c r="C52" s="36"/>
      <c r="D52" s="36"/>
      <c r="E52" s="37"/>
      <c r="F52" s="38"/>
      <c r="G52" s="39"/>
      <c r="H52" s="40"/>
      <c r="I52" s="41"/>
      <c r="J52" s="229">
        <f>_xlfn.IFNA(VLOOKUP(CONCATENATE($J$5,$B52,$C52),'20BUN'!$A$6:$N$94,14,FALSE),0)</f>
        <v>0</v>
      </c>
      <c r="K52" s="230">
        <f>_xlfn.IFNA(VLOOKUP(CONCATENATE($K$5,$B52,$C52),'20BUS'!$A$6:$N$107,14,FALSE),0)</f>
        <v>0</v>
      </c>
      <c r="L52" s="230">
        <f>_xlfn.IFNA(VLOOKUP(CONCATENATE($L$5,$B52,$C52),'MUR1'!$A$6:$N$135,14,FALSE),0)</f>
        <v>0</v>
      </c>
      <c r="M52" s="230">
        <f>_xlfn.IFNA(VLOOKUP(CONCATENATE($M$5,$B52,$C52),'BUS1'!$A$6:$N$95,14,FALSE),0)</f>
        <v>0</v>
      </c>
      <c r="N52" s="230">
        <f>_xlfn.IFNA(VLOOKUP(CONCATENATE($N$5,$B52,$C52),'WP1'!$A$6:$N$131,14,FALSE),0)</f>
        <v>0</v>
      </c>
      <c r="O52" s="230">
        <f>_xlfn.IFNA(VLOOKUP(CONCATENATE($O$5,$B52,$C52),'BAL1'!$A$6:$N$95,14,FALSE),0)</f>
        <v>0</v>
      </c>
      <c r="P52" s="230">
        <f>_xlfn.IFNA(VLOOKUP(CONCATENATE($P$5,$B52,$C52),'BUS2'!$A$6:$N$133,14,FALSE),0)</f>
        <v>0</v>
      </c>
      <c r="Q52" s="230">
        <f>_xlfn.IFNA(VLOOKUP(CONCATENATE($Q$5,$B52,$C52),'WAL1'!$A$6:$N$135,14,FALSE),0)</f>
        <v>0</v>
      </c>
      <c r="R52" s="230"/>
      <c r="S52" s="230">
        <f>_xlfn.IFNA(VLOOKUP(CONCATENATE($S$5,$B52,$C52),'OG1'!$A$6:$N$132,14,FALSE),0)</f>
        <v>0</v>
      </c>
      <c r="T52" s="230">
        <f>_xlfn.IFNA(VLOOKUP(CONCATENATE($T$5,$B52,$C52),DARL!$A$6:$N$56,14,FALSE),0)</f>
        <v>0</v>
      </c>
      <c r="U52" s="230">
        <f>_xlfn.IFNA(VLOOKUP(CONCATENATE($U$5,$B52,$C52),'BUS3'!$A$6:$N$135,14,FALSE),0)</f>
        <v>0</v>
      </c>
      <c r="V52" s="230">
        <f>_xlfn.IFNA(VLOOKUP(CONCATENATE($V$5,$B52,$C52),'BAL2'!$A$6:$N$135,14,FALSE),0)</f>
        <v>0</v>
      </c>
      <c r="W52" s="230">
        <f>_xlfn.IFNA(VLOOKUP(CONCATENATE($W$5,$B52,$C52),'BUN1'!$A$6:$N$135,14,FALSE),0)</f>
        <v>0</v>
      </c>
      <c r="X52" s="230">
        <f>_xlfn.IFNA(VLOOKUP(CONCATENATE($X$5,$B52,$C52),'OG2'!$A$6:$N$133,14,FALSE),0)</f>
        <v>0</v>
      </c>
      <c r="Y52" s="230">
        <f>_xlfn.IFNA(VLOOKUP(CONCATENATE($Y$5,$B52,$C52),'SM1'!$A$6:$N$133,14,FALSE),0)</f>
        <v>0</v>
      </c>
      <c r="Z52" s="230">
        <f>_xlfn.IFNA(VLOOKUP(CONCATENATE($Z$5,$B52,$C52),'MR2'!$A$6:$N$124,14,FALSE),0)</f>
        <v>0</v>
      </c>
      <c r="AA52" s="230">
        <f>_xlfn.IFNA(VLOOKUP(CONCATENATE($AA$5,$B52,$C52),'WAL2'!$A$6:$N$135,14,FALSE),0)</f>
        <v>0</v>
      </c>
      <c r="AB52" s="230">
        <f>_xlfn.IFNA(VLOOKUP(CONCATENATE($AB$5,$B52,$C52),DARD1!$A$6:$N$134,14,FALSE),0)</f>
        <v>0</v>
      </c>
      <c r="AC52" s="230">
        <f>_xlfn.IFNA(VLOOKUP(CONCATENATE($AC$5,$B52,$C52),'LF1'!$A$6:$N$135,14,FALSE),0)</f>
        <v>0</v>
      </c>
      <c r="AD52" s="230">
        <f>_xlfn.IFNA(VLOOKUP(CONCATENATE($AC$5,$B52,$C52),DARL2!$A$6:$N$135,14,FALSE),0)</f>
        <v>0</v>
      </c>
      <c r="AE52" s="230">
        <f>_xlfn.IFNA(VLOOKUP(CONCATENATE($AE$5,$B52,$C52),FEST!$A$6:$N$131,14,FALSE),0)</f>
        <v>0</v>
      </c>
      <c r="AF52" s="230">
        <f>_xlfn.IFNA(VLOOKUP(CONCATENATE($AF$5,$B52,$C52),'BUN2'!$A$6:$N$131,14,FALSE),0)</f>
        <v>0</v>
      </c>
      <c r="AG52" s="230">
        <f>_xlfn.IFNA(VLOOKUP(CONCATENATE($AG$5,$B52,$C52),'OG3'!$A$6:$N$135,14,FALSE),0)</f>
        <v>0</v>
      </c>
      <c r="AH52" s="231">
        <f>_xlfn.IFNA(VLOOKUP(CONCATENATE($AH$5,$B52,$C52),SER!$A$6:$N$135,14,FALSE),0)</f>
        <v>0</v>
      </c>
      <c r="AI52" s="231">
        <f>_xlfn.IFNA(VLOOKUP(CONCATENATE($AH$5,$B52,$C52),KR!$A$6:$N$135,14,FALSE),0)</f>
        <v>0</v>
      </c>
      <c r="AJ52" s="231">
        <f>_xlfn.IFNA(VLOOKUP(CONCATENATE($AJ$5,$B52,$C52),DARL2!$A$6:$N$135,14,FALSE),0)</f>
        <v>0</v>
      </c>
      <c r="AK52" s="231">
        <f>_xlfn.IFNA(VLOOKUP(CONCATENATE($AK$5,$B52,$C52),DARD2!$A$6:$N$135,14,FALSE),0)</f>
        <v>0</v>
      </c>
      <c r="AL52" s="231">
        <f>_xlfn.IFNA(VLOOKUP(CONCATENATE($AL$5,$B52,$C52),'WAL3'!$A$6:$N$77,14,FALSE),0)</f>
        <v>0</v>
      </c>
      <c r="AM52" s="231">
        <f>_xlfn.IFNA(VLOOKUP(CONCATENATE($AM$5,$B52,$C52),'BAL3'!$A$6:$N$135,14,FALSE),0)</f>
        <v>0</v>
      </c>
      <c r="AN52" s="231">
        <f>_xlfn.IFNA(VLOOKUP(CONCATENATE($AN$5,$B52,$C52),'BUN3'!$A$6:$N$135,14,FALSE),0)</f>
        <v>0</v>
      </c>
      <c r="AO52" s="231">
        <f>_xlfn.IFNA(VLOOKUP(CONCATENATE($AO$5,$B52,$C52),SC!$A$6:$N$155,14,FALSE),0)</f>
        <v>0</v>
      </c>
      <c r="AP52" s="693">
        <f>_xlfn.IFNA(VLOOKUP(CONCATENATE($AP$5,$B52,$C52),'KAL1'!$A$6:$N$135,14,FALSE),0)</f>
        <v>0</v>
      </c>
      <c r="AQ52" s="518"/>
      <c r="AR52" s="232">
        <f>_xlfn.IFNA(VLOOKUP(CONCATENATE($AR$5,$B52,$C52),'MR3'!$A$6:$N$135,14,FALSE),0)</f>
        <v>0</v>
      </c>
      <c r="AS52" s="101"/>
    </row>
    <row r="53" spans="1:83" s="42" customFormat="1" x14ac:dyDescent="0.2">
      <c r="A53" s="916"/>
      <c r="B53" s="35"/>
      <c r="C53" s="36"/>
      <c r="D53" s="36"/>
      <c r="E53" s="37"/>
      <c r="F53" s="38"/>
      <c r="G53" s="39"/>
      <c r="H53" s="40"/>
      <c r="I53" s="41"/>
      <c r="J53" s="229">
        <f>_xlfn.IFNA(VLOOKUP(CONCATENATE($J$5,$B53,$C53),'20BUN'!$A$6:$N$94,14,FALSE),0)</f>
        <v>0</v>
      </c>
      <c r="K53" s="230">
        <f>_xlfn.IFNA(VLOOKUP(CONCATENATE($K$5,$B53,$C53),'20BUS'!$A$6:$N$107,14,FALSE),0)</f>
        <v>0</v>
      </c>
      <c r="L53" s="230">
        <f>_xlfn.IFNA(VLOOKUP(CONCATENATE($L$5,$B53,$C53),'MUR1'!$A$6:$N$135,14,FALSE),0)</f>
        <v>0</v>
      </c>
      <c r="M53" s="230">
        <f>_xlfn.IFNA(VLOOKUP(CONCATENATE($M$5,$B53,$C53),'BUS1'!$A$6:$N$95,14,FALSE),0)</f>
        <v>0</v>
      </c>
      <c r="N53" s="230">
        <f>_xlfn.IFNA(VLOOKUP(CONCATENATE($N$5,$B53,$C53),'WP1'!$A$6:$N$131,14,FALSE),0)</f>
        <v>0</v>
      </c>
      <c r="O53" s="230">
        <f>_xlfn.IFNA(VLOOKUP(CONCATENATE($O$5,$B53,$C53),'BAL1'!$A$6:$N$95,14,FALSE),0)</f>
        <v>0</v>
      </c>
      <c r="P53" s="230">
        <f>_xlfn.IFNA(VLOOKUP(CONCATENATE($P$5,$B53,$C53),'BUS2'!$A$6:$N$133,14,FALSE),0)</f>
        <v>0</v>
      </c>
      <c r="Q53" s="230">
        <f>_xlfn.IFNA(VLOOKUP(CONCATENATE($Q$5,$B53,$C53),'WAL1'!$A$6:$N$135,14,FALSE),0)</f>
        <v>0</v>
      </c>
      <c r="R53" s="230"/>
      <c r="S53" s="230">
        <f>_xlfn.IFNA(VLOOKUP(CONCATENATE($S$5,$B53,$C53),'OG1'!$A$6:$N$132,14,FALSE),0)</f>
        <v>0</v>
      </c>
      <c r="T53" s="230">
        <f>_xlfn.IFNA(VLOOKUP(CONCATENATE($T$5,$B53,$C53),DARL!$A$6:$N$56,14,FALSE),0)</f>
        <v>0</v>
      </c>
      <c r="U53" s="230">
        <f>_xlfn.IFNA(VLOOKUP(CONCATENATE($U$5,$B53,$C53),'BUS3'!$A$6:$N$135,14,FALSE),0)</f>
        <v>0</v>
      </c>
      <c r="V53" s="230">
        <f>_xlfn.IFNA(VLOOKUP(CONCATENATE($V$5,$B53,$C53),'BAL2'!$A$6:$N$135,14,FALSE),0)</f>
        <v>0</v>
      </c>
      <c r="W53" s="230">
        <f>_xlfn.IFNA(VLOOKUP(CONCATENATE($W$5,$B53,$C53),'BUN1'!$A$6:$N$135,14,FALSE),0)</f>
        <v>0</v>
      </c>
      <c r="X53" s="230">
        <f>_xlfn.IFNA(VLOOKUP(CONCATENATE($X$5,$B53,$C53),'OG2'!$A$6:$N$133,14,FALSE),0)</f>
        <v>0</v>
      </c>
      <c r="Y53" s="230">
        <f>_xlfn.IFNA(VLOOKUP(CONCATENATE($Y$5,$B53,$C53),'SM1'!$A$6:$N$133,14,FALSE),0)</f>
        <v>0</v>
      </c>
      <c r="Z53" s="230">
        <f>_xlfn.IFNA(VLOOKUP(CONCATENATE($Z$5,$B53,$C53),'MR2'!$A$6:$N$124,14,FALSE),0)</f>
        <v>0</v>
      </c>
      <c r="AA53" s="230">
        <f>_xlfn.IFNA(VLOOKUP(CONCATENATE($AA$5,$B53,$C53),'WAL2'!$A$6:$N$135,14,FALSE),0)</f>
        <v>0</v>
      </c>
      <c r="AB53" s="230">
        <f>_xlfn.IFNA(VLOOKUP(CONCATENATE($AB$5,$B53,$C53),DARD1!$A$6:$N$134,14,FALSE),0)</f>
        <v>0</v>
      </c>
      <c r="AC53" s="230">
        <f>_xlfn.IFNA(VLOOKUP(CONCATENATE($AC$5,$B53,$C53),'LF1'!$A$6:$N$135,14,FALSE),0)</f>
        <v>0</v>
      </c>
      <c r="AD53" s="230">
        <f>_xlfn.IFNA(VLOOKUP(CONCATENATE($AC$5,$B53,$C53),DARL2!$A$6:$N$135,14,FALSE),0)</f>
        <v>0</v>
      </c>
      <c r="AE53" s="670">
        <f>_xlfn.IFNA(VLOOKUP(CONCATENATE($AE$5,$B53,$C53),FEST!$A$6:$N$131,14,FALSE),0)</f>
        <v>0</v>
      </c>
      <c r="AF53" s="230">
        <f>_xlfn.IFNA(VLOOKUP(CONCATENATE($AF$5,$B53,$C53),'BUN2'!$A$6:$N$131,14,FALSE),0)</f>
        <v>0</v>
      </c>
      <c r="AG53" s="230">
        <f>_xlfn.IFNA(VLOOKUP(CONCATENATE($AG$5,$B53,$C53),'OG3'!$A$6:$N$135,14,FALSE),0)</f>
        <v>0</v>
      </c>
      <c r="AH53" s="231">
        <f>_xlfn.IFNA(VLOOKUP(CONCATENATE($AH$5,$B53,$C53),SER!$A$6:$N$135,14,FALSE),0)</f>
        <v>0</v>
      </c>
      <c r="AI53" s="231">
        <f>_xlfn.IFNA(VLOOKUP(CONCATENATE($AH$5,$B53,$C53),KR!$A$6:$N$135,14,FALSE),0)</f>
        <v>0</v>
      </c>
      <c r="AJ53" s="231">
        <f>_xlfn.IFNA(VLOOKUP(CONCATENATE($AJ$5,$B53,$C53),DARL2!$A$6:$N$135,14,FALSE),0)</f>
        <v>0</v>
      </c>
      <c r="AK53" s="231">
        <f>_xlfn.IFNA(VLOOKUP(CONCATENATE($AK$5,$B53,$C53),DARD2!$A$6:$N$135,14,FALSE),0)</f>
        <v>0</v>
      </c>
      <c r="AL53" s="231">
        <f>_xlfn.IFNA(VLOOKUP(CONCATENATE($AL$5,$B53,$C53),'WAL3'!$A$6:$N$77,14,FALSE),0)</f>
        <v>0</v>
      </c>
      <c r="AM53" s="231">
        <f>_xlfn.IFNA(VLOOKUP(CONCATENATE($AM$5,$B53,$C53),'BAL3'!$A$6:$N$135,14,FALSE),0)</f>
        <v>0</v>
      </c>
      <c r="AN53" s="231">
        <f>_xlfn.IFNA(VLOOKUP(CONCATENATE($AN$5,$B53,$C53),'BUN3'!$A$6:$N$135,14,FALSE),0)</f>
        <v>0</v>
      </c>
      <c r="AO53" s="231">
        <f>_xlfn.IFNA(VLOOKUP(CONCATENATE($AO$5,$B53,$C53),SC!$A$6:$N$155,14,FALSE),0)</f>
        <v>0</v>
      </c>
      <c r="AP53" s="693">
        <f>_xlfn.IFNA(VLOOKUP(CONCATENATE($AP$5,$B53,$C53),'KAL1'!$A$6:$N$135,14,FALSE),0)</f>
        <v>0</v>
      </c>
      <c r="AQ53" s="518"/>
      <c r="AR53" s="232">
        <f>_xlfn.IFNA(VLOOKUP(CONCATENATE($AR$5,$B53,$C53),'MR3'!$A$6:$N$135,14,FALSE),0)</f>
        <v>0</v>
      </c>
      <c r="AS53" s="101"/>
    </row>
    <row r="54" spans="1:83" s="15" customFormat="1" x14ac:dyDescent="0.2">
      <c r="A54" s="916"/>
      <c r="B54" s="35"/>
      <c r="C54" s="36"/>
      <c r="D54" s="36"/>
      <c r="E54" s="37"/>
      <c r="F54" s="38"/>
      <c r="G54" s="39"/>
      <c r="H54" s="40"/>
      <c r="I54" s="41"/>
      <c r="J54" s="229">
        <f>_xlfn.IFNA(VLOOKUP(CONCATENATE($J$5,$B54,$C54),'20BUN'!$A$6:$N$94,14,FALSE),0)</f>
        <v>0</v>
      </c>
      <c r="K54" s="230">
        <f>_xlfn.IFNA(VLOOKUP(CONCATENATE($K$5,$B54,$C54),'20BUS'!$A$6:$N$107,14,FALSE),0)</f>
        <v>0</v>
      </c>
      <c r="L54" s="230">
        <f>_xlfn.IFNA(VLOOKUP(CONCATENATE($L$5,$B54,$C54),'MUR1'!$A$6:$N$135,14,FALSE),0)</f>
        <v>0</v>
      </c>
      <c r="M54" s="230">
        <f>_xlfn.IFNA(VLOOKUP(CONCATENATE($M$5,$B54,$C54),'BUS1'!$A$6:$N$95,14,FALSE),0)</f>
        <v>0</v>
      </c>
      <c r="N54" s="230">
        <f>_xlfn.IFNA(VLOOKUP(CONCATENATE($N$5,$B54,$C54),'WP1'!$A$6:$N$131,14,FALSE),0)</f>
        <v>0</v>
      </c>
      <c r="O54" s="230">
        <f>_xlfn.IFNA(VLOOKUP(CONCATENATE($O$5,$B54,$C54),'BAL1'!$A$6:$N$95,14,FALSE),0)</f>
        <v>0</v>
      </c>
      <c r="P54" s="230">
        <f>_xlfn.IFNA(VLOOKUP(CONCATENATE($P$5,$B54,$C54),'BUS2'!$A$6:$N$133,14,FALSE),0)</f>
        <v>0</v>
      </c>
      <c r="Q54" s="230">
        <f>_xlfn.IFNA(VLOOKUP(CONCATENATE($Q$5,$B54,$C54),'WAL1'!$A$6:$N$135,14,FALSE),0)</f>
        <v>0</v>
      </c>
      <c r="R54" s="230"/>
      <c r="S54" s="230">
        <f>_xlfn.IFNA(VLOOKUP(CONCATENATE($S$5,$B54,$C54),'OG1'!$A$6:$N$132,14,FALSE),0)</f>
        <v>0</v>
      </c>
      <c r="T54" s="230">
        <f>_xlfn.IFNA(VLOOKUP(CONCATENATE($T$5,$B54,$C54),DARL!$A$6:$N$56,14,FALSE),0)</f>
        <v>0</v>
      </c>
      <c r="U54" s="230">
        <f>_xlfn.IFNA(VLOOKUP(CONCATENATE($U$5,$B54,$C54),'BUS3'!$A$6:$N$135,14,FALSE),0)</f>
        <v>0</v>
      </c>
      <c r="V54" s="230">
        <f>_xlfn.IFNA(VLOOKUP(CONCATENATE($V$5,$B54,$C54),'BAL2'!$A$6:$N$135,14,FALSE),0)</f>
        <v>0</v>
      </c>
      <c r="W54" s="230">
        <f>_xlfn.IFNA(VLOOKUP(CONCATENATE($W$5,$B54,$C54),'BUN1'!$A$6:$N$135,14,FALSE),0)</f>
        <v>0</v>
      </c>
      <c r="X54" s="230">
        <f>_xlfn.IFNA(VLOOKUP(CONCATENATE($X$5,$B54,$C54),'OG2'!$A$6:$N$133,14,FALSE),0)</f>
        <v>0</v>
      </c>
      <c r="Y54" s="230">
        <f>_xlfn.IFNA(VLOOKUP(CONCATENATE($Y$5,$B54,$C54),'SM1'!$A$6:$N$133,14,FALSE),0)</f>
        <v>0</v>
      </c>
      <c r="Z54" s="230">
        <f>_xlfn.IFNA(VLOOKUP(CONCATENATE($Z$5,$B54,$C54),'MR2'!$A$6:$N$124,14,FALSE),0)</f>
        <v>0</v>
      </c>
      <c r="AA54" s="230">
        <f>_xlfn.IFNA(VLOOKUP(CONCATENATE($AA$5,$B54,$C54),'WAL2'!$A$6:$N$135,14,FALSE),0)</f>
        <v>0</v>
      </c>
      <c r="AB54" s="230">
        <f>_xlfn.IFNA(VLOOKUP(CONCATENATE($AB$5,$B54,$C54),DARD1!$A$6:$N$134,14,FALSE),0)</f>
        <v>0</v>
      </c>
      <c r="AC54" s="230">
        <f>_xlfn.IFNA(VLOOKUP(CONCATENATE($AC$5,$B54,$C54),'LF1'!$A$6:$N$135,14,FALSE),0)</f>
        <v>0</v>
      </c>
      <c r="AD54" s="230">
        <f>_xlfn.IFNA(VLOOKUP(CONCATENATE($AC$5,$B54,$C54),DARL2!$A$6:$N$135,14,FALSE),0)</f>
        <v>0</v>
      </c>
      <c r="AE54" s="230"/>
      <c r="AF54" s="230">
        <f>_xlfn.IFNA(VLOOKUP(CONCATENATE($AF$5,$B54,$C54),'BUN2'!$A$6:$N$131,14,FALSE),0)</f>
        <v>0</v>
      </c>
      <c r="AG54" s="230">
        <f>_xlfn.IFNA(VLOOKUP(CONCATENATE($AG$5,$B54,$C54),'OG3'!$A$6:$N$135,14,FALSE),0)</f>
        <v>0</v>
      </c>
      <c r="AH54" s="231">
        <f>_xlfn.IFNA(VLOOKUP(CONCATENATE($AH$5,$B54,$C54),SER!$A$6:$N$135,14,FALSE),0)</f>
        <v>0</v>
      </c>
      <c r="AI54" s="231">
        <f>_xlfn.IFNA(VLOOKUP(CONCATENATE($AH$5,$B54,$C54),KR!$A$6:$N$135,14,FALSE),0)</f>
        <v>0</v>
      </c>
      <c r="AJ54" s="231">
        <f>_xlfn.IFNA(VLOOKUP(CONCATENATE($AJ$5,$B54,$C54),DARL2!$A$6:$N$135,14,FALSE),0)</f>
        <v>0</v>
      </c>
      <c r="AK54" s="231">
        <f>_xlfn.IFNA(VLOOKUP(CONCATENATE($AK$5,$B54,$C54),DARD2!$A$6:$N$135,14,FALSE),0)</f>
        <v>0</v>
      </c>
      <c r="AL54" s="231">
        <f>_xlfn.IFNA(VLOOKUP(CONCATENATE($AL$5,$B54,$C54),'WAL3'!$A$6:$N$77,14,FALSE),0)</f>
        <v>0</v>
      </c>
      <c r="AM54" s="231">
        <f>_xlfn.IFNA(VLOOKUP(CONCATENATE($AM$5,$B54,$C54),'BAL3'!$A$6:$N$135,14,FALSE),0)</f>
        <v>0</v>
      </c>
      <c r="AN54" s="231">
        <f>_xlfn.IFNA(VLOOKUP(CONCATENATE($AN$5,$B54,$C54),'BUN3'!$A$6:$N$135,14,FALSE),0)</f>
        <v>0</v>
      </c>
      <c r="AO54" s="231">
        <f>_xlfn.IFNA(VLOOKUP(CONCATENATE($AO$5,$B54,$C54),SC!$A$6:$N$155,14,FALSE),0)</f>
        <v>0</v>
      </c>
      <c r="AP54" s="693">
        <f>_xlfn.IFNA(VLOOKUP(CONCATENATE($AP$5,$B54,$C54),'KAL1'!$A$6:$N$135,14,FALSE),0)</f>
        <v>0</v>
      </c>
      <c r="AQ54" s="518"/>
      <c r="AR54" s="232">
        <f>_xlfn.IFNA(VLOOKUP(CONCATENATE($AR$5,$B54,$C54),'MR3'!$A$6:$N$135,14,FALSE),0)</f>
        <v>0</v>
      </c>
      <c r="AS54" s="101"/>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row>
    <row r="55" spans="1:83" s="15" customFormat="1" x14ac:dyDescent="0.2">
      <c r="A55" s="916"/>
      <c r="B55" s="35"/>
      <c r="C55" s="36"/>
      <c r="D55" s="36"/>
      <c r="E55" s="37"/>
      <c r="F55" s="38"/>
      <c r="G55" s="39"/>
      <c r="H55" s="40"/>
      <c r="I55" s="41"/>
      <c r="J55" s="229">
        <f>_xlfn.IFNA(VLOOKUP(CONCATENATE($J$5,$B55,$C55),'20BUN'!$A$6:$N$94,14,FALSE),0)</f>
        <v>0</v>
      </c>
      <c r="K55" s="230">
        <f>_xlfn.IFNA(VLOOKUP(CONCATENATE($K$5,$B55,$C55),'20BUS'!$A$6:$N$107,14,FALSE),0)</f>
        <v>0</v>
      </c>
      <c r="L55" s="230">
        <f>_xlfn.IFNA(VLOOKUP(CONCATENATE($L$5,$B55,$C55),'MUR1'!$A$6:$N$135,14,FALSE),0)</f>
        <v>0</v>
      </c>
      <c r="M55" s="230">
        <f>_xlfn.IFNA(VLOOKUP(CONCATENATE($M$5,$B55,$C55),'BUS1'!$A$6:$N$95,14,FALSE),0)</f>
        <v>0</v>
      </c>
      <c r="N55" s="230">
        <f>_xlfn.IFNA(VLOOKUP(CONCATENATE($N$5,$B55,$C55),'WP1'!$A$6:$N$131,14,FALSE),0)</f>
        <v>0</v>
      </c>
      <c r="O55" s="230">
        <f>_xlfn.IFNA(VLOOKUP(CONCATENATE($O$5,$B55,$C55),'BAL1'!$A$6:$N$95,14,FALSE),0)</f>
        <v>0</v>
      </c>
      <c r="P55" s="230">
        <f>_xlfn.IFNA(VLOOKUP(CONCATENATE($P$5,$B55,$C55),'BUS2'!$A$6:$N$133,14,FALSE),0)</f>
        <v>0</v>
      </c>
      <c r="Q55" s="230">
        <f>_xlfn.IFNA(VLOOKUP(CONCATENATE($Q$5,$B55,$C55),'WAL1'!$A$6:$N$135,14,FALSE),0)</f>
        <v>0</v>
      </c>
      <c r="R55" s="230"/>
      <c r="S55" s="230">
        <f>_xlfn.IFNA(VLOOKUP(CONCATENATE($S$5,$B55,$C55),'OG1'!$A$6:$N$132,14,FALSE),0)</f>
        <v>0</v>
      </c>
      <c r="T55" s="230">
        <f>_xlfn.IFNA(VLOOKUP(CONCATENATE($T$5,$B55,$C55),DARL!$A$6:$N$56,14,FALSE),0)</f>
        <v>0</v>
      </c>
      <c r="U55" s="230">
        <f>_xlfn.IFNA(VLOOKUP(CONCATENATE($U$5,$B55,$C55),'BUS3'!$A$6:$N$135,14,FALSE),0)</f>
        <v>0</v>
      </c>
      <c r="V55" s="230">
        <f>_xlfn.IFNA(VLOOKUP(CONCATENATE($V$5,$B55,$C55),'BAL2'!$A$6:$N$135,14,FALSE),0)</f>
        <v>0</v>
      </c>
      <c r="W55" s="230">
        <f>_xlfn.IFNA(VLOOKUP(CONCATENATE($W$5,$B55,$C55),'BUN1'!$A$6:$N$135,14,FALSE),0)</f>
        <v>0</v>
      </c>
      <c r="X55" s="230">
        <f>_xlfn.IFNA(VLOOKUP(CONCATENATE($X$5,$B55,$C55),'OG2'!$A$6:$N$133,14,FALSE),0)</f>
        <v>0</v>
      </c>
      <c r="Y55" s="230">
        <f>_xlfn.IFNA(VLOOKUP(CONCATENATE($Y$5,$B55,$C55),'SM1'!$A$6:$N$133,14,FALSE),0)</f>
        <v>0</v>
      </c>
      <c r="Z55" s="230">
        <f>_xlfn.IFNA(VLOOKUP(CONCATENATE($Z$5,$B55,$C55),'MR2'!$A$6:$N$124,14,FALSE),0)</f>
        <v>0</v>
      </c>
      <c r="AA55" s="230">
        <f>_xlfn.IFNA(VLOOKUP(CONCATENATE($AA$5,$B55,$C55),'WAL2'!$A$6:$N$135,14,FALSE),0)</f>
        <v>0</v>
      </c>
      <c r="AB55" s="230">
        <f>_xlfn.IFNA(VLOOKUP(CONCATENATE($AB$5,$B55,$C55),DARD1!$A$6:$N$134,14,FALSE),0)</f>
        <v>0</v>
      </c>
      <c r="AC55" s="230">
        <f>_xlfn.IFNA(VLOOKUP(CONCATENATE($AC$5,$B55,$C55),'LF1'!$A$6:$N$135,14,FALSE),0)</f>
        <v>0</v>
      </c>
      <c r="AD55" s="230">
        <f>_xlfn.IFNA(VLOOKUP(CONCATENATE($AC$5,$B55,$C55),DARL2!$A$6:$N$135,14,FALSE),0)</f>
        <v>0</v>
      </c>
      <c r="AE55" s="230"/>
      <c r="AF55" s="230">
        <f>_xlfn.IFNA(VLOOKUP(CONCATENATE($AF$5,$B55,$C55),'BUN2'!$A$6:$N$131,14,FALSE),0)</f>
        <v>0</v>
      </c>
      <c r="AG55" s="230">
        <f>_xlfn.IFNA(VLOOKUP(CONCATENATE($AG$5,$B55,$C55),'OG3'!$A$6:$N$135,14,FALSE),0)</f>
        <v>0</v>
      </c>
      <c r="AH55" s="231">
        <f>_xlfn.IFNA(VLOOKUP(CONCATENATE($AH$5,$B55,$C55),SER!$A$6:$N$135,14,FALSE),0)</f>
        <v>0</v>
      </c>
      <c r="AI55" s="231">
        <f>_xlfn.IFNA(VLOOKUP(CONCATENATE($AH$5,$B55,$C55),KR!$A$6:$N$135,14,FALSE),0)</f>
        <v>0</v>
      </c>
      <c r="AJ55" s="231">
        <f>_xlfn.IFNA(VLOOKUP(CONCATENATE($AJ$5,$B55,$C55),DARL2!$A$6:$N$135,14,FALSE),0)</f>
        <v>0</v>
      </c>
      <c r="AK55" s="231">
        <f>_xlfn.IFNA(VLOOKUP(CONCATENATE($AK$5,$B55,$C55),DARD2!$A$6:$N$135,14,FALSE),0)</f>
        <v>0</v>
      </c>
      <c r="AL55" s="231">
        <f>_xlfn.IFNA(VLOOKUP(CONCATENATE($AL$5,$B55,$C55),'WAL3'!$A$6:$N$77,14,FALSE),0)</f>
        <v>0</v>
      </c>
      <c r="AM55" s="231">
        <f>_xlfn.IFNA(VLOOKUP(CONCATENATE($AM$5,$B55,$C55),'BAL3'!$A$6:$N$135,14,FALSE),0)</f>
        <v>0</v>
      </c>
      <c r="AN55" s="231">
        <f>_xlfn.IFNA(VLOOKUP(CONCATENATE($AN$5,$B55,$C55),'BUN3'!$A$6:$N$135,14,FALSE),0)</f>
        <v>0</v>
      </c>
      <c r="AO55" s="231">
        <f>_xlfn.IFNA(VLOOKUP(CONCATENATE($AO$5,$B55,$C55),SC!$A$6:$N$155,14,FALSE),0)</f>
        <v>0</v>
      </c>
      <c r="AP55" s="693">
        <f>_xlfn.IFNA(VLOOKUP(CONCATENATE($AP$5,$B55,$C55),'KAL1'!$A$6:$N$135,14,FALSE),0)</f>
        <v>0</v>
      </c>
      <c r="AQ55" s="518"/>
      <c r="AR55" s="232">
        <f>_xlfn.IFNA(VLOOKUP(CONCATENATE($AR$5,$B55,$C55),'MR3'!$A$6:$N$135,14,FALSE),0)</f>
        <v>0</v>
      </c>
      <c r="AS55" s="101"/>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row>
    <row r="56" spans="1:83" s="15" customFormat="1" x14ac:dyDescent="0.2">
      <c r="A56" s="916"/>
      <c r="B56" s="35"/>
      <c r="C56" s="36"/>
      <c r="D56" s="36"/>
      <c r="E56" s="37"/>
      <c r="F56" s="38"/>
      <c r="G56" s="39"/>
      <c r="H56" s="40"/>
      <c r="I56" s="41"/>
      <c r="J56" s="229">
        <f>_xlfn.IFNA(VLOOKUP(CONCATENATE($J$5,$B56,$C56),'20BUN'!$A$6:$N$94,14,FALSE),0)</f>
        <v>0</v>
      </c>
      <c r="K56" s="230">
        <f>_xlfn.IFNA(VLOOKUP(CONCATENATE($K$5,$B56,$C56),'20BUS'!$A$6:$N$107,14,FALSE),0)</f>
        <v>0</v>
      </c>
      <c r="L56" s="230">
        <f>_xlfn.IFNA(VLOOKUP(CONCATENATE($L$5,$B56,$C56),'MUR1'!$A$6:$N$135,14,FALSE),0)</f>
        <v>0</v>
      </c>
      <c r="M56" s="230">
        <f>_xlfn.IFNA(VLOOKUP(CONCATENATE($M$5,$B56,$C56),'BUS1'!$A$6:$N$95,14,FALSE),0)</f>
        <v>0</v>
      </c>
      <c r="N56" s="230">
        <f>_xlfn.IFNA(VLOOKUP(CONCATENATE($N$5,$B56,$C56),'WP1'!$A$6:$N$131,14,FALSE),0)</f>
        <v>0</v>
      </c>
      <c r="O56" s="230">
        <f>_xlfn.IFNA(VLOOKUP(CONCATENATE($O$5,$B56,$C56),'BAL1'!$A$6:$N$95,14,FALSE),0)</f>
        <v>0</v>
      </c>
      <c r="P56" s="230">
        <f>_xlfn.IFNA(VLOOKUP(CONCATENATE($P$5,$B56,$C56),'BUS2'!$A$6:$N$133,14,FALSE),0)</f>
        <v>0</v>
      </c>
      <c r="Q56" s="230">
        <f>_xlfn.IFNA(VLOOKUP(CONCATENATE($Q$5,$B56,$C56),'WAL1'!$A$6:$N$135,14,FALSE),0)</f>
        <v>0</v>
      </c>
      <c r="R56" s="230"/>
      <c r="S56" s="230">
        <f>_xlfn.IFNA(VLOOKUP(CONCATENATE($S$5,$B56,$C56),'OG1'!$A$6:$N$132,14,FALSE),0)</f>
        <v>0</v>
      </c>
      <c r="T56" s="230">
        <f>_xlfn.IFNA(VLOOKUP(CONCATENATE($T$5,$B56,$C56),DARL!$A$6:$N$56,14,FALSE),0)</f>
        <v>0</v>
      </c>
      <c r="U56" s="230">
        <f>_xlfn.IFNA(VLOOKUP(CONCATENATE($U$5,$B56,$C56),'BUS3'!$A$6:$N$135,14,FALSE),0)</f>
        <v>0</v>
      </c>
      <c r="V56" s="230">
        <f>_xlfn.IFNA(VLOOKUP(CONCATENATE($V$5,$B56,$C56),'BAL2'!$A$6:$N$135,14,FALSE),0)</f>
        <v>0</v>
      </c>
      <c r="W56" s="230">
        <f>_xlfn.IFNA(VLOOKUP(CONCATENATE($W$5,$B56,$C56),'BUN1'!$A$6:$N$135,14,FALSE),0)</f>
        <v>0</v>
      </c>
      <c r="X56" s="230">
        <f>_xlfn.IFNA(VLOOKUP(CONCATENATE($X$5,$B56,$C56),'OG2'!$A$6:$N$133,14,FALSE),0)</f>
        <v>0</v>
      </c>
      <c r="Y56" s="230">
        <f>_xlfn.IFNA(VLOOKUP(CONCATENATE($Y$5,$B56,$C56),'SM1'!$A$6:$N$133,14,FALSE),0)</f>
        <v>0</v>
      </c>
      <c r="Z56" s="230">
        <f>_xlfn.IFNA(VLOOKUP(CONCATENATE($Z$5,$B56,$C56),'MR2'!$A$6:$N$124,14,FALSE),0)</f>
        <v>0</v>
      </c>
      <c r="AA56" s="230">
        <f>_xlfn.IFNA(VLOOKUP(CONCATENATE($AA$5,$B56,$C56),'WAL2'!$A$6:$N$135,14,FALSE),0)</f>
        <v>0</v>
      </c>
      <c r="AB56" s="230">
        <f>_xlfn.IFNA(VLOOKUP(CONCATENATE($AB$5,$B56,$C56),DARD1!$A$6:$N$134,14,FALSE),0)</f>
        <v>0</v>
      </c>
      <c r="AC56" s="230">
        <f>_xlfn.IFNA(VLOOKUP(CONCATENATE($AC$5,$B56,$C56),'LF1'!$A$6:$N$135,14,FALSE),0)</f>
        <v>0</v>
      </c>
      <c r="AD56" s="230">
        <f>_xlfn.IFNA(VLOOKUP(CONCATENATE($AC$5,$B56,$C56),DARL2!$A$6:$N$135,14,FALSE),0)</f>
        <v>0</v>
      </c>
      <c r="AE56" s="230"/>
      <c r="AF56" s="230">
        <f>_xlfn.IFNA(VLOOKUP(CONCATENATE($AF$5,$B56,$C56),'BUN2'!$A$6:$N$131,14,FALSE),0)</f>
        <v>0</v>
      </c>
      <c r="AG56" s="230">
        <f>_xlfn.IFNA(VLOOKUP(CONCATENATE($AG$5,$B56,$C56),'OG3'!$A$6:$N$135,14,FALSE),0)</f>
        <v>0</v>
      </c>
      <c r="AH56" s="231">
        <f>_xlfn.IFNA(VLOOKUP(CONCATENATE($AH$5,$B56,$C56),SER!$A$6:$N$135,14,FALSE),0)</f>
        <v>0</v>
      </c>
      <c r="AI56" s="231">
        <f>_xlfn.IFNA(VLOOKUP(CONCATENATE($AH$5,$B56,$C56),KR!$A$6:$N$135,14,FALSE),0)</f>
        <v>0</v>
      </c>
      <c r="AJ56" s="231">
        <f>_xlfn.IFNA(VLOOKUP(CONCATENATE($AJ$5,$B56,$C56),DARL2!$A$6:$N$135,14,FALSE),0)</f>
        <v>0</v>
      </c>
      <c r="AK56" s="596">
        <f>_xlfn.IFNA(VLOOKUP(CONCATENATE($AK$5,$B56,$C56),DARD2!$A$6:$N$135,14,FALSE),0)</f>
        <v>0</v>
      </c>
      <c r="AL56" s="231">
        <f>_xlfn.IFNA(VLOOKUP(CONCATENATE($AL$5,$B56,$C56),'WAL3'!$A$6:$N$77,14,FALSE),0)</f>
        <v>0</v>
      </c>
      <c r="AM56" s="231">
        <f>_xlfn.IFNA(VLOOKUP(CONCATENATE($AM$5,$B56,$C56),'BAL3'!$A$6:$N$135,14,FALSE),0)</f>
        <v>0</v>
      </c>
      <c r="AN56" s="231">
        <f>_xlfn.IFNA(VLOOKUP(CONCATENATE($AN$5,$B56,$C56),'BUN3'!$A$6:$N$135,14,FALSE),0)</f>
        <v>0</v>
      </c>
      <c r="AO56" s="231">
        <f>_xlfn.IFNA(VLOOKUP(CONCATENATE($AO$5,$B56,$C56),SC!$A$6:$N$135,14,FALSE),0)</f>
        <v>0</v>
      </c>
      <c r="AP56" s="693">
        <f>_xlfn.IFNA(VLOOKUP(CONCATENATE($AP$5,$B56,$C56),'KAL1'!$A$6:$N$135,14,FALSE),0)</f>
        <v>0</v>
      </c>
      <c r="AQ56" s="518"/>
      <c r="AR56" s="232">
        <f>_xlfn.IFNA(VLOOKUP(CONCATENATE($AR$5,$B56,$C56),'LF2'!$A$6:$N$135,14,FALSE),0)</f>
        <v>0</v>
      </c>
      <c r="AS56" s="101"/>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row>
    <row r="57" spans="1:83" s="15" customFormat="1" ht="13.5" thickBot="1" x14ac:dyDescent="0.25">
      <c r="A57" s="916"/>
      <c r="B57" s="35"/>
      <c r="C57" s="36"/>
      <c r="D57" s="36"/>
      <c r="E57" s="37"/>
      <c r="F57" s="38"/>
      <c r="G57" s="39"/>
      <c r="H57" s="40"/>
      <c r="I57" s="41"/>
      <c r="J57" s="229">
        <f>_xlfn.IFNA(VLOOKUP(CONCATENATE($J$5,$B57,$C57),'20BUN'!$A$6:$N$94,14,FALSE),0)</f>
        <v>0</v>
      </c>
      <c r="K57" s="230">
        <f>_xlfn.IFNA(VLOOKUP(CONCATENATE($K$5,$B57,$C57),'20BUS'!$A$6:$N$107,14,FALSE),0)</f>
        <v>0</v>
      </c>
      <c r="L57" s="230">
        <f>_xlfn.IFNA(VLOOKUP(CONCATENATE($L$5,$B57,$C57),'MUR1'!$A$6:$N$135,14,FALSE),0)</f>
        <v>0</v>
      </c>
      <c r="M57" s="230">
        <f>_xlfn.IFNA(VLOOKUP(CONCATENATE($M$5,$B57,$C57),'BUS1'!$A$6:$N$95,14,FALSE),0)</f>
        <v>0</v>
      </c>
      <c r="N57" s="230">
        <f>_xlfn.IFNA(VLOOKUP(CONCATENATE($N$5,$B57,$C57),'WP1'!$A$6:$N$131,14,FALSE),0)</f>
        <v>0</v>
      </c>
      <c r="O57" s="230">
        <f>_xlfn.IFNA(VLOOKUP(CONCATENATE($O$5,$B57,$C57),'BAL1'!$A$6:$N$95,14,FALSE),0)</f>
        <v>0</v>
      </c>
      <c r="P57" s="230">
        <f>_xlfn.IFNA(VLOOKUP(CONCATENATE($P$5,$B57,$C57),'BUS2'!$A$6:$N$133,14,FALSE),0)</f>
        <v>0</v>
      </c>
      <c r="Q57" s="230">
        <f>_xlfn.IFNA(VLOOKUP(CONCATENATE($Q$5,$B57,$C57),'WAL1'!$A$6:$N$135,14,FALSE),0)</f>
        <v>0</v>
      </c>
      <c r="R57" s="230"/>
      <c r="S57" s="230">
        <f>_xlfn.IFNA(VLOOKUP(CONCATENATE($S$5,$B57,$C57),'OG1'!$A$6:$N$132,14,FALSE),0)</f>
        <v>0</v>
      </c>
      <c r="T57" s="230">
        <f>_xlfn.IFNA(VLOOKUP(CONCATENATE($T$5,$B57,$C57),DARL!$A$6:$N$56,14,FALSE),0)</f>
        <v>0</v>
      </c>
      <c r="U57" s="230">
        <f>_xlfn.IFNA(VLOOKUP(CONCATENATE($U$5,$B57,$C57),'BUS3'!$A$6:$N$135,14,FALSE),0)</f>
        <v>0</v>
      </c>
      <c r="V57" s="230">
        <f>_xlfn.IFNA(VLOOKUP(CONCATENATE($V$5,$B57,$C57),'BAL2'!$A$6:$N$135,14,FALSE),0)</f>
        <v>0</v>
      </c>
      <c r="W57" s="230">
        <f>_xlfn.IFNA(VLOOKUP(CONCATENATE($W$5,$B57,$C57),'BUN1'!$A$6:$N$135,14,FALSE),0)</f>
        <v>0</v>
      </c>
      <c r="X57" s="230">
        <f>_xlfn.IFNA(VLOOKUP(CONCATENATE($X$5,$B57,$C57),'OG2'!$A$6:$N$133,14,FALSE),0)</f>
        <v>0</v>
      </c>
      <c r="Y57" s="230">
        <f>_xlfn.IFNA(VLOOKUP(CONCATENATE($Y$5,$B57,$C57),'SM1'!$A$6:$N$133,14,FALSE),0)</f>
        <v>0</v>
      </c>
      <c r="Z57" s="230">
        <f>_xlfn.IFNA(VLOOKUP(CONCATENATE($Z$5,$B57,$C57),'MR2'!$A$6:$N$124,14,FALSE),0)</f>
        <v>0</v>
      </c>
      <c r="AA57" s="230">
        <f>_xlfn.IFNA(VLOOKUP(CONCATENATE($AA$5,$B57,$C57),'WAL2'!$A$6:$N$135,14,FALSE),0)</f>
        <v>0</v>
      </c>
      <c r="AB57" s="230">
        <f>_xlfn.IFNA(VLOOKUP(CONCATENATE($AB$5,$B57,$C57),DARD1!$A$6:$N$134,14,FALSE),0)</f>
        <v>0</v>
      </c>
      <c r="AC57" s="230">
        <f>_xlfn.IFNA(VLOOKUP(CONCATENATE($AC$5,$B57,$C57),'LF1'!$A$6:$N$135,14,FALSE),0)</f>
        <v>0</v>
      </c>
      <c r="AD57" s="230">
        <f>_xlfn.IFNA(VLOOKUP(CONCATENATE($AC$5,$B57,$C57),DARL2!$A$6:$N$135,14,FALSE),0)</f>
        <v>0</v>
      </c>
      <c r="AE57" s="230"/>
      <c r="AF57" s="230">
        <f>_xlfn.IFNA(VLOOKUP(CONCATENATE($AF$5,$B57,$C57),'BUN2'!$A$6:$N$131,14,FALSE),0)</f>
        <v>0</v>
      </c>
      <c r="AG57" s="230">
        <f>_xlfn.IFNA(VLOOKUP(CONCATENATE($AG$5,$B57,$C57),'OG3'!$A$6:$N$135,14,FALSE),0)</f>
        <v>0</v>
      </c>
      <c r="AH57" s="231">
        <f>_xlfn.IFNA(VLOOKUP(CONCATENATE($AH$5,$B57,$C57),SER!$A$6:$N$135,14,FALSE),0)</f>
        <v>0</v>
      </c>
      <c r="AI57" s="231"/>
      <c r="AJ57" s="231">
        <f>_xlfn.IFNA(VLOOKUP(CONCATENATE($AJ$5,$B57,$C57),DARL2!$A$6:$N$135,14,FALSE),0)</f>
        <v>0</v>
      </c>
      <c r="AK57" s="231">
        <f>_xlfn.IFNA(VLOOKUP(CONCATENATE($AK$5,$B57,$C57),DARD2!$A$6:$N$135,14,FALSE),0)</f>
        <v>0</v>
      </c>
      <c r="AL57" s="231">
        <f>_xlfn.IFNA(VLOOKUP(CONCATENATE($AL$5,$B57,$C57),'WAL3'!$A$6:$N$77,14,FALSE),0)</f>
        <v>0</v>
      </c>
      <c r="AM57" s="231">
        <f>_xlfn.IFNA(VLOOKUP(CONCATENATE($AM$5,$B57,$C57),'BAL3'!$A$6:$N$135,14,FALSE),0)</f>
        <v>0</v>
      </c>
      <c r="AN57" s="231">
        <f>_xlfn.IFNA(VLOOKUP(CONCATENATE($AN$5,$B57,$C57),'BUN3'!$A$6:$N$135,14,FALSE),0)</f>
        <v>0</v>
      </c>
      <c r="AO57" s="694">
        <f>_xlfn.IFNA(VLOOKUP(CONCATENATE($AO$5,$B57,$C57),SC!$A$6:$N$135,14,FALSE),0)</f>
        <v>0</v>
      </c>
      <c r="AP57" s="231">
        <f>_xlfn.IFNA(VLOOKUP(CONCATENATE($AP$5,$B57,$C57),'KAL1'!$A$6:$N$135,14,FALSE),0)</f>
        <v>0</v>
      </c>
      <c r="AQ57" s="518"/>
      <c r="AR57" s="295">
        <f>_xlfn.IFNA(VLOOKUP(CONCATENATE($AR$5,$B57,$C57),'LF2'!$A$6:$N$135,14,FALSE),0)</f>
        <v>0</v>
      </c>
      <c r="AS57" s="101"/>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row>
    <row r="58" spans="1:83" ht="15.75" x14ac:dyDescent="0.2">
      <c r="A58" s="916"/>
      <c r="B58" s="105"/>
      <c r="C58" s="105"/>
      <c r="D58" s="105"/>
      <c r="E58" s="105"/>
      <c r="F58" s="105"/>
      <c r="G58" s="105"/>
      <c r="H58" s="105"/>
      <c r="I58" s="105"/>
      <c r="J58" s="106" t="s">
        <v>184</v>
      </c>
      <c r="K58" s="106" t="s">
        <v>185</v>
      </c>
      <c r="L58" s="106" t="s">
        <v>186</v>
      </c>
      <c r="M58" s="106" t="s">
        <v>187</v>
      </c>
      <c r="N58" s="106" t="s">
        <v>188</v>
      </c>
      <c r="O58" s="106" t="s">
        <v>189</v>
      </c>
      <c r="P58" s="106" t="s">
        <v>191</v>
      </c>
      <c r="Q58" s="106" t="s">
        <v>190</v>
      </c>
      <c r="R58" s="106"/>
      <c r="S58" s="106" t="s">
        <v>192</v>
      </c>
      <c r="T58" s="106" t="s">
        <v>792</v>
      </c>
      <c r="U58" s="106" t="s">
        <v>191</v>
      </c>
      <c r="V58" s="106" t="s">
        <v>193</v>
      </c>
      <c r="W58" s="106" t="s">
        <v>194</v>
      </c>
      <c r="X58" s="106" t="s">
        <v>195</v>
      </c>
      <c r="Y58" s="106" t="s">
        <v>196</v>
      </c>
      <c r="Z58" s="106" t="s">
        <v>793</v>
      </c>
      <c r="AA58" s="106" t="s">
        <v>197</v>
      </c>
      <c r="AB58" s="106" t="s">
        <v>198</v>
      </c>
      <c r="AC58" s="106" t="s">
        <v>199</v>
      </c>
      <c r="AD58" s="106"/>
      <c r="AE58" s="106"/>
      <c r="AF58" s="106" t="s">
        <v>200</v>
      </c>
      <c r="AG58" s="106" t="s">
        <v>201</v>
      </c>
      <c r="AH58" s="106" t="s">
        <v>202</v>
      </c>
      <c r="AI58" s="106"/>
      <c r="AJ58" s="106"/>
      <c r="AK58" s="106" t="s">
        <v>203</v>
      </c>
      <c r="AL58" s="106" t="s">
        <v>204</v>
      </c>
      <c r="AM58" s="106" t="s">
        <v>205</v>
      </c>
      <c r="AN58" s="106" t="s">
        <v>206</v>
      </c>
      <c r="AO58" s="106" t="s">
        <v>207</v>
      </c>
      <c r="AP58" s="106" t="s">
        <v>208</v>
      </c>
      <c r="AQ58" s="106"/>
      <c r="AR58" s="106" t="s">
        <v>209</v>
      </c>
      <c r="AS58" s="101"/>
    </row>
    <row r="59" spans="1:83" x14ac:dyDescent="0.2">
      <c r="AS59" s="56"/>
      <c r="AT59" s="56"/>
      <c r="AU59" s="56"/>
      <c r="AV59" s="56"/>
    </row>
    <row r="60" spans="1:83" x14ac:dyDescent="0.2">
      <c r="AS60" s="56"/>
      <c r="AT60" s="56"/>
      <c r="AU60" s="56"/>
      <c r="AV60" s="56"/>
    </row>
    <row r="61" spans="1:83" x14ac:dyDescent="0.2">
      <c r="AS61" s="56"/>
      <c r="AT61" s="56"/>
      <c r="AU61" s="56"/>
      <c r="AV61" s="56"/>
    </row>
    <row r="62" spans="1:83" x14ac:dyDescent="0.2">
      <c r="AS62" s="56"/>
      <c r="AT62" s="56"/>
      <c r="AU62" s="56"/>
      <c r="AV62" s="56"/>
    </row>
    <row r="63" spans="1:83" x14ac:dyDescent="0.2">
      <c r="AS63" s="56"/>
      <c r="AT63" s="56"/>
      <c r="AU63" s="56"/>
      <c r="AV63" s="56"/>
    </row>
    <row r="64" spans="1:83" x14ac:dyDescent="0.2">
      <c r="AS64" s="56"/>
      <c r="AT64" s="56"/>
      <c r="AU64" s="56"/>
      <c r="AV64" s="56"/>
    </row>
    <row r="65" spans="45:48" x14ac:dyDescent="0.2">
      <c r="AS65" s="56"/>
      <c r="AT65" s="56"/>
      <c r="AU65" s="56"/>
      <c r="AV65" s="56"/>
    </row>
    <row r="66" spans="45:48" x14ac:dyDescent="0.2">
      <c r="AS66" s="56"/>
      <c r="AT66" s="56"/>
      <c r="AU66" s="56"/>
      <c r="AV66" s="56"/>
    </row>
    <row r="67" spans="45:48" x14ac:dyDescent="0.2">
      <c r="AS67" s="56"/>
      <c r="AT67" s="56"/>
      <c r="AU67" s="56"/>
      <c r="AV67" s="56"/>
    </row>
    <row r="68" spans="45:48" x14ac:dyDescent="0.2">
      <c r="AS68" s="56"/>
      <c r="AT68" s="56"/>
      <c r="AU68" s="56"/>
      <c r="AV68" s="56"/>
    </row>
  </sheetData>
  <sortState xmlns:xlrd2="http://schemas.microsoft.com/office/spreadsheetml/2017/richdata2" ref="B5:AR51">
    <sortCondition descending="1" ref="H5:H51"/>
    <sortCondition ref="I5:I51"/>
  </sortState>
  <mergeCells count="86">
    <mergeCell ref="AJ1:AJ2"/>
    <mergeCell ref="AJ3:AJ4"/>
    <mergeCell ref="AO1:AO2"/>
    <mergeCell ref="AP1:AP2"/>
    <mergeCell ref="AQ1:AQ2"/>
    <mergeCell ref="AR1:AR2"/>
    <mergeCell ref="AO3:AO4"/>
    <mergeCell ref="AP3:AP4"/>
    <mergeCell ref="AQ3:AQ4"/>
    <mergeCell ref="AR3:AR4"/>
    <mergeCell ref="Y1:Y2"/>
    <mergeCell ref="Y3:Y4"/>
    <mergeCell ref="AM3:AM4"/>
    <mergeCell ref="AN3:AN4"/>
    <mergeCell ref="AF3:AF4"/>
    <mergeCell ref="AG3:AG4"/>
    <mergeCell ref="AH3:AH4"/>
    <mergeCell ref="AI3:AI4"/>
    <mergeCell ref="AK3:AK4"/>
    <mergeCell ref="AA3:AA4"/>
    <mergeCell ref="AB3:AB4"/>
    <mergeCell ref="AD3:AD4"/>
    <mergeCell ref="AE3:AE4"/>
    <mergeCell ref="AL3:AL4"/>
    <mergeCell ref="AL1:AL2"/>
    <mergeCell ref="AA1:AA2"/>
    <mergeCell ref="U3:U4"/>
    <mergeCell ref="V3:V4"/>
    <mergeCell ref="W3:W4"/>
    <mergeCell ref="X3:X4"/>
    <mergeCell ref="Z3:Z4"/>
    <mergeCell ref="O3:O4"/>
    <mergeCell ref="P3:P4"/>
    <mergeCell ref="Q3:Q4"/>
    <mergeCell ref="R3:R4"/>
    <mergeCell ref="T3:T4"/>
    <mergeCell ref="S3:S4"/>
    <mergeCell ref="J3:J4"/>
    <mergeCell ref="K3:K4"/>
    <mergeCell ref="L3:L4"/>
    <mergeCell ref="M3:M4"/>
    <mergeCell ref="N3:N4"/>
    <mergeCell ref="AB1:AB2"/>
    <mergeCell ref="AD1:AD2"/>
    <mergeCell ref="AE1:AE2"/>
    <mergeCell ref="AF1:AF2"/>
    <mergeCell ref="AG1:AG2"/>
    <mergeCell ref="AC1:AC2"/>
    <mergeCell ref="H1:H2"/>
    <mergeCell ref="J1:J2"/>
    <mergeCell ref="X1:X2"/>
    <mergeCell ref="W1:W2"/>
    <mergeCell ref="P1:P2"/>
    <mergeCell ref="R1:R2"/>
    <mergeCell ref="K1:K2"/>
    <mergeCell ref="M1:M2"/>
    <mergeCell ref="N1:N2"/>
    <mergeCell ref="V1:V2"/>
    <mergeCell ref="L1:L2"/>
    <mergeCell ref="T1:T2"/>
    <mergeCell ref="S1:S2"/>
    <mergeCell ref="B1:B2"/>
    <mergeCell ref="C1:C2"/>
    <mergeCell ref="D1:D2"/>
    <mergeCell ref="E1:E2"/>
    <mergeCell ref="F1:F4"/>
    <mergeCell ref="B3:B4"/>
    <mergeCell ref="C3:C4"/>
    <mergeCell ref="D3:D4"/>
    <mergeCell ref="E3:E4"/>
    <mergeCell ref="AC3:AC4"/>
    <mergeCell ref="AM1:AM2"/>
    <mergeCell ref="AN1:AN2"/>
    <mergeCell ref="A1:A58"/>
    <mergeCell ref="AH1:AH2"/>
    <mergeCell ref="AI1:AI2"/>
    <mergeCell ref="AK1:AK2"/>
    <mergeCell ref="G1:G2"/>
    <mergeCell ref="I3:I4"/>
    <mergeCell ref="I1:I2"/>
    <mergeCell ref="U1:U2"/>
    <mergeCell ref="Z1:Z2"/>
    <mergeCell ref="G3:G4"/>
    <mergeCell ref="H3:H4"/>
    <mergeCell ref="O1:O2"/>
    <mergeCell ref="Q1:Q2"/>
  </mergeCells>
  <conditionalFormatting sqref="AT1:XFD58 A58:I1048576 A37:A57 B37:F46 AT69:XFD1048576 AW59:XFD68 A1:I6 A7:F36 G7:I57">
    <cfRule type="containsText" dxfId="209" priority="48" operator="containsText" text="10">
      <formula>NOT(ISERROR(SEARCH("10",A1)))</formula>
    </cfRule>
  </conditionalFormatting>
  <conditionalFormatting sqref="C58:C1048576 C1:C46">
    <cfRule type="duplicateValues" dxfId="208" priority="35"/>
    <cfRule type="duplicateValues" dxfId="207" priority="36"/>
  </conditionalFormatting>
  <conditionalFormatting sqref="B47:F57">
    <cfRule type="containsText" dxfId="206" priority="31" operator="containsText" text="10">
      <formula>NOT(ISERROR(SEARCH("10",B47)))</formula>
    </cfRule>
  </conditionalFormatting>
  <conditionalFormatting sqref="C47:C57">
    <cfRule type="duplicateValues" dxfId="205" priority="29"/>
    <cfRule type="duplicateValues" dxfId="204" priority="30"/>
  </conditionalFormatting>
  <conditionalFormatting sqref="AQ6:AQ7">
    <cfRule type="cellIs" dxfId="203" priority="14" operator="lessThan">
      <formula>1</formula>
    </cfRule>
  </conditionalFormatting>
  <conditionalFormatting sqref="U6:Y57 AA6:AC57 AF6:AI57 J6:S57 AK6:AN57 AR6:AR55 AP8:AQ55 AP6:AP7 AP56:AR57">
    <cfRule type="cellIs" dxfId="202" priority="27" operator="lessThan">
      <formula>1</formula>
    </cfRule>
  </conditionalFormatting>
  <conditionalFormatting sqref="T6:T57">
    <cfRule type="cellIs" dxfId="201" priority="26" operator="lessThan">
      <formula>1</formula>
    </cfRule>
  </conditionalFormatting>
  <conditionalFormatting sqref="Z6:Z57">
    <cfRule type="cellIs" dxfId="200" priority="25" operator="lessThan">
      <formula>1</formula>
    </cfRule>
  </conditionalFormatting>
  <conditionalFormatting sqref="AD54:AE57 AD6:AD53">
    <cfRule type="cellIs" dxfId="199" priority="15" operator="lessThan">
      <formula>1</formula>
    </cfRule>
  </conditionalFormatting>
  <conditionalFormatting sqref="AJ6:AJ57">
    <cfRule type="cellIs" dxfId="198" priority="13" operator="lessThan">
      <formula>1</formula>
    </cfRule>
  </conditionalFormatting>
  <conditionalFormatting sqref="AE6:AE53">
    <cfRule type="cellIs" dxfId="197" priority="11" operator="lessThan">
      <formula>1</formula>
    </cfRule>
  </conditionalFormatting>
  <conditionalFormatting sqref="AO57">
    <cfRule type="cellIs" dxfId="196" priority="3" operator="lessThan">
      <formula>1</formula>
    </cfRule>
  </conditionalFormatting>
  <conditionalFormatting sqref="AO6:AO56">
    <cfRule type="cellIs" dxfId="195" priority="1"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A2AE-E125-4EDA-B666-AFA942EDBA7A}">
  <sheetPr codeName="Sheet8">
    <tabColor rgb="FFF2F2F2"/>
    <pageSetUpPr fitToPage="1"/>
  </sheetPr>
  <dimension ref="A1:CJ78"/>
  <sheetViews>
    <sheetView zoomScale="80" zoomScaleNormal="80" zoomScaleSheetLayoutView="90" workbookViewId="0">
      <pane xSplit="9" ySplit="5" topLeftCell="J6" activePane="bottomRight" state="frozen"/>
      <selection pane="topRight" activeCell="J1" sqref="J1"/>
      <selection pane="bottomLeft" activeCell="A6" sqref="A6"/>
      <selection pane="bottomRight" activeCell="D29" sqref="D29"/>
    </sheetView>
  </sheetViews>
  <sheetFormatPr defaultColWidth="26.85546875" defaultRowHeight="12.75" x14ac:dyDescent="0.2"/>
  <cols>
    <col min="1" max="1" width="5.42578125" style="12" bestFit="1" customWidth="1"/>
    <col min="2" max="2" width="21.140625" style="6" bestFit="1" customWidth="1"/>
    <col min="3" max="3" width="26.28515625" style="6" bestFit="1" customWidth="1"/>
    <col min="4" max="4" width="37.5703125" style="6" bestFit="1" customWidth="1"/>
    <col min="5" max="5" width="14.140625" style="12" bestFit="1" customWidth="1"/>
    <col min="6" max="6" width="6.28515625" style="7" bestFit="1" customWidth="1"/>
    <col min="7" max="7" width="14.42578125" style="7" bestFit="1" customWidth="1"/>
    <col min="8" max="8" width="9" style="5" bestFit="1" customWidth="1"/>
    <col min="9" max="9" width="11.140625" style="2" bestFit="1" customWidth="1"/>
    <col min="10" max="10" width="9" style="52" bestFit="1" customWidth="1"/>
    <col min="11" max="11" width="8.7109375" style="52" bestFit="1" customWidth="1"/>
    <col min="12" max="12" width="9.7109375" style="52" bestFit="1" customWidth="1"/>
    <col min="13" max="14" width="9.140625" style="52" bestFit="1" customWidth="1"/>
    <col min="15" max="15" width="9.7109375" style="52" bestFit="1" customWidth="1"/>
    <col min="16" max="16" width="8.7109375" style="52" bestFit="1" customWidth="1"/>
    <col min="17" max="18" width="8.28515625" style="52" bestFit="1" customWidth="1"/>
    <col min="19" max="20" width="9.85546875" style="52" bestFit="1" customWidth="1"/>
    <col min="21" max="21" width="8.28515625" style="52" bestFit="1" customWidth="1"/>
    <col min="22" max="22" width="9.140625" style="52" bestFit="1" customWidth="1"/>
    <col min="23" max="23" width="9.7109375" style="52" bestFit="1" customWidth="1"/>
    <col min="24" max="27" width="8.7109375" style="52" bestFit="1" customWidth="1"/>
    <col min="28" max="30" width="10.140625" style="52" bestFit="1" customWidth="1"/>
    <col min="31" max="31" width="8" style="52" bestFit="1" customWidth="1"/>
    <col min="32" max="32" width="8.7109375" style="52" bestFit="1" customWidth="1"/>
    <col min="33" max="36" width="9.140625" style="52" bestFit="1" customWidth="1"/>
    <col min="37" max="37" width="9.7109375" style="56" bestFit="1" customWidth="1"/>
    <col min="38" max="38" width="8.28515625" style="56" bestFit="1" customWidth="1"/>
    <col min="39" max="39" width="8.28515625" style="52" bestFit="1" customWidth="1"/>
    <col min="40" max="40" width="8" style="56" bestFit="1" customWidth="1"/>
    <col min="41" max="41" width="10.42578125" style="56" bestFit="1" customWidth="1"/>
    <col min="42" max="42" width="9.7109375" style="56" bestFit="1" customWidth="1"/>
    <col min="43" max="44" width="9.140625" style="56" bestFit="1" customWidth="1"/>
    <col min="45" max="45" width="25.42578125" style="54" bestFit="1" customWidth="1"/>
    <col min="46" max="46" width="13.7109375" style="12" bestFit="1" customWidth="1"/>
    <col min="47" max="47" width="13.42578125" style="12" bestFit="1" customWidth="1"/>
    <col min="48" max="48" width="18" style="12" bestFit="1" customWidth="1"/>
    <col min="49" max="16384" width="26.85546875" style="12"/>
  </cols>
  <sheetData>
    <row r="1" spans="1:88" s="9" customFormat="1" x14ac:dyDescent="0.2">
      <c r="A1" s="916" t="s">
        <v>183</v>
      </c>
      <c r="B1" s="907" t="s">
        <v>0</v>
      </c>
      <c r="C1" s="912" t="s">
        <v>29</v>
      </c>
      <c r="D1" s="912" t="s">
        <v>2</v>
      </c>
      <c r="E1" s="912" t="s">
        <v>3</v>
      </c>
      <c r="F1" s="913" t="s">
        <v>4</v>
      </c>
      <c r="G1" s="907" t="s">
        <v>5</v>
      </c>
      <c r="H1" s="912" t="s">
        <v>6</v>
      </c>
      <c r="I1" s="910" t="s">
        <v>182</v>
      </c>
      <c r="J1" s="912" t="s">
        <v>440</v>
      </c>
      <c r="K1" s="905" t="s">
        <v>272</v>
      </c>
      <c r="L1" s="905" t="s">
        <v>453</v>
      </c>
      <c r="M1" s="905" t="s">
        <v>272</v>
      </c>
      <c r="N1" s="905" t="s">
        <v>449</v>
      </c>
      <c r="O1" s="905" t="s">
        <v>443</v>
      </c>
      <c r="P1" s="905" t="s">
        <v>272</v>
      </c>
      <c r="Q1" s="905" t="s">
        <v>451</v>
      </c>
      <c r="R1" s="905" t="s">
        <v>1144</v>
      </c>
      <c r="S1" s="905" t="s">
        <v>435</v>
      </c>
      <c r="T1" s="905" t="s">
        <v>791</v>
      </c>
      <c r="U1" s="905" t="s">
        <v>272</v>
      </c>
      <c r="V1" s="905" t="s">
        <v>443</v>
      </c>
      <c r="W1" s="905" t="s">
        <v>440</v>
      </c>
      <c r="X1" s="905" t="s">
        <v>435</v>
      </c>
      <c r="Y1" s="905" t="s">
        <v>450</v>
      </c>
      <c r="Z1" s="905" t="s">
        <v>793</v>
      </c>
      <c r="AA1" s="905" t="s">
        <v>451</v>
      </c>
      <c r="AB1" s="905" t="s">
        <v>438</v>
      </c>
      <c r="AC1" s="905" t="s">
        <v>445</v>
      </c>
      <c r="AD1" s="905" t="s">
        <v>970</v>
      </c>
      <c r="AE1" s="905" t="s">
        <v>1140</v>
      </c>
      <c r="AF1" s="905" t="s">
        <v>440</v>
      </c>
      <c r="AG1" s="905" t="s">
        <v>435</v>
      </c>
      <c r="AH1" s="905" t="s">
        <v>233</v>
      </c>
      <c r="AI1" s="905" t="s">
        <v>1142</v>
      </c>
      <c r="AJ1" s="905" t="s">
        <v>1189</v>
      </c>
      <c r="AK1" s="905" t="s">
        <v>1226</v>
      </c>
      <c r="AL1" s="905" t="s">
        <v>451</v>
      </c>
      <c r="AM1" s="905" t="s">
        <v>443</v>
      </c>
      <c r="AN1" s="905" t="s">
        <v>1229</v>
      </c>
      <c r="AO1" s="905" t="s">
        <v>447</v>
      </c>
      <c r="AP1" s="905" t="s">
        <v>442</v>
      </c>
      <c r="AQ1" s="905" t="s">
        <v>445</v>
      </c>
      <c r="AR1" s="905" t="s">
        <v>1143</v>
      </c>
      <c r="AS1" s="101"/>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s="9" customFormat="1" x14ac:dyDescent="0.2">
      <c r="A2" s="916"/>
      <c r="B2" s="908"/>
      <c r="C2" s="911"/>
      <c r="D2" s="911"/>
      <c r="E2" s="911"/>
      <c r="F2" s="914"/>
      <c r="G2" s="908"/>
      <c r="H2" s="911"/>
      <c r="I2" s="909"/>
      <c r="J2" s="911"/>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101"/>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1:88" s="9" customFormat="1" ht="12.75" customHeight="1" x14ac:dyDescent="0.2">
      <c r="A3" s="916"/>
      <c r="B3" s="908" t="s">
        <v>7</v>
      </c>
      <c r="C3" s="911" t="s">
        <v>8</v>
      </c>
      <c r="D3" s="911" t="s">
        <v>13</v>
      </c>
      <c r="E3" s="911" t="s">
        <v>9</v>
      </c>
      <c r="F3" s="914"/>
      <c r="G3" s="908" t="s">
        <v>10</v>
      </c>
      <c r="H3" s="911" t="s">
        <v>11</v>
      </c>
      <c r="I3" s="909" t="s">
        <v>181</v>
      </c>
      <c r="J3" s="911" t="s">
        <v>210</v>
      </c>
      <c r="K3" s="906" t="s">
        <v>211</v>
      </c>
      <c r="L3" s="906" t="s">
        <v>212</v>
      </c>
      <c r="M3" s="906" t="s">
        <v>213</v>
      </c>
      <c r="N3" s="906" t="s">
        <v>213</v>
      </c>
      <c r="O3" s="906" t="s">
        <v>214</v>
      </c>
      <c r="P3" s="915">
        <v>44259</v>
      </c>
      <c r="Q3" s="906" t="s">
        <v>215</v>
      </c>
      <c r="R3" s="906" t="s">
        <v>215</v>
      </c>
      <c r="S3" s="906" t="s">
        <v>217</v>
      </c>
      <c r="T3" s="906" t="s">
        <v>217</v>
      </c>
      <c r="U3" s="906" t="s">
        <v>218</v>
      </c>
      <c r="V3" s="906" t="s">
        <v>219</v>
      </c>
      <c r="W3" s="906" t="s">
        <v>220</v>
      </c>
      <c r="X3" s="906" t="s">
        <v>221</v>
      </c>
      <c r="Y3" s="906" t="s">
        <v>221</v>
      </c>
      <c r="Z3" s="906" t="s">
        <v>221</v>
      </c>
      <c r="AA3" s="906" t="s">
        <v>222</v>
      </c>
      <c r="AB3" s="906" t="s">
        <v>223</v>
      </c>
      <c r="AC3" s="906" t="s">
        <v>224</v>
      </c>
      <c r="AD3" s="906" t="s">
        <v>224</v>
      </c>
      <c r="AE3" s="915">
        <v>44353</v>
      </c>
      <c r="AF3" s="906" t="s">
        <v>225</v>
      </c>
      <c r="AG3" s="906" t="s">
        <v>226</v>
      </c>
      <c r="AH3" s="906" t="s">
        <v>226</v>
      </c>
      <c r="AI3" s="915">
        <v>44374</v>
      </c>
      <c r="AJ3" s="915" t="s">
        <v>1137</v>
      </c>
      <c r="AK3" s="906" t="s">
        <v>227</v>
      </c>
      <c r="AL3" s="906" t="s">
        <v>228</v>
      </c>
      <c r="AM3" s="906" t="s">
        <v>228</v>
      </c>
      <c r="AN3" s="906" t="s">
        <v>229</v>
      </c>
      <c r="AO3" s="906" t="s">
        <v>230</v>
      </c>
      <c r="AP3" s="906" t="s">
        <v>231</v>
      </c>
      <c r="AQ3" s="906" t="s">
        <v>232</v>
      </c>
      <c r="AR3" s="915">
        <v>44479</v>
      </c>
      <c r="AS3" s="101"/>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s="10" customFormat="1" ht="12.75" customHeight="1" x14ac:dyDescent="0.2">
      <c r="A4" s="916"/>
      <c r="B4" s="908" t="s">
        <v>7</v>
      </c>
      <c r="C4" s="911" t="s">
        <v>8</v>
      </c>
      <c r="D4" s="911" t="s">
        <v>13</v>
      </c>
      <c r="E4" s="911" t="s">
        <v>9</v>
      </c>
      <c r="F4" s="914"/>
      <c r="G4" s="908" t="s">
        <v>10</v>
      </c>
      <c r="H4" s="911" t="s">
        <v>11</v>
      </c>
      <c r="I4" s="909"/>
      <c r="J4" s="911"/>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102"/>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s="10" customFormat="1" ht="13.5" thickBot="1" x14ac:dyDescent="0.25">
      <c r="A5" s="916"/>
      <c r="B5" s="679"/>
      <c r="C5" s="677"/>
      <c r="D5" s="677"/>
      <c r="E5" s="677"/>
      <c r="F5" s="678"/>
      <c r="G5" s="679" t="s">
        <v>10</v>
      </c>
      <c r="H5" s="677" t="s">
        <v>11</v>
      </c>
      <c r="I5" s="691" t="s">
        <v>12</v>
      </c>
      <c r="J5" s="677" t="s">
        <v>377</v>
      </c>
      <c r="K5" s="682" t="s">
        <v>377</v>
      </c>
      <c r="L5" s="682" t="s">
        <v>377</v>
      </c>
      <c r="M5" s="682" t="s">
        <v>377</v>
      </c>
      <c r="N5" s="682" t="s">
        <v>377</v>
      </c>
      <c r="O5" s="682" t="s">
        <v>377</v>
      </c>
      <c r="P5" s="682" t="s">
        <v>377</v>
      </c>
      <c r="Q5" s="682" t="s">
        <v>377</v>
      </c>
      <c r="R5" s="682" t="s">
        <v>971</v>
      </c>
      <c r="S5" s="682" t="s">
        <v>377</v>
      </c>
      <c r="T5" s="682" t="s">
        <v>377</v>
      </c>
      <c r="U5" s="682" t="s">
        <v>377</v>
      </c>
      <c r="V5" s="682" t="s">
        <v>377</v>
      </c>
      <c r="W5" s="682" t="s">
        <v>377</v>
      </c>
      <c r="X5" s="682" t="s">
        <v>377</v>
      </c>
      <c r="Y5" s="682" t="s">
        <v>377</v>
      </c>
      <c r="Z5" s="682" t="s">
        <v>377</v>
      </c>
      <c r="AA5" s="682" t="s">
        <v>377</v>
      </c>
      <c r="AB5" s="682" t="s">
        <v>377</v>
      </c>
      <c r="AC5" s="682" t="s">
        <v>377</v>
      </c>
      <c r="AD5" s="682" t="s">
        <v>971</v>
      </c>
      <c r="AE5" s="682" t="s">
        <v>377</v>
      </c>
      <c r="AF5" s="682" t="s">
        <v>377</v>
      </c>
      <c r="AG5" s="682" t="s">
        <v>377</v>
      </c>
      <c r="AH5" s="682" t="s">
        <v>377</v>
      </c>
      <c r="AI5" s="682" t="s">
        <v>377</v>
      </c>
      <c r="AJ5" s="682" t="s">
        <v>377</v>
      </c>
      <c r="AK5" s="682" t="s">
        <v>377</v>
      </c>
      <c r="AL5" s="682" t="s">
        <v>377</v>
      </c>
      <c r="AM5" s="682" t="s">
        <v>377</v>
      </c>
      <c r="AN5" s="682" t="s">
        <v>377</v>
      </c>
      <c r="AO5" s="682" t="s">
        <v>377</v>
      </c>
      <c r="AP5" s="682" t="s">
        <v>377</v>
      </c>
      <c r="AQ5" s="682" t="s">
        <v>377</v>
      </c>
      <c r="AR5" s="676" t="s">
        <v>377</v>
      </c>
      <c r="AS5" s="102"/>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s="42" customFormat="1" x14ac:dyDescent="0.2">
      <c r="A6" s="916"/>
      <c r="B6" s="782" t="s">
        <v>113</v>
      </c>
      <c r="C6" s="783" t="s">
        <v>22</v>
      </c>
      <c r="D6" s="783" t="s">
        <v>123</v>
      </c>
      <c r="E6" s="784">
        <v>44223</v>
      </c>
      <c r="F6" s="785">
        <v>12</v>
      </c>
      <c r="G6" s="786">
        <f t="shared" ref="G6:G13" si="0">COUNTIF(J6:AS6,"&gt;0")</f>
        <v>10</v>
      </c>
      <c r="H6" s="787">
        <f t="shared" ref="H6:H13" si="1">SUM(J6:AS6)</f>
        <v>87</v>
      </c>
      <c r="I6" s="800">
        <f t="shared" ref="I6:I11" si="2">RANK(H6,$H$6:$H$67)</f>
        <v>1</v>
      </c>
      <c r="J6" s="281">
        <f>_xlfn.IFNA(VLOOKUP(CONCATENATE($J$5,$B6,$C6),'20BUN'!$A$6:$N$94,14,FALSE),0)</f>
        <v>0</v>
      </c>
      <c r="K6" s="282">
        <f>_xlfn.IFNA(VLOOKUP(CONCATENATE($K$5,$B6,$C6),'20BUS'!$A$6:$N$107,14,FALSE),0)</f>
        <v>8</v>
      </c>
      <c r="L6" s="282">
        <f>_xlfn.IFNA(VLOOKUP(CONCATENATE($L$5,$B6,$C6),'MUR1'!$A$6:$N$135,14,FALSE),0)</f>
        <v>0</v>
      </c>
      <c r="M6" s="282">
        <f>_xlfn.IFNA(VLOOKUP(CONCATENATE($M$5,$B6,$C6),'BUS1'!$A$6:$N$95,14,FALSE),0)</f>
        <v>8</v>
      </c>
      <c r="N6" s="282">
        <f>_xlfn.IFNA(VLOOKUP(CONCATENATE($N$5,$B6,$C6),'WP1'!$A$6:$N$131,14,FALSE),0)</f>
        <v>0</v>
      </c>
      <c r="O6" s="282">
        <f>_xlfn.IFNA(VLOOKUP(CONCATENATE($O$5,$B6,$C6),'BAL1'!$A$6:$N$95,14,FALSE),0)</f>
        <v>0</v>
      </c>
      <c r="P6" s="282">
        <f>_xlfn.IFNA(VLOOKUP(CONCATENATE($P$5,$B6,$C6),'BUS2'!$A$6:$N$133,14,FALSE),0)</f>
        <v>9</v>
      </c>
      <c r="Q6" s="282">
        <f>_xlfn.IFNA(VLOOKUP(CONCATENATE($Q$5,$B6,$C6),'WAL1'!$A$6:$N$135,14,FALSE),0)</f>
        <v>0</v>
      </c>
      <c r="R6" s="622">
        <f>_xlfn.IFNA(VLOOKUP(CONCATENATE($S$5,$B6,$C6),'MR1'!$A$6:$N$132,14,FALSE),0)</f>
        <v>9</v>
      </c>
      <c r="S6" s="282">
        <f>_xlfn.IFNA(VLOOKUP(CONCATENATE($S$5,$B6,$C6),'OG1'!$A$6:$N$132,14,FALSE),0)</f>
        <v>0</v>
      </c>
      <c r="T6" s="282">
        <f>_xlfn.IFNA(VLOOKUP(CONCATENATE($T$5,$B6,$C6),DARL!$A$6:$N$56,14,FALSE),0)</f>
        <v>0</v>
      </c>
      <c r="U6" s="282">
        <f>_xlfn.IFNA(VLOOKUP(CONCATENATE($U$5,$B6,$C6),'BUS3'!$A$6:$N$135,14,FALSE),0)</f>
        <v>7</v>
      </c>
      <c r="V6" s="282">
        <f>_xlfn.IFNA(VLOOKUP(CONCATENATE($V$5,$B6,$C6),'BAL2'!$A$6:$N$135,14,FALSE),0)</f>
        <v>0</v>
      </c>
      <c r="W6" s="622">
        <f>_xlfn.IFNA(VLOOKUP(CONCATENATE($W$5,$B6,$C6),'BUN2'!$A$6:$N$135,14,FALSE),0)</f>
        <v>0</v>
      </c>
      <c r="X6" s="282">
        <f>_xlfn.IFNA(VLOOKUP(CONCATENATE($X$5,$B6,$C6),'OG2'!$A$6:$N$133,14,FALSE),0)</f>
        <v>0</v>
      </c>
      <c r="Y6" s="282">
        <f>_xlfn.IFNA(VLOOKUP(CONCATENATE($Y$5,$B6,$C6),'SM1'!$A$6:$N$133,14,FALSE),0)</f>
        <v>0</v>
      </c>
      <c r="Z6" s="282">
        <f>_xlfn.IFNA(VLOOKUP(CONCATENATE($Z$5,$B6,$C6),'MR2'!$A$6:$N$124,14,FALSE),0)</f>
        <v>9</v>
      </c>
      <c r="AA6" s="282">
        <f>_xlfn.IFNA(VLOOKUP(CONCATENATE($AA$5,$B6,$C6),'WAL2'!$A$6:$N$135,14,FALSE),0)</f>
        <v>0</v>
      </c>
      <c r="AB6" s="282">
        <f>_xlfn.IFNA(VLOOKUP(CONCATENATE($AB$5,$B6,$C6),DARD1!$A$6:$N$134,14,FALSE),0)</f>
        <v>8</v>
      </c>
      <c r="AC6" s="282">
        <f>_xlfn.IFNA(VLOOKUP(CONCATENATE($AC$5,$B6,$C6),'LF1'!$A$6:$N$135,14,FALSE),0)</f>
        <v>0</v>
      </c>
      <c r="AD6" s="282">
        <f>_xlfn.IFNA(VLOOKUP(CONCATENATE($AD$5,$B6,$C6),DARL2!$A$6:$N$135,14,FALSE),0)</f>
        <v>0</v>
      </c>
      <c r="AE6" s="659">
        <f>_xlfn.IFNA(VLOOKUP(CONCATENATE($AE$5,$B6,$C6),FEST!$A$6:$N$135,14,FALSE),0)</f>
        <v>0</v>
      </c>
      <c r="AF6" s="659">
        <f>_xlfn.IFNA(VLOOKUP(CONCATENATE($AF$5,$B6,$C6),'BUN2'!$A$6:$N$135,14,FALSE),0)</f>
        <v>0</v>
      </c>
      <c r="AG6" s="282">
        <f>_xlfn.IFNA(VLOOKUP(CONCATENATE($AG$5,$B6,$C6),'OG3'!$A$6:$N$135,14,FALSE),0)</f>
        <v>0</v>
      </c>
      <c r="AH6" s="283">
        <f>_xlfn.IFNA(VLOOKUP(CONCATENATE($AH$5,$B6,$C6),SER!$A$6:$N$135,14,FALSE),0)</f>
        <v>0</v>
      </c>
      <c r="AI6" s="283"/>
      <c r="AJ6" s="283">
        <f>_xlfn.IFNA(VLOOKUP(CONCATENATE($AJ$5,$B6,$C6),DARL3!$A$6:$N$135,14,FALSE),0)</f>
        <v>0</v>
      </c>
      <c r="AK6" s="283">
        <f>_xlfn.IFNA(VLOOKUP(CONCATENATE($AK$5,$B6,$C6),DARD2!$A$6:$N$135,14,FALSE),0)</f>
        <v>8</v>
      </c>
      <c r="AL6" s="283">
        <f>_xlfn.IFNA(VLOOKUP(CONCATENATE($AL$5,$B6,$C6),'WAL3'!$A$6:$N$77,14,FALSE),0)</f>
        <v>0</v>
      </c>
      <c r="AM6" s="283">
        <f>_xlfn.IFNA(VLOOKUP(CONCATENATE($AM$5,$B6,$C6),'BAL3'!$A$6:$N$135,14,FALSE),0)</f>
        <v>0</v>
      </c>
      <c r="AN6" s="283">
        <f>_xlfn.IFNA(VLOOKUP(CONCATENATE($AN$5,$B6,$C6),'BUN3'!$A$6:$N$135,14,FALSE),0)</f>
        <v>7</v>
      </c>
      <c r="AO6" s="283">
        <f>_xlfn.IFNA(VLOOKUP(CONCATENATE($AO$5,$B6,$C6),SC!$A$6:$N$135,14,FALSE),0)</f>
        <v>14</v>
      </c>
      <c r="AP6" s="283">
        <f>_xlfn.IFNA(VLOOKUP(CONCATENATE($AP$5,$B6,$C6),'KAL1'!$A$6:$N$135,14,FALSE),0)</f>
        <v>0</v>
      </c>
      <c r="AQ6" s="517">
        <f>_xlfn.IFNA(VLOOKUP(CONCATENATE($AR$5,$B6,$C6),'LF2'!$A$6:$N$135,14,FALSE),0)</f>
        <v>0</v>
      </c>
      <c r="AR6" s="284">
        <f>_xlfn.IFNA(VLOOKUP(CONCATENATE($AR$5,$B6,$C6),'MR3'!$A$6:$N$135,14,FALSE),0)</f>
        <v>0</v>
      </c>
      <c r="AS6" s="101"/>
    </row>
    <row r="7" spans="1:88" s="42" customFormat="1" x14ac:dyDescent="0.2">
      <c r="A7" s="916"/>
      <c r="B7" s="801" t="s">
        <v>30</v>
      </c>
      <c r="C7" s="790" t="s">
        <v>367</v>
      </c>
      <c r="D7" s="790" t="s">
        <v>101</v>
      </c>
      <c r="E7" s="797">
        <v>44316</v>
      </c>
      <c r="F7" s="792">
        <v>13</v>
      </c>
      <c r="G7" s="793">
        <f t="shared" si="0"/>
        <v>9</v>
      </c>
      <c r="H7" s="794">
        <f t="shared" si="1"/>
        <v>65</v>
      </c>
      <c r="I7" s="795">
        <f t="shared" si="2"/>
        <v>2</v>
      </c>
      <c r="J7" s="229">
        <f>_xlfn.IFNA(VLOOKUP(CONCATENATE($J$5,$B7,$C7),'20BUN'!$A$6:$N$94,14,FALSE),0)</f>
        <v>8</v>
      </c>
      <c r="K7" s="230">
        <f>_xlfn.IFNA(VLOOKUP(CONCATENATE($K$5,$B7,$C7),'20BUS'!$A$6:$N$107,14,FALSE),0)</f>
        <v>7</v>
      </c>
      <c r="L7" s="230">
        <f>_xlfn.IFNA(VLOOKUP(CONCATENATE($L$5,$B7,$C7),'MUR1'!$A$6:$N$135,14,FALSE),0)</f>
        <v>0</v>
      </c>
      <c r="M7" s="230">
        <f>_xlfn.IFNA(VLOOKUP(CONCATENATE($M$5,$B7,$C7),'BUS1'!$A$6:$N$95,14,FALSE),0)</f>
        <v>0</v>
      </c>
      <c r="N7" s="230">
        <f>_xlfn.IFNA(VLOOKUP(CONCATENATE($N$5,$B7,$C7),'WP1'!$A$6:$N$131,14,FALSE),0)</f>
        <v>0</v>
      </c>
      <c r="O7" s="230">
        <f>_xlfn.IFNA(VLOOKUP(CONCATENATE($O$5,$B7,$C7),'BAL1'!$A$6:$N$95,14,FALSE),0)</f>
        <v>0</v>
      </c>
      <c r="P7" s="230">
        <f>_xlfn.IFNA(VLOOKUP(CONCATENATE($P$5,$B7,$C7),'BUS2'!$A$6:$N$133,14,FALSE),0)</f>
        <v>8</v>
      </c>
      <c r="Q7" s="230">
        <f>_xlfn.IFNA(VLOOKUP(CONCATENATE($Q$5,$B7,$C7),'WAL1'!$A$6:$N$135,14,FALSE),0)</f>
        <v>0</v>
      </c>
      <c r="R7" s="230">
        <f>_xlfn.IFNA(VLOOKUP(CONCATENATE($S$5,$B7,$C7),'MR1'!$A$6:$N$132,14,FALSE),0)</f>
        <v>4</v>
      </c>
      <c r="S7" s="230">
        <f>_xlfn.IFNA(VLOOKUP(CONCATENATE($S$5,$B7,$C7),'OG1'!$A$6:$N$132,14,FALSE),0)</f>
        <v>0</v>
      </c>
      <c r="T7" s="230">
        <f>_xlfn.IFNA(VLOOKUP(CONCATENATE($T$5,$B7,$C7),DARL!$A$6:$N$56,14,FALSE),0)</f>
        <v>0</v>
      </c>
      <c r="U7" s="230">
        <f>_xlfn.IFNA(VLOOKUP(CONCATENATE($U$5,$B7,$C7),'BUS3'!$A$6:$N$135,14,FALSE),0)</f>
        <v>0</v>
      </c>
      <c r="V7" s="230">
        <f>_xlfn.IFNA(VLOOKUP(CONCATENATE($V$5,$B7,$C7),'BAL2'!$A$6:$N$135,14,FALSE),0)</f>
        <v>0</v>
      </c>
      <c r="W7" s="230">
        <f>_xlfn.IFNA(VLOOKUP(CONCATENATE($W$5,$B7,$C7),'BUN2'!$A$6:$N$135,14,FALSE),0)</f>
        <v>7</v>
      </c>
      <c r="X7" s="230">
        <f>_xlfn.IFNA(VLOOKUP(CONCATENATE($X$5,$B7,$C7),'OG2'!$A$6:$N$133,14,FALSE),0)</f>
        <v>0</v>
      </c>
      <c r="Y7" s="230">
        <f>_xlfn.IFNA(VLOOKUP(CONCATENATE($Y$5,$B7,$C7),'SM1'!$A$6:$N$133,14,FALSE),0)</f>
        <v>0</v>
      </c>
      <c r="Z7" s="230">
        <f>_xlfn.IFNA(VLOOKUP(CONCATENATE($Z$5,$B7,$C7),'MR2'!$A$6:$N$124,14,FALSE),0)</f>
        <v>0</v>
      </c>
      <c r="AA7" s="230">
        <f>_xlfn.IFNA(VLOOKUP(CONCATENATE($AA$5,$B7,$C7),'WAL2'!$A$6:$N$135,14,FALSE),0)</f>
        <v>0</v>
      </c>
      <c r="AB7" s="230">
        <f>_xlfn.IFNA(VLOOKUP(CONCATENATE($AB$5,$B7,$C7),DARD1!$A$6:$N$134,14,FALSE),0)</f>
        <v>7</v>
      </c>
      <c r="AC7" s="230">
        <f>_xlfn.IFNA(VLOOKUP(CONCATENATE($AC$5,$B7,$C7),'LF1'!$A$6:$N$135,14,FALSE),0)</f>
        <v>8</v>
      </c>
      <c r="AD7" s="230">
        <f>_xlfn.IFNA(VLOOKUP(CONCATENATE($AC$5,$B7,$C7),DARL2!$A$6:$N$135,14,FALSE),0)</f>
        <v>0</v>
      </c>
      <c r="AE7" s="231">
        <f>_xlfn.IFNA(VLOOKUP(CONCATENATE($AE$5,$B7,$C7),FEST!$A$6:$N$135,14,FALSE),0)</f>
        <v>0</v>
      </c>
      <c r="AF7" s="231">
        <f>_xlfn.IFNA(VLOOKUP(CONCATENATE($AF$5,$B7,$C7),'BUN2'!$A$6:$N$135,14,FALSE),0)</f>
        <v>7</v>
      </c>
      <c r="AG7" s="230">
        <f>_xlfn.IFNA(VLOOKUP(CONCATENATE($AG$5,$B7,$C7),'OG3'!$A$6:$N$135,14,FALSE),0)</f>
        <v>0</v>
      </c>
      <c r="AH7" s="231">
        <f>_xlfn.IFNA(VLOOKUP(CONCATENATE($AH$5,$B7,$C7),SER!$A$6:$N$135,14,FALSE),0)</f>
        <v>0</v>
      </c>
      <c r="AI7" s="231"/>
      <c r="AJ7" s="231">
        <f>_xlfn.IFNA(VLOOKUP(CONCATENATE($AJ$5,$B7,$C7),DARL3!$A$6:$N$135,14,FALSE),0)</f>
        <v>0</v>
      </c>
      <c r="AK7" s="231">
        <f>_xlfn.IFNA(VLOOKUP(CONCATENATE($AK$5,$B7,$C7),DARD2!$A$6:$N$135,14,FALSE),0)</f>
        <v>0</v>
      </c>
      <c r="AL7" s="231">
        <f>_xlfn.IFNA(VLOOKUP(CONCATENATE($AL$5,$B7,$C7),'WAL3'!$A$6:$N$77,14,FALSE),0)</f>
        <v>0</v>
      </c>
      <c r="AM7" s="231">
        <f>_xlfn.IFNA(VLOOKUP(CONCATENATE($AM$5,$B7,$C7),'BAL3'!$A$6:$N$135,14,FALSE),0)</f>
        <v>0</v>
      </c>
      <c r="AN7" s="231">
        <f>_xlfn.IFNA(VLOOKUP(CONCATENATE($AN$5,$B7,$C7),'BUN3'!$A$6:$N$135,14,FALSE),0)</f>
        <v>0</v>
      </c>
      <c r="AO7" s="231">
        <f>_xlfn.IFNA(VLOOKUP(CONCATENATE($AO$5,$B7,$C7),SC!$A$6:$N$135,14,FALSE),0)</f>
        <v>0</v>
      </c>
      <c r="AP7" s="231">
        <f>_xlfn.IFNA(VLOOKUP(CONCATENATE($AP$5,$B7,$C7),'KAL1'!$A$6:$N$135,14,FALSE),0)</f>
        <v>0</v>
      </c>
      <c r="AQ7" s="518">
        <f>_xlfn.IFNA(VLOOKUP(CONCATENATE($AR$5,$B7,$C7),'LF2'!$A$6:$N$135,14,FALSE),0)</f>
        <v>0</v>
      </c>
      <c r="AR7" s="232">
        <f>_xlfn.IFNA(VLOOKUP(CONCATENATE($AR$5,$B7,$C7),'MR3'!$A$6:$N$135,14,FALSE),0)</f>
        <v>9</v>
      </c>
      <c r="AS7" s="101"/>
    </row>
    <row r="8" spans="1:88" s="42" customFormat="1" x14ac:dyDescent="0.2">
      <c r="A8" s="916"/>
      <c r="B8" s="789" t="s">
        <v>30</v>
      </c>
      <c r="C8" s="796" t="s">
        <v>155</v>
      </c>
      <c r="D8" s="796" t="s">
        <v>101</v>
      </c>
      <c r="E8" s="797">
        <v>44316</v>
      </c>
      <c r="F8" s="798">
        <v>13</v>
      </c>
      <c r="G8" s="793">
        <f t="shared" si="0"/>
        <v>10</v>
      </c>
      <c r="H8" s="794">
        <f t="shared" si="1"/>
        <v>57</v>
      </c>
      <c r="I8" s="795">
        <f t="shared" si="2"/>
        <v>3</v>
      </c>
      <c r="J8" s="229">
        <f>_xlfn.IFNA(VLOOKUP(CONCATENATE($J$5,$B8,$C8),'20BUN'!$A$6:$N$94,14,FALSE),0)</f>
        <v>0</v>
      </c>
      <c r="K8" s="230">
        <f>_xlfn.IFNA(VLOOKUP(CONCATENATE($K$5,$B8,$C8),'20BUS'!$A$6:$N$107,14,FALSE),0)</f>
        <v>0</v>
      </c>
      <c r="L8" s="230">
        <f>_xlfn.IFNA(VLOOKUP(CONCATENATE($L$5,$B8,$C8),'MUR1'!$A$6:$N$135,14,FALSE),0)</f>
        <v>0</v>
      </c>
      <c r="M8" s="230">
        <f>_xlfn.IFNA(VLOOKUP(CONCATENATE($M$5,$B8,$C8),'BUS1'!$A$6:$N$95,14,FALSE),0)</f>
        <v>6</v>
      </c>
      <c r="N8" s="230">
        <f>_xlfn.IFNA(VLOOKUP(CONCATENATE($N$5,$B8,$C8),'WP1'!$A$6:$N$131,14,FALSE),0)</f>
        <v>0</v>
      </c>
      <c r="O8" s="230">
        <f>_xlfn.IFNA(VLOOKUP(CONCATENATE($O$5,$B8,$C8),'BAL1'!$A$6:$N$95,14,FALSE),0)</f>
        <v>0</v>
      </c>
      <c r="P8" s="230">
        <f>_xlfn.IFNA(VLOOKUP(CONCATENATE($P$5,$B8,$C8),'BUS2'!$A$6:$N$133,14,FALSE),0)</f>
        <v>6</v>
      </c>
      <c r="Q8" s="230">
        <f>_xlfn.IFNA(VLOOKUP(CONCATENATE($Q$5,$B8,$C8),'WAL1'!$A$6:$N$135,14,FALSE),0)</f>
        <v>0</v>
      </c>
      <c r="R8" s="230">
        <f>_xlfn.IFNA(VLOOKUP(CONCATENATE($S$5,$B8,$C8),'MR1'!$A$6:$N$132,14,FALSE),0)</f>
        <v>3</v>
      </c>
      <c r="S8" s="230">
        <f>_xlfn.IFNA(VLOOKUP(CONCATENATE($S$5,$B8,$C8),'OG1'!$A$6:$N$132,14,FALSE),0)</f>
        <v>0</v>
      </c>
      <c r="T8" s="230">
        <f>_xlfn.IFNA(VLOOKUP(CONCATENATE($T$5,$B8,$C8),DARL!$A$6:$N$56,14,FALSE),0)</f>
        <v>0</v>
      </c>
      <c r="U8" s="230">
        <f>_xlfn.IFNA(VLOOKUP(CONCATENATE($U$5,$B8,$C8),'BUS3'!$A$6:$N$135,14,FALSE),0)</f>
        <v>0</v>
      </c>
      <c r="V8" s="230">
        <f>_xlfn.IFNA(VLOOKUP(CONCATENATE($V$5,$B8,$C8),'BAL2'!$A$6:$N$135,14,FALSE),0)</f>
        <v>0</v>
      </c>
      <c r="W8" s="230">
        <f>_xlfn.IFNA(VLOOKUP(CONCATENATE($W$5,$B8,$C8),'BUN2'!$A$6:$N$135,14,FALSE),0)</f>
        <v>5</v>
      </c>
      <c r="X8" s="230">
        <f>_xlfn.IFNA(VLOOKUP(CONCATENATE($X$5,$B8,$C8),'OG2'!$A$6:$N$133,14,FALSE),0)</f>
        <v>0</v>
      </c>
      <c r="Y8" s="230">
        <f>_xlfn.IFNA(VLOOKUP(CONCATENATE($Y$5,$B8,$C8),'SM1'!$A$6:$N$133,14,FALSE),0)</f>
        <v>0</v>
      </c>
      <c r="Z8" s="230">
        <f>_xlfn.IFNA(VLOOKUP(CONCATENATE($Z$5,$B8,$C8),'MR2'!$A$6:$N$124,14,FALSE),0)</f>
        <v>0</v>
      </c>
      <c r="AA8" s="230">
        <f>_xlfn.IFNA(VLOOKUP(CONCATENATE($AA$5,$B8,$C8),'WAL2'!$A$6:$N$135,14,FALSE),0)</f>
        <v>0</v>
      </c>
      <c r="AB8" s="230">
        <f>_xlfn.IFNA(VLOOKUP(CONCATENATE($AB$5,$B8,$C8),DARD1!$A$6:$N$134,14,FALSE),0)</f>
        <v>6</v>
      </c>
      <c r="AC8" s="230">
        <f>_xlfn.IFNA(VLOOKUP(CONCATENATE($AC$5,$B8,$C8),'LF1'!$A$6:$N$135,14,FALSE),0)</f>
        <v>6</v>
      </c>
      <c r="AD8" s="230">
        <f>_xlfn.IFNA(VLOOKUP(CONCATENATE($AC$5,$B8,$C8),DARL2!$A$6:$N$135,14,FALSE),0)</f>
        <v>0</v>
      </c>
      <c r="AE8" s="231">
        <f>_xlfn.IFNA(VLOOKUP(CONCATENATE($AE$5,$B8,$C8),FEST!$A$6:$N$135,14,FALSE),0)</f>
        <v>0</v>
      </c>
      <c r="AF8" s="231">
        <f>_xlfn.IFNA(VLOOKUP(CONCATENATE($AF$5,$B8,$C8),'BUN2'!$A$6:$N$135,14,FALSE),0)</f>
        <v>5</v>
      </c>
      <c r="AG8" s="230">
        <f>_xlfn.IFNA(VLOOKUP(CONCATENATE($AG$5,$B8,$C8),'OG3'!$A$6:$N$135,14,FALSE),0)</f>
        <v>0</v>
      </c>
      <c r="AH8" s="231">
        <f>_xlfn.IFNA(VLOOKUP(CONCATENATE($AH$5,$B8,$C8),SER!$A$6:$N$135,14,FALSE),0)</f>
        <v>0</v>
      </c>
      <c r="AI8" s="231"/>
      <c r="AJ8" s="231">
        <f>_xlfn.IFNA(VLOOKUP(CONCATENATE($AJ$5,$B8,$C8),DARL3!$A$6:$N$135,14,FALSE),0)</f>
        <v>0</v>
      </c>
      <c r="AK8" s="231">
        <f>_xlfn.IFNA(VLOOKUP(CONCATENATE($AK$5,$B8,$C8),DARD2!$A$6:$N$135,14,FALSE),0)</f>
        <v>6</v>
      </c>
      <c r="AL8" s="231">
        <f>_xlfn.IFNA(VLOOKUP(CONCATENATE($AL$5,$B8,$C8),'WAL3'!$A$6:$N$77,14,FALSE),0)</f>
        <v>0</v>
      </c>
      <c r="AM8" s="231">
        <f>_xlfn.IFNA(VLOOKUP(CONCATENATE($AM$5,$B8,$C8),'BAL3'!$A$6:$N$135,14,FALSE),0)</f>
        <v>0</v>
      </c>
      <c r="AN8" s="231">
        <f>_xlfn.IFNA(VLOOKUP(CONCATENATE($AN$5,$B8,$C8),'BUN3'!$A$6:$N$135,14,FALSE),0)</f>
        <v>6</v>
      </c>
      <c r="AO8" s="231">
        <f>_xlfn.IFNA(VLOOKUP(CONCATENATE($AO$5,$B8,$C8),SC!$A$6:$N$135,14,FALSE),0)</f>
        <v>0</v>
      </c>
      <c r="AP8" s="231">
        <f>_xlfn.IFNA(VLOOKUP(CONCATENATE($AP$5,$B8,$C8),'KAL1'!$A$6:$N$135,14,FALSE),0)</f>
        <v>0</v>
      </c>
      <c r="AQ8" s="518"/>
      <c r="AR8" s="232">
        <f>_xlfn.IFNA(VLOOKUP(CONCATENATE($AR$5,$B8,$C8),'MR3'!$A$6:$N$135,14,FALSE),0)</f>
        <v>8</v>
      </c>
      <c r="AS8" s="101"/>
    </row>
    <row r="9" spans="1:88" s="42" customFormat="1" x14ac:dyDescent="0.2">
      <c r="A9" s="916"/>
      <c r="B9" s="789" t="s">
        <v>139</v>
      </c>
      <c r="C9" s="796" t="s">
        <v>149</v>
      </c>
      <c r="D9" s="796" t="s">
        <v>101</v>
      </c>
      <c r="E9" s="797">
        <v>44232</v>
      </c>
      <c r="F9" s="798">
        <v>10</v>
      </c>
      <c r="G9" s="793">
        <f t="shared" si="0"/>
        <v>6</v>
      </c>
      <c r="H9" s="794">
        <f t="shared" si="1"/>
        <v>45</v>
      </c>
      <c r="I9" s="795">
        <f t="shared" si="2"/>
        <v>4</v>
      </c>
      <c r="J9" s="229">
        <f>_xlfn.IFNA(VLOOKUP(CONCATENATE($J$5,$B9,$C9),'20BUN'!$A$6:$N$94,14,FALSE),0)</f>
        <v>0</v>
      </c>
      <c r="K9" s="230">
        <f>_xlfn.IFNA(VLOOKUP(CONCATENATE($K$5,$B9,$C9),'20BUS'!$A$6:$N$107,14,FALSE),0)</f>
        <v>0</v>
      </c>
      <c r="L9" s="230">
        <f>_xlfn.IFNA(VLOOKUP(CONCATENATE($L$5,$B9,$C9),'MUR1'!$A$6:$N$135,14,FALSE),0)</f>
        <v>0</v>
      </c>
      <c r="M9" s="230">
        <f>_xlfn.IFNA(VLOOKUP(CONCATENATE($M$5,$B9,$C9),'BUS1'!$A$6:$N$95,14,FALSE),0)</f>
        <v>7</v>
      </c>
      <c r="N9" s="230">
        <f>_xlfn.IFNA(VLOOKUP(CONCATENATE($N$5,$B9,$C9),'WP1'!$A$6:$N$131,14,FALSE),0)</f>
        <v>0</v>
      </c>
      <c r="O9" s="230">
        <f>_xlfn.IFNA(VLOOKUP(CONCATENATE($O$5,$B9,$C9),'BAL1'!$A$6:$N$95,14,FALSE),0)</f>
        <v>0</v>
      </c>
      <c r="P9" s="230">
        <f>_xlfn.IFNA(VLOOKUP(CONCATENATE($P$5,$B9,$C9),'BUS2'!$A$6:$N$133,14,FALSE),0)</f>
        <v>0</v>
      </c>
      <c r="Q9" s="230">
        <f>_xlfn.IFNA(VLOOKUP(CONCATENATE($Q$5,$B9,$C9),'WAL1'!$A$6:$N$135,14,FALSE),0)</f>
        <v>0</v>
      </c>
      <c r="R9" s="230">
        <f>_xlfn.IFNA(VLOOKUP(CONCATENATE($S$5,$B9,$C9),'MR1'!$A$6:$N$132,14,FALSE),0)</f>
        <v>7</v>
      </c>
      <c r="S9" s="230">
        <f>_xlfn.IFNA(VLOOKUP(CONCATENATE($S$5,$B9,$C9),'OG1'!$A$6:$N$132,14,FALSE),0)</f>
        <v>0</v>
      </c>
      <c r="T9" s="230">
        <f>_xlfn.IFNA(VLOOKUP(CONCATENATE($T$5,$B9,$C9),DARL!$A$6:$N$56,14,FALSE),0)</f>
        <v>0</v>
      </c>
      <c r="U9" s="230">
        <f>_xlfn.IFNA(VLOOKUP(CONCATENATE($U$5,$B9,$C9),'BUS3'!$A$6:$N$135,14,FALSE),0)</f>
        <v>9</v>
      </c>
      <c r="V9" s="230">
        <f>_xlfn.IFNA(VLOOKUP(CONCATENATE($V$5,$B9,$C9),'BAL2'!$A$6:$N$135,14,FALSE),0)</f>
        <v>0</v>
      </c>
      <c r="W9" s="230">
        <f>_xlfn.IFNA(VLOOKUP(CONCATENATE($W$5,$B9,$C9),'BUN2'!$A$6:$N$135,14,FALSE),0)</f>
        <v>8</v>
      </c>
      <c r="X9" s="230">
        <f>_xlfn.IFNA(VLOOKUP(CONCATENATE($X$5,$B9,$C9),'OG2'!$A$6:$N$133,14,FALSE),0)</f>
        <v>0</v>
      </c>
      <c r="Y9" s="230">
        <f>_xlfn.IFNA(VLOOKUP(CONCATENATE($Y$5,$B9,$C9),'SM1'!$A$6:$N$133,14,FALSE),0)</f>
        <v>0</v>
      </c>
      <c r="Z9" s="230">
        <f>_xlfn.IFNA(VLOOKUP(CONCATENATE($Z$5,$B9,$C9),'MR2'!$A$6:$N$124,14,FALSE),0)</f>
        <v>0</v>
      </c>
      <c r="AA9" s="230">
        <f>_xlfn.IFNA(VLOOKUP(CONCATENATE($AA$5,$B9,$C9),'WAL2'!$A$6:$N$135,14,FALSE),0)</f>
        <v>0</v>
      </c>
      <c r="AB9" s="230">
        <f>_xlfn.IFNA(VLOOKUP(CONCATENATE($AB$5,$B9,$C9),DARD1!$A$6:$N$134,14,FALSE),0)</f>
        <v>0</v>
      </c>
      <c r="AC9" s="230">
        <f>_xlfn.IFNA(VLOOKUP(CONCATENATE($AC$5,$B9,$C9),'LF1'!$A$6:$N$135,14,FALSE),0)</f>
        <v>0</v>
      </c>
      <c r="AD9" s="230">
        <f>_xlfn.IFNA(VLOOKUP(CONCATENATE($AC$5,$B9,$C9),DARL2!$A$6:$N$135,14,FALSE),0)</f>
        <v>0</v>
      </c>
      <c r="AE9" s="231">
        <f>_xlfn.IFNA(VLOOKUP(CONCATENATE($AE$5,$B9,$C9),FEST!$A$6:$N$135,14,FALSE),0)</f>
        <v>0</v>
      </c>
      <c r="AF9" s="231">
        <f>_xlfn.IFNA(VLOOKUP(CONCATENATE($AF$5,$B9,$C9),'BUN2'!$A$6:$N$135,14,FALSE),0)</f>
        <v>8</v>
      </c>
      <c r="AG9" s="230">
        <f>_xlfn.IFNA(VLOOKUP(CONCATENATE($AG$5,$B9,$C9),'OG3'!$A$6:$N$135,14,FALSE),0)</f>
        <v>0</v>
      </c>
      <c r="AH9" s="231">
        <f>_xlfn.IFNA(VLOOKUP(CONCATENATE($AH$5,$B9,$C9),SER!$A$6:$N$135,14,FALSE),0)</f>
        <v>0</v>
      </c>
      <c r="AI9" s="231">
        <f>_xlfn.IFNA(VLOOKUP(CONCATENATE($AI$5,$B9,$C9),KR!$A$6:$N$135,14,FALSE),0)</f>
        <v>0</v>
      </c>
      <c r="AJ9" s="231">
        <f>_xlfn.IFNA(VLOOKUP(CONCATENATE($AJ$5,$B9,$C9),DARL3!$A$6:$N$135,14,FALSE),0)</f>
        <v>0</v>
      </c>
      <c r="AK9" s="231">
        <f>_xlfn.IFNA(VLOOKUP(CONCATENATE($AK$5,$B9,$C9),DARD2!$A$6:$N$135,14,FALSE),0)</f>
        <v>6</v>
      </c>
      <c r="AL9" s="231">
        <f>_xlfn.IFNA(VLOOKUP(CONCATENATE($AL$5,$B9,$C9),'WAL3'!$A$6:$N$77,14,FALSE),0)</f>
        <v>0</v>
      </c>
      <c r="AM9" s="231">
        <f>_xlfn.IFNA(VLOOKUP(CONCATENATE($AM$5,$B9,$C9),'BAL3'!$A$6:$N$135,14,FALSE),0)</f>
        <v>0</v>
      </c>
      <c r="AN9" s="231">
        <f>_xlfn.IFNA(VLOOKUP(CONCATENATE($AN$5,$B9,$C9),'BUN3'!$A$6:$N$135,14,FALSE),0)</f>
        <v>0</v>
      </c>
      <c r="AO9" s="231">
        <f>_xlfn.IFNA(VLOOKUP(CONCATENATE($AO$5,$B9,$C9),SC!$A$6:$N$135,14,FALSE),0)</f>
        <v>0</v>
      </c>
      <c r="AP9" s="231">
        <f>_xlfn.IFNA(VLOOKUP(CONCATENATE($AP$5,$B9,$C9),'KAL1'!$A$6:$N$135,14,FALSE),0)</f>
        <v>0</v>
      </c>
      <c r="AQ9" s="518"/>
      <c r="AR9" s="232">
        <f>_xlfn.IFNA(VLOOKUP(CONCATENATE($AR$5,$B9,$C9),'MR3'!$A$6:$N$135,14,FALSE),0)</f>
        <v>0</v>
      </c>
      <c r="AS9" s="101"/>
    </row>
    <row r="10" spans="1:88" s="42" customFormat="1" x14ac:dyDescent="0.2">
      <c r="A10" s="916"/>
      <c r="B10" s="789" t="s">
        <v>121</v>
      </c>
      <c r="C10" s="796" t="s">
        <v>122</v>
      </c>
      <c r="D10" s="796" t="s">
        <v>118</v>
      </c>
      <c r="E10" s="797">
        <v>44235</v>
      </c>
      <c r="F10" s="798">
        <v>13</v>
      </c>
      <c r="G10" s="793">
        <f t="shared" si="0"/>
        <v>7</v>
      </c>
      <c r="H10" s="794">
        <f t="shared" si="1"/>
        <v>42</v>
      </c>
      <c r="I10" s="795">
        <f t="shared" si="2"/>
        <v>5</v>
      </c>
      <c r="J10" s="229">
        <f>_xlfn.IFNA(VLOOKUP(CONCATENATE($J$5,$B10,$C10),'20BUN'!$A$6:$N$94,14,FALSE),0)</f>
        <v>0</v>
      </c>
      <c r="K10" s="230">
        <f>_xlfn.IFNA(VLOOKUP(CONCATENATE($K$5,$B10,$C10),'20BUS'!$A$6:$N$107,14,FALSE),0)</f>
        <v>0</v>
      </c>
      <c r="L10" s="230">
        <f>_xlfn.IFNA(VLOOKUP(CONCATENATE($L$5,$B10,$C10),'MUR1'!$A$6:$N$135,14,FALSE),0)</f>
        <v>0</v>
      </c>
      <c r="M10" s="230">
        <f>_xlfn.IFNA(VLOOKUP(CONCATENATE($M$5,$B10,$C10),'BUS1'!$A$6:$N$95,14,FALSE),0)</f>
        <v>0</v>
      </c>
      <c r="N10" s="230">
        <f>_xlfn.IFNA(VLOOKUP(CONCATENATE($N$5,$B10,$C10),'WP1'!$A$6:$N$131,14,FALSE),0)</f>
        <v>0</v>
      </c>
      <c r="O10" s="230">
        <f>_xlfn.IFNA(VLOOKUP(CONCATENATE($O$5,$B10,$C10),'BAL1'!$A$6:$N$95,14,FALSE),0)</f>
        <v>7</v>
      </c>
      <c r="P10" s="230">
        <f>_xlfn.IFNA(VLOOKUP(CONCATENATE($P$5,$B10,$C10),'BUS2'!$A$6:$N$133,14,FALSE),0)</f>
        <v>0</v>
      </c>
      <c r="Q10" s="230">
        <f>_xlfn.IFNA(VLOOKUP(CONCATENATE($Q$5,$B10,$C10),'WAL1'!$A$6:$N$135,14,FALSE),0)</f>
        <v>0</v>
      </c>
      <c r="R10" s="230">
        <f>_xlfn.IFNA(VLOOKUP(CONCATENATE($S$5,$B10,$C10),'MR1'!$A$6:$N$132,14,FALSE),0)</f>
        <v>0</v>
      </c>
      <c r="S10" s="230">
        <f>_xlfn.IFNA(VLOOKUP(CONCATENATE($S$5,$B10,$C10),'OG1'!$A$6:$N$132,14,FALSE),0)</f>
        <v>0</v>
      </c>
      <c r="T10" s="230">
        <f>_xlfn.IFNA(VLOOKUP(CONCATENATE($T$5,$B10,$C10),DARL!$A$6:$N$56,14,FALSE),0)</f>
        <v>0</v>
      </c>
      <c r="U10" s="230">
        <f>_xlfn.IFNA(VLOOKUP(CONCATENATE($U$5,$B10,$C10),'BUS3'!$A$6:$N$135,14,FALSE),0)</f>
        <v>0</v>
      </c>
      <c r="V10" s="230">
        <f>_xlfn.IFNA(VLOOKUP(CONCATENATE($V$5,$B10,$C10),'BAL2'!$A$6:$N$135,14,FALSE),0)</f>
        <v>7</v>
      </c>
      <c r="W10" s="230">
        <f>_xlfn.IFNA(VLOOKUP(CONCATENATE($W$5,$B10,$C10),'BUN2'!$A$6:$N$135,14,FALSE),0)</f>
        <v>0</v>
      </c>
      <c r="X10" s="230">
        <f>_xlfn.IFNA(VLOOKUP(CONCATENATE($X$5,$B10,$C10),'OG2'!$A$6:$N$133,14,FALSE),0)</f>
        <v>0</v>
      </c>
      <c r="Y10" s="230">
        <f>_xlfn.IFNA(VLOOKUP(CONCATENATE($Y$5,$B10,$C10),'SM1'!$A$6:$N$133,14,FALSE),0)</f>
        <v>7</v>
      </c>
      <c r="Z10" s="230">
        <f>_xlfn.IFNA(VLOOKUP(CONCATENATE($Z$5,$B10,$C10),'MR2'!$A$6:$N$124,14,FALSE),0)</f>
        <v>0</v>
      </c>
      <c r="AA10" s="230">
        <f>_xlfn.IFNA(VLOOKUP(CONCATENATE($AA$5,$B10,$C10),'WAL2'!$A$6:$N$135,14,FALSE),0)</f>
        <v>0</v>
      </c>
      <c r="AB10" s="230">
        <f>_xlfn.IFNA(VLOOKUP(CONCATENATE($AB$5,$B10,$C10),DARD1!$A$6:$N$134,14,FALSE),0)</f>
        <v>0</v>
      </c>
      <c r="AC10" s="230">
        <f>_xlfn.IFNA(VLOOKUP(CONCATENATE($AC$5,$B10,$C10),'LF1'!$A$6:$N$135,14,FALSE),0)</f>
        <v>0</v>
      </c>
      <c r="AD10" s="230">
        <f>_xlfn.IFNA(VLOOKUP(CONCATENATE($AC$5,$B10,$C10),DARL2!$A$6:$N$135,14,FALSE),0)</f>
        <v>6</v>
      </c>
      <c r="AE10" s="231">
        <f>_xlfn.IFNA(VLOOKUP(CONCATENATE($AE$5,$B10,$C10),FEST!$A$6:$N$135,14,FALSE),0)</f>
        <v>0</v>
      </c>
      <c r="AF10" s="231">
        <f>_xlfn.IFNA(VLOOKUP(CONCATENATE($AF$5,$B10,$C10),'BUN2'!$A$6:$N$135,14,FALSE),0)</f>
        <v>0</v>
      </c>
      <c r="AG10" s="230">
        <f>_xlfn.IFNA(VLOOKUP(CONCATENATE($AG$5,$B10,$C10),'OG3'!$A$6:$N$135,14,FALSE),0)</f>
        <v>0</v>
      </c>
      <c r="AH10" s="231">
        <f>_xlfn.IFNA(VLOOKUP(CONCATENATE($AH$5,$B10,$C10),SER!$A$6:$N$135,14,FALSE),0)</f>
        <v>6</v>
      </c>
      <c r="AI10" s="231">
        <f>_xlfn.IFNA(VLOOKUP(CONCATENATE($AI$5,$B10,$C10),KR!$A$6:$N$135,14,FALSE),0)</f>
        <v>0</v>
      </c>
      <c r="AJ10" s="231">
        <f>_xlfn.IFNA(VLOOKUP(CONCATENATE($AJ$5,$B10,$C10),DARL3!$A$6:$N$135,14,FALSE),0)</f>
        <v>0</v>
      </c>
      <c r="AK10" s="231">
        <f>_xlfn.IFNA(VLOOKUP(CONCATENATE($AK$5,$B10,$C10),DARD2!$A$6:$N$135,14,FALSE),0)</f>
        <v>0</v>
      </c>
      <c r="AL10" s="231">
        <f>_xlfn.IFNA(VLOOKUP(CONCATENATE($AL$5,$B10,$C10),'WAL3'!$A$6:$N$77,14,FALSE),0)</f>
        <v>0</v>
      </c>
      <c r="AM10" s="231">
        <f>_xlfn.IFNA(VLOOKUP(CONCATENATE($AM$5,$B10,$C10),'BAL3'!$A$6:$N$135,14,FALSE),0)</f>
        <v>5</v>
      </c>
      <c r="AN10" s="231">
        <f>_xlfn.IFNA(VLOOKUP(CONCATENATE($AN$5,$B10,$C10),'BUN3'!$A$6:$N$135,14,FALSE),0)</f>
        <v>0</v>
      </c>
      <c r="AO10" s="231">
        <f>_xlfn.IFNA(VLOOKUP(CONCATENATE($AO$5,$B10,$C10),SC!$A$6:$N$135,14,FALSE),0)</f>
        <v>4</v>
      </c>
      <c r="AP10" s="231">
        <f>_xlfn.IFNA(VLOOKUP(CONCATENATE($AP$5,$B10,$C10),'KAL1'!$A$6:$N$135,14,FALSE),0)</f>
        <v>0</v>
      </c>
      <c r="AQ10" s="518"/>
      <c r="AR10" s="232">
        <f>_xlfn.IFNA(VLOOKUP(CONCATENATE($AR$5,$B10,$C10),'MR3'!$A$6:$N$135,14,FALSE),0)</f>
        <v>0</v>
      </c>
      <c r="AS10" s="101"/>
    </row>
    <row r="11" spans="1:88" s="51" customFormat="1" x14ac:dyDescent="0.2">
      <c r="A11" s="916"/>
      <c r="B11" s="789" t="s">
        <v>59</v>
      </c>
      <c r="C11" s="796" t="s">
        <v>60</v>
      </c>
      <c r="D11" s="796" t="s">
        <v>54</v>
      </c>
      <c r="E11" s="797">
        <v>44218</v>
      </c>
      <c r="F11" s="798">
        <v>10</v>
      </c>
      <c r="G11" s="793">
        <f t="shared" si="0"/>
        <v>6</v>
      </c>
      <c r="H11" s="794">
        <f t="shared" si="1"/>
        <v>34</v>
      </c>
      <c r="I11" s="795">
        <f t="shared" si="2"/>
        <v>6</v>
      </c>
      <c r="J11" s="229">
        <f>_xlfn.IFNA(VLOOKUP(CONCATENATE($J$5,$B11,$C11),'20BUN'!$A$6:$N$94,14,FALSE),0)</f>
        <v>0</v>
      </c>
      <c r="K11" s="230">
        <f>_xlfn.IFNA(VLOOKUP(CONCATENATE($K$5,$B11,$C11),'20BUS'!$A$6:$N$107,14,FALSE),0)</f>
        <v>0</v>
      </c>
      <c r="L11" s="230">
        <f>_xlfn.IFNA(VLOOKUP(CONCATENATE($L$5,$B11,$C11),'MUR1'!$A$6:$N$135,14,FALSE),0)</f>
        <v>7</v>
      </c>
      <c r="M11" s="230">
        <f>_xlfn.IFNA(VLOOKUP(CONCATENATE($M$5,$B11,$C11),'BUS1'!$A$6:$N$95,14,FALSE),0)</f>
        <v>0</v>
      </c>
      <c r="N11" s="230">
        <f>_xlfn.IFNA(VLOOKUP(CONCATENATE($N$5,$B11,$C11),'WP1'!$A$6:$N$131,14,FALSE),0)</f>
        <v>0</v>
      </c>
      <c r="O11" s="230">
        <f>_xlfn.IFNA(VLOOKUP(CONCATENATE($O$5,$B11,$C11),'BAL1'!$A$6:$N$95,14,FALSE),0)</f>
        <v>6</v>
      </c>
      <c r="P11" s="230">
        <f>_xlfn.IFNA(VLOOKUP(CONCATENATE($P$5,$B11,$C11),'BUS2'!$A$6:$N$133,14,FALSE),0)</f>
        <v>0</v>
      </c>
      <c r="Q11" s="230">
        <f>_xlfn.IFNA(VLOOKUP(CONCATENATE($Q$5,$B11,$C11),'WAL1'!$A$6:$N$135,14,FALSE),0)</f>
        <v>6</v>
      </c>
      <c r="R11" s="230">
        <f>_xlfn.IFNA(VLOOKUP(CONCATENATE($S$5,$B11,$C11),'MR1'!$A$6:$N$132,14,FALSE),0)</f>
        <v>0</v>
      </c>
      <c r="S11" s="230">
        <f>_xlfn.IFNA(VLOOKUP(CONCATENATE($S$5,$B11,$C11),'OG1'!$A$6:$N$132,14,FALSE),0)</f>
        <v>0</v>
      </c>
      <c r="T11" s="230">
        <f>_xlfn.IFNA(VLOOKUP(CONCATENATE($T$5,$B11,$C11),DARL!$A$6:$N$56,14,FALSE),0)</f>
        <v>0</v>
      </c>
      <c r="U11" s="230">
        <f>_xlfn.IFNA(VLOOKUP(CONCATENATE($U$5,$B11,$C11),'BUS3'!$A$6:$N$135,14,FALSE),0)</f>
        <v>0</v>
      </c>
      <c r="V11" s="230">
        <f>_xlfn.IFNA(VLOOKUP(CONCATENATE($V$5,$B11,$C11),'BAL2'!$A$6:$N$135,14,FALSE),0)</f>
        <v>6</v>
      </c>
      <c r="W11" s="230">
        <f>_xlfn.IFNA(VLOOKUP(CONCATENATE($W$5,$B11,$C11),'BUN2'!$A$6:$N$135,14,FALSE),0)</f>
        <v>0</v>
      </c>
      <c r="X11" s="230">
        <f>_xlfn.IFNA(VLOOKUP(CONCATENATE($X$5,$B11,$C11),'OG2'!$A$6:$N$133,14,FALSE),0)</f>
        <v>0</v>
      </c>
      <c r="Y11" s="230">
        <f>_xlfn.IFNA(VLOOKUP(CONCATENATE($Y$5,$B11,$C11),'SM1'!$A$6:$N$133,14,FALSE),0)</f>
        <v>0</v>
      </c>
      <c r="Z11" s="230">
        <f>_xlfn.IFNA(VLOOKUP(CONCATENATE($Z$5,$B11,$C11),'MR2'!$A$6:$N$124,14,FALSE),0)</f>
        <v>0</v>
      </c>
      <c r="AA11" s="230">
        <f>_xlfn.IFNA(VLOOKUP(CONCATENATE($AA$5,$B11,$C11),'WAL2'!$A$6:$N$135,14,FALSE),0)</f>
        <v>5</v>
      </c>
      <c r="AB11" s="230">
        <f>_xlfn.IFNA(VLOOKUP(CONCATENATE($AB$5,$B11,$C11),DARD1!$A$6:$N$134,14,FALSE),0)</f>
        <v>0</v>
      </c>
      <c r="AC11" s="230">
        <f>_xlfn.IFNA(VLOOKUP(CONCATENATE($AC$5,$B11,$C11),'LF1'!$A$6:$N$135,14,FALSE),0)</f>
        <v>0</v>
      </c>
      <c r="AD11" s="230">
        <f>_xlfn.IFNA(VLOOKUP(CONCATENATE($AC$5,$B11,$C11),DARL2!$A$6:$N$135,14,FALSE),0)</f>
        <v>0</v>
      </c>
      <c r="AE11" s="231">
        <f>_xlfn.IFNA(VLOOKUP(CONCATENATE($AE$5,$B11,$C11),FEST!$A$6:$N$135,14,FALSE),0)</f>
        <v>0</v>
      </c>
      <c r="AF11" s="231">
        <f>_xlfn.IFNA(VLOOKUP(CONCATENATE($AF$5,$B11,$C11),'BUN2'!$A$6:$N$135,14,FALSE),0)</f>
        <v>0</v>
      </c>
      <c r="AG11" s="230">
        <f>_xlfn.IFNA(VLOOKUP(CONCATENATE($AG$5,$B11,$C11),'OG3'!$A$6:$N$135,14,FALSE),0)</f>
        <v>0</v>
      </c>
      <c r="AH11" s="231">
        <f>_xlfn.IFNA(VLOOKUP(CONCATENATE($AH$5,$B11,$C11),SER!$A$6:$N$135,14,FALSE),0)</f>
        <v>4</v>
      </c>
      <c r="AI11" s="231">
        <f>_xlfn.IFNA(VLOOKUP(CONCATENATE($AI$5,$B11,$C11),KR!$A$6:$N$135,14,FALSE),0)</f>
        <v>0</v>
      </c>
      <c r="AJ11" s="231">
        <f>_xlfn.IFNA(VLOOKUP(CONCATENATE($AJ$5,$B11,$C11),DARL3!$A$6:$N$135,14,FALSE),0)</f>
        <v>0</v>
      </c>
      <c r="AK11" s="231">
        <f>_xlfn.IFNA(VLOOKUP(CONCATENATE($AK$5,$B11,$C11),DARD2!$A$6:$N$135,14,FALSE),0)</f>
        <v>0</v>
      </c>
      <c r="AL11" s="231">
        <f>_xlfn.IFNA(VLOOKUP(CONCATENATE($AL$5,$B11,$C11),'WAL3'!$A$6:$N$77,14,FALSE),0)</f>
        <v>0</v>
      </c>
      <c r="AM11" s="231">
        <f>_xlfn.IFNA(VLOOKUP(CONCATENATE($AM$5,$B11,$C11),'BAL3'!$A$6:$N$135,14,FALSE),0)</f>
        <v>0</v>
      </c>
      <c r="AN11" s="231">
        <f>_xlfn.IFNA(VLOOKUP(CONCATENATE($AN$5,$B11,$C11),'BUN3'!$A$6:$N$135,14,FALSE),0)</f>
        <v>0</v>
      </c>
      <c r="AO11" s="231">
        <f>_xlfn.IFNA(VLOOKUP(CONCATENATE($AO$5,$B11,$C11),SC!$A$6:$N$135,14,FALSE),0)</f>
        <v>0</v>
      </c>
      <c r="AP11" s="231">
        <f>_xlfn.IFNA(VLOOKUP(CONCATENATE($AP$5,$B11,$C11),'KAL1'!$A$6:$N$135,14,FALSE),0)</f>
        <v>0</v>
      </c>
      <c r="AQ11" s="518"/>
      <c r="AR11" s="232">
        <f>_xlfn.IFNA(VLOOKUP(CONCATENATE($AR$5,$B11,$C11),'MR3'!$A$6:$N$135,14,FALSE),0)</f>
        <v>0</v>
      </c>
      <c r="AS11" s="101"/>
    </row>
    <row r="12" spans="1:88" s="51" customFormat="1" x14ac:dyDescent="0.2">
      <c r="A12" s="916"/>
      <c r="B12" s="789"/>
      <c r="C12" s="796"/>
      <c r="D12" s="796"/>
      <c r="E12" s="797"/>
      <c r="F12" s="798"/>
      <c r="G12" s="793"/>
      <c r="H12" s="794"/>
      <c r="I12" s="795"/>
      <c r="J12" s="229"/>
      <c r="K12" s="230"/>
      <c r="L12" s="230"/>
      <c r="M12" s="230"/>
      <c r="N12" s="230"/>
      <c r="O12" s="230"/>
      <c r="P12" s="230"/>
      <c r="Q12" s="230"/>
      <c r="R12" s="230"/>
      <c r="S12" s="230"/>
      <c r="T12" s="230"/>
      <c r="U12" s="230"/>
      <c r="V12" s="230"/>
      <c r="W12" s="230"/>
      <c r="X12" s="230"/>
      <c r="Y12" s="230"/>
      <c r="Z12" s="230"/>
      <c r="AA12" s="230"/>
      <c r="AB12" s="230"/>
      <c r="AC12" s="230"/>
      <c r="AD12" s="230"/>
      <c r="AE12" s="231"/>
      <c r="AF12" s="231"/>
      <c r="AG12" s="230"/>
      <c r="AH12" s="231"/>
      <c r="AI12" s="231"/>
      <c r="AJ12" s="231"/>
      <c r="AK12" s="231"/>
      <c r="AL12" s="231"/>
      <c r="AM12" s="231"/>
      <c r="AN12" s="231"/>
      <c r="AO12" s="231"/>
      <c r="AP12" s="231"/>
      <c r="AQ12" s="518"/>
      <c r="AR12" s="232"/>
      <c r="AS12" s="101"/>
    </row>
    <row r="13" spans="1:88" s="51" customFormat="1" x14ac:dyDescent="0.2">
      <c r="A13" s="916"/>
      <c r="B13" s="35" t="s">
        <v>126</v>
      </c>
      <c r="C13" s="36" t="s">
        <v>127</v>
      </c>
      <c r="D13" s="36" t="s">
        <v>40</v>
      </c>
      <c r="E13" s="37">
        <v>44219</v>
      </c>
      <c r="F13" s="38">
        <v>9</v>
      </c>
      <c r="G13" s="39">
        <f t="shared" si="0"/>
        <v>5</v>
      </c>
      <c r="H13" s="40">
        <f t="shared" si="1"/>
        <v>33</v>
      </c>
      <c r="I13" s="41">
        <f t="shared" ref="I13:I60" si="3">RANK(H13,$H$6:$H$67)</f>
        <v>7</v>
      </c>
      <c r="J13" s="229">
        <f>_xlfn.IFNA(VLOOKUP(CONCATENATE($J$5,$B13,$C13),'20BUN'!$A$6:$N$94,14,FALSE),0)</f>
        <v>0</v>
      </c>
      <c r="K13" s="230">
        <f>_xlfn.IFNA(VLOOKUP(CONCATENATE($K$5,$B13,$C13),'20BUS'!$A$6:$N$107,14,FALSE),0)</f>
        <v>0</v>
      </c>
      <c r="L13" s="230">
        <f>_xlfn.IFNA(VLOOKUP(CONCATENATE($L$5,$B13,$C13),'MUR1'!$A$6:$N$135,14,FALSE),0)</f>
        <v>0</v>
      </c>
      <c r="M13" s="230">
        <f>_xlfn.IFNA(VLOOKUP(CONCATENATE($M$5,$B13,$C13),'BUS1'!$A$6:$N$95,14,FALSE),0)</f>
        <v>0</v>
      </c>
      <c r="N13" s="230">
        <f>_xlfn.IFNA(VLOOKUP(CONCATENATE($N$5,$B13,$C13),'WP1'!$A$6:$N$131,14,FALSE),0)</f>
        <v>0</v>
      </c>
      <c r="O13" s="230">
        <f>_xlfn.IFNA(VLOOKUP(CONCATENATE($O$5,$B13,$C13),'BAL1'!$A$6:$N$95,14,FALSE),0)</f>
        <v>0</v>
      </c>
      <c r="P13" s="230">
        <f>_xlfn.IFNA(VLOOKUP(CONCATENATE($P$5,$B13,$C13),'BUS2'!$A$6:$N$133,14,FALSE),0)</f>
        <v>0</v>
      </c>
      <c r="Q13" s="230">
        <f>_xlfn.IFNA(VLOOKUP(CONCATENATE($Q$5,$B13,$C13),'WAL1'!$A$6:$N$135,14,FALSE),0)</f>
        <v>5</v>
      </c>
      <c r="R13" s="230">
        <f>_xlfn.IFNA(VLOOKUP(CONCATENATE($S$5,$B13,$C13),'MR1'!$A$6:$N$132,14,FALSE),0)</f>
        <v>0</v>
      </c>
      <c r="S13" s="230">
        <f>_xlfn.IFNA(VLOOKUP(CONCATENATE($S$5,$B13,$C13),'OG1'!$A$6:$N$132,14,FALSE),0)</f>
        <v>1</v>
      </c>
      <c r="T13" s="230">
        <f>_xlfn.IFNA(VLOOKUP(CONCATENATE($T$5,$B13,$C13),DARL!$A$6:$N$56,14,FALSE),0)</f>
        <v>0</v>
      </c>
      <c r="U13" s="230">
        <f>_xlfn.IFNA(VLOOKUP(CONCATENATE($U$5,$B13,$C13),'BUS3'!$A$6:$N$135,14,FALSE),0)</f>
        <v>0</v>
      </c>
      <c r="V13" s="230">
        <f>_xlfn.IFNA(VLOOKUP(CONCATENATE($V$5,$B13,$C13),'BAL2'!$A$6:$N$135,14,FALSE),0)</f>
        <v>0</v>
      </c>
      <c r="W13" s="230">
        <f>_xlfn.IFNA(VLOOKUP(CONCATENATE($W$5,$B13,$C13),'BUN2'!$A$6:$N$135,14,FALSE),0)</f>
        <v>0</v>
      </c>
      <c r="X13" s="230">
        <f>_xlfn.IFNA(VLOOKUP(CONCATENATE($X$5,$B13,$C13),'OG2'!$A$6:$N$133,14,FALSE),0)</f>
        <v>0</v>
      </c>
      <c r="Y13" s="230">
        <f>_xlfn.IFNA(VLOOKUP(CONCATENATE($Y$5,$B13,$C13),'SM1'!$A$6:$N$133,14,FALSE),0)</f>
        <v>0</v>
      </c>
      <c r="Z13" s="230">
        <f>_xlfn.IFNA(VLOOKUP(CONCATENATE($Z$5,$B13,$C13),'MR2'!$A$6:$N$124,14,FALSE),0)</f>
        <v>0</v>
      </c>
      <c r="AA13" s="230">
        <f>_xlfn.IFNA(VLOOKUP(CONCATENATE($AA$5,$B13,$C13),'WAL2'!$A$6:$N$135,14,FALSE),0)</f>
        <v>7</v>
      </c>
      <c r="AB13" s="230">
        <f>_xlfn.IFNA(VLOOKUP(CONCATENATE($AB$5,$B13,$C13),DARD1!$A$6:$N$134,14,FALSE),0)</f>
        <v>0</v>
      </c>
      <c r="AC13" s="230">
        <f>_xlfn.IFNA(VLOOKUP(CONCATENATE($AC$5,$B13,$C13),'LF1'!$A$6:$N$135,14,FALSE),0)</f>
        <v>0</v>
      </c>
      <c r="AD13" s="230">
        <f>_xlfn.IFNA(VLOOKUP(CONCATENATE($AC$5,$B13,$C13),DARL2!$A$6:$N$135,14,FALSE),0)</f>
        <v>0</v>
      </c>
      <c r="AE13" s="231">
        <f>'Nov 14-16'!AO6</f>
        <v>14</v>
      </c>
      <c r="AF13" s="231">
        <f>_xlfn.IFNA(VLOOKUP(CONCATENATE($AF$5,$B13,$C13),'BUN2'!$A$6:$N$135,14,FALSE),0)</f>
        <v>0</v>
      </c>
      <c r="AG13" s="230">
        <f>_xlfn.IFNA(VLOOKUP(CONCATENATE($AG$5,$B13,$C13),'OG3'!$A$6:$N$135,14,FALSE),0)</f>
        <v>0</v>
      </c>
      <c r="AH13" s="231">
        <f>_xlfn.IFNA(VLOOKUP(CONCATENATE($AH$5,$B13,$C13),SER!$A$6:$N$135,14,FALSE),0)</f>
        <v>0</v>
      </c>
      <c r="AI13" s="231">
        <f>_xlfn.IFNA(VLOOKUP(CONCATENATE($AI$5,$B13,$C13),KR!$A$6:$N$135,14,FALSE),0)</f>
        <v>0</v>
      </c>
      <c r="AJ13" s="231">
        <f>_xlfn.IFNA(VLOOKUP(CONCATENATE($AJ$5,$B13,$C13),DARL3!$A$6:$N$135,14,FALSE),0)</f>
        <v>0</v>
      </c>
      <c r="AK13" s="231">
        <f>_xlfn.IFNA(VLOOKUP(CONCATENATE($AK$5,$B13,$C13),DARD2!$A$6:$N$135,14,FALSE),0)</f>
        <v>0</v>
      </c>
      <c r="AL13" s="231">
        <f>_xlfn.IFNA(VLOOKUP(CONCATENATE($AL$5,$B13,$C13),'WAL3'!$A$6:$N$77,14,FALSE),0)</f>
        <v>6</v>
      </c>
      <c r="AM13" s="231">
        <f>_xlfn.IFNA(VLOOKUP(CONCATENATE($AM$5,$B13,$C13),'BAL3'!$A$6:$N$135,14,FALSE),0)</f>
        <v>0</v>
      </c>
      <c r="AN13" s="231">
        <f>_xlfn.IFNA(VLOOKUP(CONCATENATE($AN$5,$B13,$C13),'BUN3'!$A$6:$N$135,14,FALSE),0)</f>
        <v>0</v>
      </c>
      <c r="AO13" s="231">
        <f>_xlfn.IFNA(VLOOKUP(CONCATENATE($AO$5,$B13,$C13),SC!$A$6:$N$135,14,FALSE),0)</f>
        <v>0</v>
      </c>
      <c r="AP13" s="231">
        <f>_xlfn.IFNA(VLOOKUP(CONCATENATE($AP$5,$B13,$C13),'KAL1'!$A$6:$N$135,14,FALSE),0)</f>
        <v>0</v>
      </c>
      <c r="AQ13" s="518"/>
      <c r="AR13" s="232">
        <f>_xlfn.IFNA(VLOOKUP(CONCATENATE($AR$5,$B13,$C13),'MR3'!$A$6:$N$135,14,FALSE),0)</f>
        <v>0</v>
      </c>
      <c r="AS13" s="101"/>
    </row>
    <row r="14" spans="1:88" s="42" customFormat="1" x14ac:dyDescent="0.2">
      <c r="A14" s="916"/>
      <c r="B14" s="35" t="s">
        <v>483</v>
      </c>
      <c r="C14" s="36" t="s">
        <v>586</v>
      </c>
      <c r="D14" s="36" t="s">
        <v>161</v>
      </c>
      <c r="E14" s="37">
        <v>44232</v>
      </c>
      <c r="F14" s="38">
        <v>13</v>
      </c>
      <c r="G14" s="39">
        <f t="shared" ref="G14:G60" si="4">COUNTIF(J14:AS14,"&gt;0")</f>
        <v>4</v>
      </c>
      <c r="H14" s="40">
        <f t="shared" ref="H14:H60" si="5">SUM(J14:AS14)</f>
        <v>32</v>
      </c>
      <c r="I14" s="41">
        <f t="shared" si="3"/>
        <v>8</v>
      </c>
      <c r="J14" s="229">
        <f>_xlfn.IFNA(VLOOKUP(CONCATENATE($J$5,$B14,$C14),'20BUN'!$A$6:$N$94,14,FALSE),0)</f>
        <v>0</v>
      </c>
      <c r="K14" s="230">
        <f>_xlfn.IFNA(VLOOKUP(CONCATENATE($K$5,$B14,$C14),'20BUS'!$A$6:$N$107,14,FALSE),0)</f>
        <v>0</v>
      </c>
      <c r="L14" s="230">
        <f>_xlfn.IFNA(VLOOKUP(CONCATENATE($L$5,$B14,$C14),'MUR1'!$A$6:$N$135,14,FALSE),0)</f>
        <v>0</v>
      </c>
      <c r="M14" s="230">
        <f>_xlfn.IFNA(VLOOKUP(CONCATENATE($M$5,$B14,$C14),'BUS1'!$A$6:$N$95,14,FALSE),0)</f>
        <v>0</v>
      </c>
      <c r="N14" s="230">
        <f>_xlfn.IFNA(VLOOKUP(CONCATENATE($N$5,$B14,$C14),'WP1'!$A$6:$N$131,14,FALSE),0)</f>
        <v>10</v>
      </c>
      <c r="O14" s="230">
        <f>_xlfn.IFNA(VLOOKUP(CONCATENATE($O$5,$B14,$C14),'BAL1'!$A$6:$N$95,14,FALSE),0)</f>
        <v>0</v>
      </c>
      <c r="P14" s="230">
        <f>_xlfn.IFNA(VLOOKUP(CONCATENATE($P$5,$B14,$C14),'BUS2'!$A$6:$N$133,14,FALSE),0)</f>
        <v>0</v>
      </c>
      <c r="Q14" s="230">
        <f>_xlfn.IFNA(VLOOKUP(CONCATENATE($Q$5,$B14,$C14),'WAL1'!$A$6:$N$135,14,FALSE),0)</f>
        <v>7</v>
      </c>
      <c r="R14" s="230">
        <f>_xlfn.IFNA(VLOOKUP(CONCATENATE($S$5,$B14,$C14),'MR1'!$A$6:$N$132,14,FALSE),0)</f>
        <v>0</v>
      </c>
      <c r="S14" s="230">
        <f>_xlfn.IFNA(VLOOKUP(CONCATENATE($S$5,$B14,$C14),'OG1'!$A$6:$N$132,14,FALSE),0)</f>
        <v>0</v>
      </c>
      <c r="T14" s="230">
        <f>_xlfn.IFNA(VLOOKUP(CONCATENATE($T$5,$B14,$C14),DARL!$A$6:$N$56,14,FALSE),0)</f>
        <v>0</v>
      </c>
      <c r="U14" s="230">
        <f>_xlfn.IFNA(VLOOKUP(CONCATENATE($U$5,$B14,$C14),'BUS3'!$A$6:$N$135,14,FALSE),0)</f>
        <v>0</v>
      </c>
      <c r="V14" s="230">
        <f>_xlfn.IFNA(VLOOKUP(CONCATENATE($V$5,$B14,$C14),'BAL2'!$A$6:$N$135,14,FALSE),0)</f>
        <v>0</v>
      </c>
      <c r="W14" s="230">
        <f>_xlfn.IFNA(VLOOKUP(CONCATENATE($W$5,$B14,$C14),'BUN2'!$A$6:$N$135,14,FALSE),0)</f>
        <v>0</v>
      </c>
      <c r="X14" s="230">
        <f>_xlfn.IFNA(VLOOKUP(CONCATENATE($X$5,$B14,$C14),'OG2'!$A$6:$N$133,14,FALSE),0)</f>
        <v>0</v>
      </c>
      <c r="Y14" s="230">
        <f>_xlfn.IFNA(VLOOKUP(CONCATENATE($Y$5,$B14,$C14),'SM1'!$A$6:$N$133,14,FALSE),0)</f>
        <v>0</v>
      </c>
      <c r="Z14" s="230">
        <f>_xlfn.IFNA(VLOOKUP(CONCATENATE($Z$5,$B14,$C14),'MR2'!$A$6:$N$124,14,FALSE),0)</f>
        <v>0</v>
      </c>
      <c r="AA14" s="230">
        <f>_xlfn.IFNA(VLOOKUP(CONCATENATE($AA$5,$B14,$C14),'WAL2'!$A$6:$N$135,14,FALSE),0)</f>
        <v>0</v>
      </c>
      <c r="AB14" s="230">
        <f>_xlfn.IFNA(VLOOKUP(CONCATENATE($AB$5,$B14,$C14),DARD1!$A$6:$N$134,14,FALSE),0)</f>
        <v>0</v>
      </c>
      <c r="AC14" s="230">
        <f>_xlfn.IFNA(VLOOKUP(CONCATENATE($AC$5,$B14,$C14),'LF1'!$A$6:$N$135,14,FALSE),0)</f>
        <v>0</v>
      </c>
      <c r="AD14" s="230">
        <f>_xlfn.IFNA(VLOOKUP(CONCATENATE($AC$5,$B14,$C14),DARL2!$A$6:$N$135,14,FALSE),0)</f>
        <v>0</v>
      </c>
      <c r="AE14" s="231">
        <f>_xlfn.IFNA(VLOOKUP(CONCATENATE($AE$5,$B14,$C14),FEST!$A$6:$N$135,14,FALSE),0)</f>
        <v>0</v>
      </c>
      <c r="AF14" s="231">
        <f>_xlfn.IFNA(VLOOKUP(CONCATENATE($AF$5,$B14,$C14),'BUN2'!$A$6:$N$135,14,FALSE),0)</f>
        <v>0</v>
      </c>
      <c r="AG14" s="230">
        <f>_xlfn.IFNA(VLOOKUP(CONCATENATE($AG$5,$B14,$C14),'OG3'!$A$6:$N$135,14,FALSE),0)</f>
        <v>0</v>
      </c>
      <c r="AH14" s="231">
        <f>_xlfn.IFNA(VLOOKUP(CONCATENATE($AH$5,$B14,$C14),SER!$A$6:$N$135,14,FALSE),0)</f>
        <v>0</v>
      </c>
      <c r="AI14" s="231">
        <f>_xlfn.IFNA(VLOOKUP(CONCATENATE($AI$5,$B14,$C14),KR!$A$6:$N$135,14,FALSE),0)</f>
        <v>8</v>
      </c>
      <c r="AJ14" s="231">
        <f>_xlfn.IFNA(VLOOKUP(CONCATENATE($AJ$5,$B14,$C14),DARL3!$A$6:$N$135,14,FALSE),0)</f>
        <v>0</v>
      </c>
      <c r="AK14" s="231">
        <f>_xlfn.IFNA(VLOOKUP(CONCATENATE($AK$5,$B14,$C14),DARD2!$A$6:$N$135,14,FALSE),0)</f>
        <v>0</v>
      </c>
      <c r="AL14" s="231">
        <f>_xlfn.IFNA(VLOOKUP(CONCATENATE($AL$5,$B14,$C14),'WAL3'!$A$6:$N$77,14,FALSE),0)</f>
        <v>7</v>
      </c>
      <c r="AM14" s="231">
        <f>_xlfn.IFNA(VLOOKUP(CONCATENATE($AM$5,$B14,$C14),'BAL3'!$A$6:$N$135,14,FALSE),0)</f>
        <v>0</v>
      </c>
      <c r="AN14" s="231">
        <f>_xlfn.IFNA(VLOOKUP(CONCATENATE($AN$5,$B14,$C14),'BUN3'!$A$6:$N$135,14,FALSE),0)</f>
        <v>0</v>
      </c>
      <c r="AO14" s="231">
        <f>_xlfn.IFNA(VLOOKUP(CONCATENATE($AO$5,$B14,$C14),SC!$A$6:$N$135,14,FALSE),0)</f>
        <v>0</v>
      </c>
      <c r="AP14" s="231">
        <f>_xlfn.IFNA(VLOOKUP(CONCATENATE($AP$5,$B14,$C14),'KAL1'!$A$6:$N$135,14,FALSE),0)</f>
        <v>0</v>
      </c>
      <c r="AQ14" s="518"/>
      <c r="AR14" s="232">
        <f>_xlfn.IFNA(VLOOKUP(CONCATENATE($AR$5,$B14,$C14),'MR3'!$A$6:$N$135,14,FALSE),0)</f>
        <v>0</v>
      </c>
      <c r="AS14" s="101"/>
    </row>
    <row r="15" spans="1:88" s="42" customFormat="1" x14ac:dyDescent="0.2">
      <c r="A15" s="916"/>
      <c r="B15" s="35" t="s">
        <v>113</v>
      </c>
      <c r="C15" s="36" t="s">
        <v>114</v>
      </c>
      <c r="D15" s="36" t="s">
        <v>123</v>
      </c>
      <c r="E15" s="37">
        <v>44223</v>
      </c>
      <c r="F15" s="38">
        <v>12</v>
      </c>
      <c r="G15" s="39">
        <f t="shared" si="4"/>
        <v>7</v>
      </c>
      <c r="H15" s="40">
        <f t="shared" si="5"/>
        <v>31</v>
      </c>
      <c r="I15" s="41">
        <f t="shared" si="3"/>
        <v>9</v>
      </c>
      <c r="J15" s="229">
        <f>_xlfn.IFNA(VLOOKUP(CONCATENATE($J$5,$B15,$C15),'20BUN'!$A$6:$N$94,14,FALSE),0)</f>
        <v>0</v>
      </c>
      <c r="K15" s="230">
        <f>_xlfn.IFNA(VLOOKUP(CONCATENATE($K$5,$B15,$C15),'20BUS'!$A$6:$N$107,14,FALSE),0)</f>
        <v>0</v>
      </c>
      <c r="L15" s="230">
        <f>_xlfn.IFNA(VLOOKUP(CONCATENATE($L$5,$B15,$C15),'MUR1'!$A$6:$N$135,14,FALSE),0)</f>
        <v>0</v>
      </c>
      <c r="M15" s="230">
        <f>_xlfn.IFNA(VLOOKUP(CONCATENATE($M$5,$B15,$C15),'BUS1'!$A$6:$N$95,14,FALSE),0)</f>
        <v>4</v>
      </c>
      <c r="N15" s="230">
        <f>_xlfn.IFNA(VLOOKUP(CONCATENATE($N$5,$B15,$C15),'WP1'!$A$6:$N$131,14,FALSE),0)</f>
        <v>0</v>
      </c>
      <c r="O15" s="230">
        <f>_xlfn.IFNA(VLOOKUP(CONCATENATE($O$5,$B15,$C15),'BAL1'!$A$6:$N$95,14,FALSE),0)</f>
        <v>0</v>
      </c>
      <c r="P15" s="230">
        <f>_xlfn.IFNA(VLOOKUP(CONCATENATE($P$5,$B15,$C15),'BUS2'!$A$6:$N$133,14,FALSE),0)</f>
        <v>5</v>
      </c>
      <c r="Q15" s="230">
        <f>_xlfn.IFNA(VLOOKUP(CONCATENATE($Q$5,$B15,$C15),'WAL1'!$A$6:$N$135,14,FALSE),0)</f>
        <v>0</v>
      </c>
      <c r="R15" s="230">
        <f>_xlfn.IFNA(VLOOKUP(CONCATENATE($S$5,$B15,$C15),'MR1'!$A$6:$N$132,14,FALSE),0)</f>
        <v>4</v>
      </c>
      <c r="S15" s="230">
        <f>_xlfn.IFNA(VLOOKUP(CONCATENATE($S$5,$B15,$C15),'OG1'!$A$6:$N$132,14,FALSE),0)</f>
        <v>0</v>
      </c>
      <c r="T15" s="230">
        <f>_xlfn.IFNA(VLOOKUP(CONCATENATE($T$5,$B15,$C15),DARL!$A$6:$N$56,14,FALSE),0)</f>
        <v>0</v>
      </c>
      <c r="U15" s="230">
        <f>_xlfn.IFNA(VLOOKUP(CONCATENATE($U$5,$B15,$C15),'BUS3'!$A$6:$N$135,14,FALSE),0)</f>
        <v>6</v>
      </c>
      <c r="V15" s="230">
        <f>_xlfn.IFNA(VLOOKUP(CONCATENATE($V$5,$B15,$C15),'BAL2'!$A$6:$N$135,14,FALSE),0)</f>
        <v>0</v>
      </c>
      <c r="W15" s="230">
        <f>_xlfn.IFNA(VLOOKUP(CONCATENATE($W$5,$B15,$C15),'BUN2'!$A$6:$N$135,14,FALSE),0)</f>
        <v>0</v>
      </c>
      <c r="X15" s="230">
        <f>_xlfn.IFNA(VLOOKUP(CONCATENATE($X$5,$B15,$C15),'OG2'!$A$6:$N$133,14,FALSE),0)</f>
        <v>0</v>
      </c>
      <c r="Y15" s="230">
        <f>_xlfn.IFNA(VLOOKUP(CONCATENATE($Y$5,$B15,$C15),'SM1'!$A$6:$N$133,14,FALSE),0)</f>
        <v>0</v>
      </c>
      <c r="Z15" s="230">
        <f>_xlfn.IFNA(VLOOKUP(CONCATENATE($Z$5,$B15,$C15),'MR2'!$A$6:$N$124,14,FALSE),0)</f>
        <v>0</v>
      </c>
      <c r="AA15" s="230">
        <f>_xlfn.IFNA(VLOOKUP(CONCATENATE($AA$5,$B15,$C15),'WAL2'!$A$6:$N$135,14,FALSE),0)</f>
        <v>0</v>
      </c>
      <c r="AB15" s="230">
        <f>_xlfn.IFNA(VLOOKUP(CONCATENATE($AB$5,$B15,$C15),DARD1!$A$6:$N$134,14,FALSE),0)</f>
        <v>2</v>
      </c>
      <c r="AC15" s="230">
        <f>_xlfn.IFNA(VLOOKUP(CONCATENATE($AC$5,$B15,$C15),'LF1'!$A$6:$N$135,14,FALSE),0)</f>
        <v>0</v>
      </c>
      <c r="AD15" s="230">
        <f>_xlfn.IFNA(VLOOKUP(CONCATENATE($AC$5,$B15,$C15),DARL2!$A$6:$N$135,14,FALSE),0)</f>
        <v>0</v>
      </c>
      <c r="AE15" s="231">
        <f>_xlfn.IFNA(VLOOKUP(CONCATENATE($AE$5,$B15,$C15),FEST!$A$6:$N$135,14,FALSE),0)</f>
        <v>0</v>
      </c>
      <c r="AF15" s="231">
        <f>_xlfn.IFNA(VLOOKUP(CONCATENATE($AF$5,$B15,$C15),'BUN2'!$A$6:$N$135,14,FALSE),0)</f>
        <v>0</v>
      </c>
      <c r="AG15" s="230">
        <f>_xlfn.IFNA(VLOOKUP(CONCATENATE($AG$5,$B15,$C15),'OG3'!$A$6:$N$135,14,FALSE),0)</f>
        <v>0</v>
      </c>
      <c r="AH15" s="231">
        <f>_xlfn.IFNA(VLOOKUP(CONCATENATE($AH$5,$B15,$C15),SER!$A$6:$N$135,14,FALSE),0)</f>
        <v>0</v>
      </c>
      <c r="AI15" s="231">
        <f>_xlfn.IFNA(VLOOKUP(CONCATENATE($AI$5,$B15,$C15),KR!$A$6:$N$135,14,FALSE),0)</f>
        <v>0</v>
      </c>
      <c r="AJ15" s="231">
        <f>_xlfn.IFNA(VLOOKUP(CONCATENATE($AJ$5,$B15,$C15),DARL3!$A$6:$N$135,14,FALSE),0)</f>
        <v>0</v>
      </c>
      <c r="AK15" s="231">
        <f>_xlfn.IFNA(VLOOKUP(CONCATENATE($AK$5,$B15,$C15),DARD2!$A$6:$N$135,14,FALSE),0)</f>
        <v>0</v>
      </c>
      <c r="AL15" s="231">
        <f>_xlfn.IFNA(VLOOKUP(CONCATENATE($AL$5,$B15,$C15),'WAL3'!$A$6:$N$77,14,FALSE),0)</f>
        <v>0</v>
      </c>
      <c r="AM15" s="231">
        <f>_xlfn.IFNA(VLOOKUP(CONCATENATE($AM$5,$B15,$C15),'BAL3'!$A$6:$N$135,14,FALSE),0)</f>
        <v>0</v>
      </c>
      <c r="AN15" s="231">
        <f>_xlfn.IFNA(VLOOKUP(CONCATENATE($AN$5,$B15,$C15),'BUN3'!$A$6:$N$135,14,FALSE),0)</f>
        <v>5</v>
      </c>
      <c r="AO15" s="231">
        <f>_xlfn.IFNA(VLOOKUP(CONCATENATE($AO$5,$B15,$C15),SC!$A$6:$N$135,14,FALSE),0)</f>
        <v>0</v>
      </c>
      <c r="AP15" s="231">
        <f>_xlfn.IFNA(VLOOKUP(CONCATENATE($AP$5,$B15,$C15),'KAL1'!$A$6:$N$135,14,FALSE),0)</f>
        <v>0</v>
      </c>
      <c r="AQ15" s="518"/>
      <c r="AR15" s="232">
        <f>_xlfn.IFNA(VLOOKUP(CONCATENATE($AR$5,$B15,$C15),'MR3'!$A$6:$N$135,14,FALSE),0)</f>
        <v>5</v>
      </c>
      <c r="AS15" s="101"/>
    </row>
    <row r="16" spans="1:88" s="42" customFormat="1" x14ac:dyDescent="0.2">
      <c r="A16" s="916"/>
      <c r="B16" s="35" t="s">
        <v>124</v>
      </c>
      <c r="C16" s="36" t="s">
        <v>125</v>
      </c>
      <c r="D16" s="36" t="s">
        <v>176</v>
      </c>
      <c r="E16" s="37">
        <v>44262</v>
      </c>
      <c r="F16" s="38">
        <v>-1</v>
      </c>
      <c r="G16" s="39">
        <f t="shared" si="4"/>
        <v>5</v>
      </c>
      <c r="H16" s="40">
        <f t="shared" si="5"/>
        <v>26</v>
      </c>
      <c r="I16" s="41">
        <f t="shared" si="3"/>
        <v>10</v>
      </c>
      <c r="J16" s="229">
        <f>_xlfn.IFNA(VLOOKUP(CONCATENATE($J$5,$B16,$C16),'20BUN'!$A$6:$N$94,14,FALSE),0)</f>
        <v>0</v>
      </c>
      <c r="K16" s="230">
        <f>_xlfn.IFNA(VLOOKUP(CONCATENATE($K$5,$B16,$C16),'20BUS'!$A$6:$N$107,14,FALSE),0)</f>
        <v>0</v>
      </c>
      <c r="L16" s="230">
        <f>_xlfn.IFNA(VLOOKUP(CONCATENATE($L$5,$B16,$C16),'MUR1'!$A$6:$N$135,14,FALSE),0)</f>
        <v>0</v>
      </c>
      <c r="M16" s="230">
        <f>_xlfn.IFNA(VLOOKUP(CONCATENATE($M$5,$B16,$C16),'BUS1'!$A$6:$N$95,14,FALSE),0)</f>
        <v>0</v>
      </c>
      <c r="N16" s="230">
        <f>_xlfn.IFNA(VLOOKUP(CONCATENATE($N$5,$B16,$C16),'WP1'!$A$6:$N$131,14,FALSE),0)</f>
        <v>0</v>
      </c>
      <c r="O16" s="230">
        <f>_xlfn.IFNA(VLOOKUP(CONCATENATE($O$5,$B16,$C16),'BAL1'!$A$6:$N$95,14,FALSE),0)</f>
        <v>0</v>
      </c>
      <c r="P16" s="230">
        <f>_xlfn.IFNA(VLOOKUP(CONCATENATE($P$5,$B16,$C16),'BUS2'!$A$6:$N$133,14,FALSE),0)</f>
        <v>7</v>
      </c>
      <c r="Q16" s="230">
        <f>_xlfn.IFNA(VLOOKUP(CONCATENATE($Q$5,$B16,$C16),'WAL1'!$A$6:$N$135,14,FALSE),0)</f>
        <v>0</v>
      </c>
      <c r="R16" s="230">
        <f>_xlfn.IFNA(VLOOKUP(CONCATENATE($S$5,$B16,$C16),'MR1'!$A$6:$N$132,14,FALSE),0)</f>
        <v>3</v>
      </c>
      <c r="S16" s="230">
        <f>_xlfn.IFNA(VLOOKUP(CONCATENATE($S$5,$B16,$C16),'OG1'!$A$6:$N$132,14,FALSE),0)</f>
        <v>0</v>
      </c>
      <c r="T16" s="230">
        <f>_xlfn.IFNA(VLOOKUP(CONCATENATE($T$5,$B16,$C16),DARL!$A$6:$N$56,14,FALSE),0)</f>
        <v>0</v>
      </c>
      <c r="U16" s="230">
        <f>_xlfn.IFNA(VLOOKUP(CONCATENATE($U$5,$B16,$C16),'BUS3'!$A$6:$N$135,14,FALSE),0)</f>
        <v>8</v>
      </c>
      <c r="V16" s="230">
        <f>_xlfn.IFNA(VLOOKUP(CONCATENATE($V$5,$B16,$C16),'BAL2'!$A$6:$N$135,14,FALSE),0)</f>
        <v>0</v>
      </c>
      <c r="W16" s="230">
        <f>_xlfn.IFNA(VLOOKUP(CONCATENATE($W$5,$B16,$C16),'BUN2'!$A$6:$N$135,14,FALSE),0)</f>
        <v>0</v>
      </c>
      <c r="X16" s="230">
        <f>_xlfn.IFNA(VLOOKUP(CONCATENATE($X$5,$B16,$C16),'OG2'!$A$6:$N$133,14,FALSE),0)</f>
        <v>0</v>
      </c>
      <c r="Y16" s="230">
        <f>_xlfn.IFNA(VLOOKUP(CONCATENATE($Y$5,$B16,$C16),'SM1'!$A$6:$N$133,14,FALSE),0)</f>
        <v>0</v>
      </c>
      <c r="Z16" s="230">
        <f>_xlfn.IFNA(VLOOKUP(CONCATENATE($Z$5,$B16,$C16),'MR2'!$A$6:$N$124,14,FALSE),0)</f>
        <v>6</v>
      </c>
      <c r="AA16" s="230">
        <f>_xlfn.IFNA(VLOOKUP(CONCATENATE($AA$5,$B16,$C16),'WAL2'!$A$6:$N$135,14,FALSE),0)</f>
        <v>0</v>
      </c>
      <c r="AB16" s="230">
        <f>_xlfn.IFNA(VLOOKUP(CONCATENATE($AB$5,$B16,$C16),DARD1!$A$6:$N$134,14,FALSE),0)</f>
        <v>0</v>
      </c>
      <c r="AC16" s="230">
        <f>_xlfn.IFNA(VLOOKUP(CONCATENATE($AC$5,$B16,$C16),'LF1'!$A$6:$N$135,14,FALSE),0)</f>
        <v>0</v>
      </c>
      <c r="AD16" s="230">
        <f>_xlfn.IFNA(VLOOKUP(CONCATENATE($AC$5,$B16,$C16),DARL2!$A$6:$N$135,14,FALSE),0)</f>
        <v>0</v>
      </c>
      <c r="AE16" s="231">
        <f>_xlfn.IFNA(VLOOKUP(CONCATENATE($AE$5,$B16,$C16),FEST!$A$6:$N$135,14,FALSE),0)</f>
        <v>0</v>
      </c>
      <c r="AF16" s="231">
        <f>_xlfn.IFNA(VLOOKUP(CONCATENATE($AF$5,$B16,$C16),'BUN2'!$A$6:$N$135,14,FALSE),0)</f>
        <v>0</v>
      </c>
      <c r="AG16" s="230">
        <f>_xlfn.IFNA(VLOOKUP(CONCATENATE($AG$5,$B16,$C16),'OG3'!$A$6:$N$135,14,FALSE),0)</f>
        <v>0</v>
      </c>
      <c r="AH16" s="231">
        <f>_xlfn.IFNA(VLOOKUP(CONCATENATE($AH$5,$B16,$C16),SER!$A$6:$N$135,14,FALSE),0)</f>
        <v>0</v>
      </c>
      <c r="AI16" s="231">
        <f>_xlfn.IFNA(VLOOKUP(CONCATENATE($AI$5,$B16,$C16),KR!$A$6:$N$135,14,FALSE),0)</f>
        <v>0</v>
      </c>
      <c r="AJ16" s="231">
        <f>_xlfn.IFNA(VLOOKUP(CONCATENATE($AJ$5,$B16,$C16),DARL3!$A$6:$N$135,14,FALSE),0)</f>
        <v>0</v>
      </c>
      <c r="AK16" s="231">
        <f>_xlfn.IFNA(VLOOKUP(CONCATENATE($AK$5,$B16,$C16),DARD2!$A$6:$N$135,14,FALSE),0)</f>
        <v>0</v>
      </c>
      <c r="AL16" s="231">
        <f>_xlfn.IFNA(VLOOKUP(CONCATENATE($AL$5,$B16,$C16),'WAL3'!$A$6:$N$77,14,FALSE),0)</f>
        <v>0</v>
      </c>
      <c r="AM16" s="231">
        <f>_xlfn.IFNA(VLOOKUP(CONCATENATE($AM$5,$B16,$C16),'BAL3'!$A$6:$N$135,14,FALSE),0)</f>
        <v>0</v>
      </c>
      <c r="AN16" s="231">
        <f>_xlfn.IFNA(VLOOKUP(CONCATENATE($AN$5,$B16,$C16),'BUN3'!$A$6:$N$135,14,FALSE),0)</f>
        <v>0</v>
      </c>
      <c r="AO16" s="231">
        <f>_xlfn.IFNA(VLOOKUP(CONCATENATE($AO$5,$B16,$C16),SC!$A$6:$N$135,14,FALSE),0)</f>
        <v>2</v>
      </c>
      <c r="AP16" s="231">
        <f>_xlfn.IFNA(VLOOKUP(CONCATENATE($AP$5,$B16,$C16),'KAL1'!$A$6:$N$135,14,FALSE),0)</f>
        <v>0</v>
      </c>
      <c r="AQ16" s="518"/>
      <c r="AR16" s="232">
        <f>_xlfn.IFNA(VLOOKUP(CONCATENATE($AR$5,$B16,$C16),'MR3'!$A$6:$N$135,14,FALSE),0)</f>
        <v>0</v>
      </c>
      <c r="AS16" s="101"/>
    </row>
    <row r="17" spans="1:45" s="42" customFormat="1" x14ac:dyDescent="0.2">
      <c r="A17" s="916"/>
      <c r="B17" s="35" t="s">
        <v>156</v>
      </c>
      <c r="C17" s="36" t="s">
        <v>53</v>
      </c>
      <c r="D17" s="36" t="s">
        <v>54</v>
      </c>
      <c r="E17" s="37">
        <v>44218</v>
      </c>
      <c r="F17" s="38">
        <v>12</v>
      </c>
      <c r="G17" s="39">
        <f t="shared" si="4"/>
        <v>4</v>
      </c>
      <c r="H17" s="40">
        <f t="shared" si="5"/>
        <v>24</v>
      </c>
      <c r="I17" s="41">
        <f t="shared" si="3"/>
        <v>11</v>
      </c>
      <c r="J17" s="229">
        <f>_xlfn.IFNA(VLOOKUP(CONCATENATE($J$5,$B17,$C17),'20BUN'!$A$6:$N$94,14,FALSE),0)</f>
        <v>0</v>
      </c>
      <c r="K17" s="230">
        <f>_xlfn.IFNA(VLOOKUP(CONCATENATE($K$5,$B17,$C17),'20BUS'!$A$6:$N$107,14,FALSE),0)</f>
        <v>0</v>
      </c>
      <c r="L17" s="230">
        <f>_xlfn.IFNA(VLOOKUP(CONCATENATE($L$5,$B17,$C17),'MUR1'!$A$6:$N$135,14,FALSE),0)</f>
        <v>4</v>
      </c>
      <c r="M17" s="230">
        <f>_xlfn.IFNA(VLOOKUP(CONCATENATE($M$5,$B17,$C17),'BUS1'!$A$6:$N$95,14,FALSE),0)</f>
        <v>0</v>
      </c>
      <c r="N17" s="230">
        <f>_xlfn.IFNA(VLOOKUP(CONCATENATE($N$5,$B17,$C17),'WP1'!$A$6:$N$131,14,FALSE),0)</f>
        <v>0</v>
      </c>
      <c r="O17" s="230">
        <f>_xlfn.IFNA(VLOOKUP(CONCATENATE($O$5,$B17,$C17),'BAL1'!$A$6:$N$95,14,FALSE),0)</f>
        <v>0</v>
      </c>
      <c r="P17" s="230">
        <f>_xlfn.IFNA(VLOOKUP(CONCATENATE($P$5,$B17,$C17),'BUS2'!$A$6:$N$133,14,FALSE),0)</f>
        <v>0</v>
      </c>
      <c r="Q17" s="230">
        <f>_xlfn.IFNA(VLOOKUP(CONCATENATE($Q$5,$B17,$C17),'WAL1'!$A$6:$N$135,14,FALSE),0)</f>
        <v>0</v>
      </c>
      <c r="R17" s="230">
        <f>_xlfn.IFNA(VLOOKUP(CONCATENATE($S$5,$B17,$C17),'MR1'!$A$6:$N$132,14,FALSE),0)</f>
        <v>0</v>
      </c>
      <c r="S17" s="230">
        <f>_xlfn.IFNA(VLOOKUP(CONCATENATE($S$5,$B17,$C17),'OG1'!$A$6:$N$132,14,FALSE),0)</f>
        <v>0</v>
      </c>
      <c r="T17" s="230">
        <f>_xlfn.IFNA(VLOOKUP(CONCATENATE($T$5,$B17,$C17),DARL!$A$6:$N$56,14,FALSE),0)</f>
        <v>0</v>
      </c>
      <c r="U17" s="230">
        <f>_xlfn.IFNA(VLOOKUP(CONCATENATE($U$5,$B17,$C17),'BUS3'!$A$6:$N$135,14,FALSE),0)</f>
        <v>0</v>
      </c>
      <c r="V17" s="230">
        <f>_xlfn.IFNA(VLOOKUP(CONCATENATE($V$5,$B17,$C17),'BAL2'!$A$6:$N$135,14,FALSE),0)</f>
        <v>0</v>
      </c>
      <c r="W17" s="230">
        <f>_xlfn.IFNA(VLOOKUP(CONCATENATE($W$5,$B17,$C17),'BUN2'!$A$6:$N$135,14,FALSE),0)</f>
        <v>0</v>
      </c>
      <c r="X17" s="230">
        <f>_xlfn.IFNA(VLOOKUP(CONCATENATE($X$5,$B17,$C17),'OG2'!$A$6:$N$133,14,FALSE),0)</f>
        <v>0</v>
      </c>
      <c r="Y17" s="230">
        <f>_xlfn.IFNA(VLOOKUP(CONCATENATE($Y$5,$B17,$C17),'SM1'!$A$6:$N$133,14,FALSE),0)</f>
        <v>0</v>
      </c>
      <c r="Z17" s="230">
        <f>_xlfn.IFNA(VLOOKUP(CONCATENATE($Z$5,$B17,$C17),'MR2'!$A$6:$N$124,14,FALSE),0)</f>
        <v>0</v>
      </c>
      <c r="AA17" s="230">
        <f>_xlfn.IFNA(VLOOKUP(CONCATENATE($AA$5,$B17,$C17),'WAL2'!$A$6:$N$135,14,FALSE),0)</f>
        <v>0</v>
      </c>
      <c r="AB17" s="230">
        <f>_xlfn.IFNA(VLOOKUP(CONCATENATE($AB$5,$B17,$C17),DARD1!$A$6:$N$134,14,FALSE),0)</f>
        <v>0</v>
      </c>
      <c r="AC17" s="230">
        <f>_xlfn.IFNA(VLOOKUP(CONCATENATE($AC$5,$B17,$C17),'LF1'!$A$6:$N$135,14,FALSE),0)</f>
        <v>7</v>
      </c>
      <c r="AD17" s="230">
        <f>_xlfn.IFNA(VLOOKUP(CONCATENATE($AC$5,$B17,$C17),DARL2!$A$6:$N$135,14,FALSE),0)</f>
        <v>0</v>
      </c>
      <c r="AE17" s="231">
        <f>_xlfn.IFNA(VLOOKUP(CONCATENATE($AE$5,$B17,$C17),FEST!$A$6:$N$135,14,FALSE),0)</f>
        <v>0</v>
      </c>
      <c r="AF17" s="231">
        <f>_xlfn.IFNA(VLOOKUP(CONCATENATE($AF$5,$B17,$C17),'BUN2'!$A$6:$N$135,14,FALSE),0)</f>
        <v>0</v>
      </c>
      <c r="AG17" s="230">
        <f>_xlfn.IFNA(VLOOKUP(CONCATENATE($AG$5,$B17,$C17),'OG3'!$A$6:$N$135,14,FALSE),0)</f>
        <v>0</v>
      </c>
      <c r="AH17" s="231">
        <f>_xlfn.IFNA(VLOOKUP(CONCATENATE($AH$5,$B17,$C17),SER!$A$6:$N$135,14,FALSE),0)</f>
        <v>7</v>
      </c>
      <c r="AI17" s="231">
        <f>_xlfn.IFNA(VLOOKUP(CONCATENATE($AI$5,$B17,$C17),KR!$A$6:$N$135,14,FALSE),0)</f>
        <v>0</v>
      </c>
      <c r="AJ17" s="231">
        <f>_xlfn.IFNA(VLOOKUP(CONCATENATE($AJ$5,$B17,$C17),DARL3!$A$6:$N$135,14,FALSE),0)</f>
        <v>0</v>
      </c>
      <c r="AK17" s="231">
        <f>_xlfn.IFNA(VLOOKUP(CONCATENATE($AK$5,$B17,$C17),DARD2!$A$6:$N$135,14,FALSE),0)</f>
        <v>0</v>
      </c>
      <c r="AL17" s="231">
        <f>_xlfn.IFNA(VLOOKUP(CONCATENATE($AL$5,$B17,$C17),'WAL3'!$A$6:$N$77,14,FALSE),0)</f>
        <v>0</v>
      </c>
      <c r="AM17" s="231">
        <f>_xlfn.IFNA(VLOOKUP(CONCATENATE($AM$5,$B17,$C17),'BAL3'!$A$6:$N$135,14,FALSE),0)</f>
        <v>0</v>
      </c>
      <c r="AN17" s="231">
        <f>_xlfn.IFNA(VLOOKUP(CONCATENATE($AN$5,$B17,$C17),'BUN3'!$A$6:$N$135,14,FALSE),0)</f>
        <v>0</v>
      </c>
      <c r="AO17" s="231">
        <f>_xlfn.IFNA(VLOOKUP(CONCATENATE($AO$5,$B17,$C17),SC!$A$6:$N$135,14,FALSE),0)</f>
        <v>6</v>
      </c>
      <c r="AP17" s="231">
        <f>_xlfn.IFNA(VLOOKUP(CONCATENATE($AP$5,$B17,$C17),'KAL1'!$A$6:$N$135,14,FALSE),0)</f>
        <v>0</v>
      </c>
      <c r="AQ17" s="518"/>
      <c r="AR17" s="232">
        <f>_xlfn.IFNA(VLOOKUP(CONCATENATE($AR$5,$B17,$C17),'MR3'!$A$6:$N$135,14,FALSE),0)</f>
        <v>0</v>
      </c>
      <c r="AS17" s="101"/>
    </row>
    <row r="18" spans="1:45" s="42" customFormat="1" x14ac:dyDescent="0.2">
      <c r="A18" s="916"/>
      <c r="B18" s="35" t="s">
        <v>173</v>
      </c>
      <c r="C18" s="36" t="s">
        <v>180</v>
      </c>
      <c r="D18" s="36" t="s">
        <v>128</v>
      </c>
      <c r="E18" s="37">
        <v>44220</v>
      </c>
      <c r="F18" s="38">
        <v>10</v>
      </c>
      <c r="G18" s="39">
        <f t="shared" si="4"/>
        <v>5</v>
      </c>
      <c r="H18" s="40">
        <f t="shared" si="5"/>
        <v>23</v>
      </c>
      <c r="I18" s="41">
        <f t="shared" si="3"/>
        <v>12</v>
      </c>
      <c r="J18" s="229">
        <f>_xlfn.IFNA(VLOOKUP(CONCATENATE($J$5,$B18,$C18),'20BUN'!$A$6:$N$94,14,FALSE),0)</f>
        <v>0</v>
      </c>
      <c r="K18" s="230">
        <f>_xlfn.IFNA(VLOOKUP(CONCATENATE($K$5,$B18,$C18),'20BUS'!$A$6:$N$107,14,FALSE),0)</f>
        <v>0</v>
      </c>
      <c r="L18" s="230">
        <f>_xlfn.IFNA(VLOOKUP(CONCATENATE($L$5,$B18,$C18),'MUR1'!$A$6:$N$135,14,FALSE),0)</f>
        <v>0</v>
      </c>
      <c r="M18" s="230">
        <f>_xlfn.IFNA(VLOOKUP(CONCATENATE($M$5,$B18,$C18),'BUS1'!$A$6:$N$95,14,FALSE),0)</f>
        <v>0</v>
      </c>
      <c r="N18" s="230">
        <f>_xlfn.IFNA(VLOOKUP(CONCATENATE($N$5,$B18,$C18),'WP1'!$A$6:$N$131,14,FALSE),0)</f>
        <v>0</v>
      </c>
      <c r="O18" s="230">
        <f>_xlfn.IFNA(VLOOKUP(CONCATENATE($O$5,$B18,$C18),'BAL1'!$A$6:$N$95,14,FALSE),0)</f>
        <v>0</v>
      </c>
      <c r="P18" s="230">
        <f>_xlfn.IFNA(VLOOKUP(CONCATENATE($P$5,$B18,$C18),'BUS2'!$A$6:$N$133,14,FALSE),0)</f>
        <v>0</v>
      </c>
      <c r="Q18" s="230">
        <f>_xlfn.IFNA(VLOOKUP(CONCATENATE($Q$5,$B18,$C18),'WAL1'!$A$6:$N$135,14,FALSE),0)</f>
        <v>0</v>
      </c>
      <c r="R18" s="230">
        <f>_xlfn.IFNA(VLOOKUP(CONCATENATE($S$5,$B18,$C18),'MR1'!$A$6:$N$132,14,FALSE),0)</f>
        <v>0</v>
      </c>
      <c r="S18" s="230">
        <f>_xlfn.IFNA(VLOOKUP(CONCATENATE($S$5,$B18,$C18),'OG1'!$A$6:$N$132,14,FALSE),0)</f>
        <v>1</v>
      </c>
      <c r="T18" s="230">
        <f>_xlfn.IFNA(VLOOKUP(CONCATENATE($T$5,$B18,$C18),DARL!$A$6:$N$56,14,FALSE),0)</f>
        <v>0</v>
      </c>
      <c r="U18" s="230">
        <f>_xlfn.IFNA(VLOOKUP(CONCATENATE($U$5,$B18,$C18),'BUS3'!$A$6:$N$135,14,FALSE),0)</f>
        <v>0</v>
      </c>
      <c r="V18" s="230">
        <f>_xlfn.IFNA(VLOOKUP(CONCATENATE($V$5,$B18,$C18),'BAL2'!$A$6:$N$135,14,FALSE),0)</f>
        <v>0</v>
      </c>
      <c r="W18" s="230">
        <f>_xlfn.IFNA(VLOOKUP(CONCATENATE($W$5,$B18,$C18),'BUN2'!$A$6:$N$135,14,FALSE),0)</f>
        <v>0</v>
      </c>
      <c r="X18" s="230">
        <f>_xlfn.IFNA(VLOOKUP(CONCATENATE($X$5,$B18,$C18),'OG2'!$A$6:$N$133,14,FALSE),0)</f>
        <v>0</v>
      </c>
      <c r="Y18" s="230">
        <f>_xlfn.IFNA(VLOOKUP(CONCATENATE($Y$5,$B18,$C18),'SM1'!$A$6:$N$133,14,FALSE),0)</f>
        <v>5</v>
      </c>
      <c r="Z18" s="230">
        <f>_xlfn.IFNA(VLOOKUP(CONCATENATE($Z$5,$B18,$C18),'MR2'!$A$6:$N$124,14,FALSE),0)</f>
        <v>0</v>
      </c>
      <c r="AA18" s="230">
        <f>_xlfn.IFNA(VLOOKUP(CONCATENATE($AA$5,$B18,$C18),'WAL2'!$A$6:$N$135,14,FALSE),0)</f>
        <v>0</v>
      </c>
      <c r="AB18" s="230">
        <f>_xlfn.IFNA(VLOOKUP(CONCATENATE($AB$5,$B18,$C18),DARD1!$A$6:$N$134,14,FALSE),0)</f>
        <v>0</v>
      </c>
      <c r="AC18" s="230">
        <f>_xlfn.IFNA(VLOOKUP(CONCATENATE($AC$5,$B18,$C18),'LF1'!$A$6:$N$135,14,FALSE),0)</f>
        <v>0</v>
      </c>
      <c r="AD18" s="230">
        <f>_xlfn.IFNA(VLOOKUP(CONCATENATE($AC$5,$B18,$C18),DARL2!$A$6:$N$135,14,FALSE),0)</f>
        <v>7</v>
      </c>
      <c r="AE18" s="231">
        <f>_xlfn.IFNA(VLOOKUP(CONCATENATE($AE$5,$B18,$C18),FEST!$A$6:$N$135,14,FALSE),0)</f>
        <v>0</v>
      </c>
      <c r="AF18" s="231">
        <f>_xlfn.IFNA(VLOOKUP(CONCATENATE($AF$5,$B18,$C18),'BUN2'!$A$6:$N$135,14,FALSE),0)</f>
        <v>0</v>
      </c>
      <c r="AG18" s="230">
        <f>_xlfn.IFNA(VLOOKUP(CONCATENATE($AG$5,$B18,$C18),'OG3'!$A$6:$N$135,14,FALSE),0)</f>
        <v>0</v>
      </c>
      <c r="AH18" s="231">
        <f>_xlfn.IFNA(VLOOKUP(CONCATENATE($AH$5,$B18,$C18),SER!$A$6:$N$135,14,FALSE),0)</f>
        <v>0</v>
      </c>
      <c r="AI18" s="231">
        <f>_xlfn.IFNA(VLOOKUP(CONCATENATE($AI$5,$B18,$C18),KR!$A$6:$N$135,14,FALSE),0)</f>
        <v>0</v>
      </c>
      <c r="AJ18" s="231">
        <f>_xlfn.IFNA(VLOOKUP(CONCATENATE($AJ$5,$B18,$C18),DARL3!$A$6:$N$135,14,FALSE),0)</f>
        <v>7</v>
      </c>
      <c r="AK18" s="231">
        <f>_xlfn.IFNA(VLOOKUP(CONCATENATE($AK$5,$B18,$C18),DARD2!$A$6:$N$135,14,FALSE),0)</f>
        <v>0</v>
      </c>
      <c r="AL18" s="231">
        <f>_xlfn.IFNA(VLOOKUP(CONCATENATE($AL$5,$B18,$C18),'WAL3'!$A$6:$N$77,14,FALSE),0)</f>
        <v>3</v>
      </c>
      <c r="AM18" s="231">
        <f>_xlfn.IFNA(VLOOKUP(CONCATENATE($AM$5,$B18,$C18),'BAL3'!$A$6:$N$135,14,FALSE),0)</f>
        <v>0</v>
      </c>
      <c r="AN18" s="231">
        <f>_xlfn.IFNA(VLOOKUP(CONCATENATE($AN$5,$B18,$C18),'BUN3'!$A$6:$N$135,14,FALSE),0)</f>
        <v>0</v>
      </c>
      <c r="AO18" s="231">
        <f>_xlfn.IFNA(VLOOKUP(CONCATENATE($AO$5,$B18,$C18),SC!$A$6:$N$135,14,FALSE),0)</f>
        <v>0</v>
      </c>
      <c r="AP18" s="231">
        <f>_xlfn.IFNA(VLOOKUP(CONCATENATE($AP$5,$B18,$C18),'KAL1'!$A$6:$N$135,14,FALSE),0)</f>
        <v>0</v>
      </c>
      <c r="AQ18" s="518"/>
      <c r="AR18" s="232">
        <f>_xlfn.IFNA(VLOOKUP(CONCATENATE($AR$5,$B18,$C18),'MR3'!$A$6:$N$135,14,FALSE),0)</f>
        <v>0</v>
      </c>
      <c r="AS18" s="101"/>
    </row>
    <row r="19" spans="1:45" s="42" customFormat="1" x14ac:dyDescent="0.2">
      <c r="A19" s="916"/>
      <c r="B19" s="35" t="s">
        <v>92</v>
      </c>
      <c r="C19" s="36" t="s">
        <v>94</v>
      </c>
      <c r="D19" s="36" t="s">
        <v>168</v>
      </c>
      <c r="E19" s="37">
        <v>44262</v>
      </c>
      <c r="F19" s="38">
        <v>13</v>
      </c>
      <c r="G19" s="39">
        <f t="shared" si="4"/>
        <v>3</v>
      </c>
      <c r="H19" s="40">
        <f t="shared" si="5"/>
        <v>23</v>
      </c>
      <c r="I19" s="41">
        <f t="shared" si="3"/>
        <v>12</v>
      </c>
      <c r="J19" s="229">
        <f>_xlfn.IFNA(VLOOKUP(CONCATENATE($J$5,$B19,$C19),'20BUN'!$A$6:$N$94,14,FALSE),0)</f>
        <v>0</v>
      </c>
      <c r="K19" s="230">
        <f>_xlfn.IFNA(VLOOKUP(CONCATENATE($K$5,$B19,$C19),'20BUS'!$A$6:$N$107,14,FALSE),0)</f>
        <v>0</v>
      </c>
      <c r="L19" s="230">
        <f>_xlfn.IFNA(VLOOKUP(CONCATENATE($L$5,$B19,$C19),'MUR1'!$A$6:$N$135,14,FALSE),0)</f>
        <v>0</v>
      </c>
      <c r="M19" s="230">
        <f>_xlfn.IFNA(VLOOKUP(CONCATENATE($M$5,$B19,$C19),'BUS1'!$A$6:$N$95,14,FALSE),0)</f>
        <v>0</v>
      </c>
      <c r="N19" s="230">
        <f>_xlfn.IFNA(VLOOKUP(CONCATENATE($N$5,$B19,$C19),'WP1'!$A$6:$N$131,14,FALSE),0)</f>
        <v>9</v>
      </c>
      <c r="O19" s="230">
        <f>_xlfn.IFNA(VLOOKUP(CONCATENATE($O$5,$B19,$C19),'BAL1'!$A$6:$N$95,14,FALSE),0)</f>
        <v>0</v>
      </c>
      <c r="P19" s="230">
        <f>_xlfn.IFNA(VLOOKUP(CONCATENATE($P$5,$B19,$C19),'BUS2'!$A$6:$N$133,14,FALSE),0)</f>
        <v>0</v>
      </c>
      <c r="Q19" s="230">
        <f>_xlfn.IFNA(VLOOKUP(CONCATENATE($Q$5,$B19,$C19),'WAL1'!$A$6:$N$135,14,FALSE),0)</f>
        <v>0</v>
      </c>
      <c r="R19" s="230">
        <f>_xlfn.IFNA(VLOOKUP(CONCATENATE($S$5,$B19,$C19),'MR1'!$A$6:$N$132,14,FALSE),0)</f>
        <v>0</v>
      </c>
      <c r="S19" s="230">
        <f>_xlfn.IFNA(VLOOKUP(CONCATENATE($S$5,$B19,$C19),'OG1'!$A$6:$N$132,14,FALSE),0)</f>
        <v>0</v>
      </c>
      <c r="T19" s="230">
        <f>_xlfn.IFNA(VLOOKUP(CONCATENATE($T$5,$B19,$C19),DARL!$A$6:$N$56,14,FALSE),0)</f>
        <v>0</v>
      </c>
      <c r="U19" s="230">
        <f>_xlfn.IFNA(VLOOKUP(CONCATENATE($U$5,$B19,$C19),'BUS3'!$A$6:$N$135,14,FALSE),0)</f>
        <v>0</v>
      </c>
      <c r="V19" s="230">
        <f>_xlfn.IFNA(VLOOKUP(CONCATENATE($V$5,$B19,$C19),'BAL2'!$A$6:$N$135,14,FALSE),0)</f>
        <v>0</v>
      </c>
      <c r="W19" s="230">
        <f>_xlfn.IFNA(VLOOKUP(CONCATENATE($W$5,$B19,$C19),'BUN2'!$A$6:$N$135,14,FALSE),0)</f>
        <v>0</v>
      </c>
      <c r="X19" s="230">
        <f>_xlfn.IFNA(VLOOKUP(CONCATENATE($X$5,$B19,$C19),'OG2'!$A$6:$N$133,14,FALSE),0)</f>
        <v>0</v>
      </c>
      <c r="Y19" s="230">
        <f>_xlfn.IFNA(VLOOKUP(CONCATENATE($Y$5,$B19,$C19),'SM1'!$A$6:$N$133,14,FALSE),0)</f>
        <v>0</v>
      </c>
      <c r="Z19" s="230">
        <f>_xlfn.IFNA(VLOOKUP(CONCATENATE($Z$5,$B19,$C19),'MR2'!$A$6:$N$124,14,FALSE),0)</f>
        <v>0</v>
      </c>
      <c r="AA19" s="230">
        <f>_xlfn.IFNA(VLOOKUP(CONCATENATE($AA$5,$B19,$C19),'WAL2'!$A$6:$N$135,14,FALSE),0)</f>
        <v>0</v>
      </c>
      <c r="AB19" s="230">
        <f>_xlfn.IFNA(VLOOKUP(CONCATENATE($AB$5,$B19,$C19),DARD1!$A$6:$N$134,14,FALSE),0)</f>
        <v>5</v>
      </c>
      <c r="AC19" s="230">
        <f>_xlfn.IFNA(VLOOKUP(CONCATENATE($AC$5,$B19,$C19),'LF1'!$A$6:$N$135,14,FALSE),0)</f>
        <v>0</v>
      </c>
      <c r="AD19" s="230">
        <f>_xlfn.IFNA(VLOOKUP(CONCATENATE($AC$5,$B19,$C19),DARL2!$A$6:$N$135,14,FALSE),0)</f>
        <v>0</v>
      </c>
      <c r="AE19" s="231">
        <f>_xlfn.IFNA(VLOOKUP(CONCATENATE($AE$5,$B19,$C19),FEST!$A$6:$N$135,14,FALSE),0)</f>
        <v>0</v>
      </c>
      <c r="AF19" s="231">
        <f>_xlfn.IFNA(VLOOKUP(CONCATENATE($AF$5,$B19,$C19),'BUN2'!$A$6:$N$135,14,FALSE),0)</f>
        <v>0</v>
      </c>
      <c r="AG19" s="230">
        <f>_xlfn.IFNA(VLOOKUP(CONCATENATE($AG$5,$B19,$C19),'OG3'!$A$6:$N$135,14,FALSE),0)</f>
        <v>0</v>
      </c>
      <c r="AH19" s="231">
        <f>_xlfn.IFNA(VLOOKUP(CONCATENATE($AH$5,$B19,$C19),SER!$A$6:$N$135,14,FALSE),0)</f>
        <v>0</v>
      </c>
      <c r="AI19" s="231">
        <f>_xlfn.IFNA(VLOOKUP(CONCATENATE($AI$5,$B19,$C19),KR!$A$6:$N$135,14,FALSE),0)</f>
        <v>9</v>
      </c>
      <c r="AJ19" s="231">
        <f>_xlfn.IFNA(VLOOKUP(CONCATENATE($AJ$5,$B19,$C19),DARL3!$A$6:$N$135,14,FALSE),0)</f>
        <v>0</v>
      </c>
      <c r="AK19" s="231">
        <f>_xlfn.IFNA(VLOOKUP(CONCATENATE($AK$5,$B19,$C19),DARD2!$A$6:$N$135,14,FALSE),0)</f>
        <v>0</v>
      </c>
      <c r="AL19" s="231">
        <f>_xlfn.IFNA(VLOOKUP(CONCATENATE($AL$5,$B19,$C19),'WAL3'!$A$6:$N$77,14,FALSE),0)</f>
        <v>0</v>
      </c>
      <c r="AM19" s="231">
        <f>_xlfn.IFNA(VLOOKUP(CONCATENATE($AM$5,$B19,$C19),'BAL3'!$A$6:$N$135,14,FALSE),0)</f>
        <v>0</v>
      </c>
      <c r="AN19" s="231">
        <f>_xlfn.IFNA(VLOOKUP(CONCATENATE($AN$5,$B19,$C19),'BUN3'!$A$6:$N$135,14,FALSE),0)</f>
        <v>0</v>
      </c>
      <c r="AO19" s="231">
        <f>_xlfn.IFNA(VLOOKUP(CONCATENATE($AO$5,$B19,$C19),SC!$A$6:$N$135,14,FALSE),0)</f>
        <v>0</v>
      </c>
      <c r="AP19" s="231">
        <f>_xlfn.IFNA(VLOOKUP(CONCATENATE($AP$5,$B19,$C19),'KAL1'!$A$6:$N$135,14,FALSE),0)</f>
        <v>0</v>
      </c>
      <c r="AQ19" s="518"/>
      <c r="AR19" s="232">
        <f>_xlfn.IFNA(VLOOKUP(CONCATENATE($AR$5,$B19,$C19),'MR3'!$A$6:$N$135,14,FALSE),0)</f>
        <v>0</v>
      </c>
      <c r="AS19" s="101"/>
    </row>
    <row r="20" spans="1:45" s="42" customFormat="1" x14ac:dyDescent="0.2">
      <c r="A20" s="916"/>
      <c r="B20" s="35" t="s">
        <v>37</v>
      </c>
      <c r="C20" s="36" t="s">
        <v>38</v>
      </c>
      <c r="D20" s="36" t="s">
        <v>164</v>
      </c>
      <c r="E20" s="37">
        <v>44220</v>
      </c>
      <c r="F20" s="38">
        <v>11</v>
      </c>
      <c r="G20" s="39">
        <f t="shared" si="4"/>
        <v>4</v>
      </c>
      <c r="H20" s="40">
        <f t="shared" si="5"/>
        <v>18</v>
      </c>
      <c r="I20" s="41">
        <f t="shared" si="3"/>
        <v>14</v>
      </c>
      <c r="J20" s="229">
        <f>_xlfn.IFNA(VLOOKUP(CONCATENATE($J$5,$B20,$C20),'20BUN'!$A$6:$N$94,14,FALSE),0)</f>
        <v>0</v>
      </c>
      <c r="K20" s="230">
        <f>_xlfn.IFNA(VLOOKUP(CONCATENATE($K$5,$B20,$C20),'20BUS'!$A$6:$N$107,14,FALSE),0)</f>
        <v>0</v>
      </c>
      <c r="L20" s="230">
        <f>_xlfn.IFNA(VLOOKUP(CONCATENATE($L$5,$B20,$C20),'MUR1'!$A$6:$N$135,14,FALSE),0)</f>
        <v>0</v>
      </c>
      <c r="M20" s="230">
        <f>_xlfn.IFNA(VLOOKUP(CONCATENATE($M$5,$B20,$C20),'BUS1'!$A$6:$N$95,14,FALSE),0)</f>
        <v>0</v>
      </c>
      <c r="N20" s="230">
        <f>_xlfn.IFNA(VLOOKUP(CONCATENATE($N$5,$B20,$C20),'WP1'!$A$6:$N$131,14,FALSE),0)</f>
        <v>0</v>
      </c>
      <c r="O20" s="230">
        <f>_xlfn.IFNA(VLOOKUP(CONCATENATE($O$5,$B20,$C20),'BAL1'!$A$6:$N$95,14,FALSE),0)</f>
        <v>0</v>
      </c>
      <c r="P20" s="230">
        <f>_xlfn.IFNA(VLOOKUP(CONCATENATE($P$5,$B20,$C20),'BUS2'!$A$6:$N$133,14,FALSE),0)</f>
        <v>0</v>
      </c>
      <c r="Q20" s="230">
        <f>_xlfn.IFNA(VLOOKUP(CONCATENATE($Q$5,$B20,$C20),'WAL1'!$A$6:$N$135,14,FALSE),0)</f>
        <v>0</v>
      </c>
      <c r="R20" s="230">
        <f>_xlfn.IFNA(VLOOKUP(CONCATENATE($S$5,$B20,$C20),'MR1'!$A$6:$N$132,14,FALSE),0)</f>
        <v>0</v>
      </c>
      <c r="S20" s="230">
        <f>_xlfn.IFNA(VLOOKUP(CONCATENATE($S$5,$B20,$C20),'OG1'!$A$6:$N$132,14,FALSE),0)</f>
        <v>5</v>
      </c>
      <c r="T20" s="230">
        <f>_xlfn.IFNA(VLOOKUP(CONCATENATE($T$5,$B20,$C20),DARL!$A$6:$N$56,14,FALSE),0)</f>
        <v>0</v>
      </c>
      <c r="U20" s="230">
        <f>_xlfn.IFNA(VLOOKUP(CONCATENATE($U$5,$B20,$C20),'BUS3'!$A$6:$N$135,14,FALSE),0)</f>
        <v>0</v>
      </c>
      <c r="V20" s="230">
        <f>_xlfn.IFNA(VLOOKUP(CONCATENATE($V$5,$B20,$C20),'BAL2'!$A$6:$N$135,14,FALSE),0)</f>
        <v>0</v>
      </c>
      <c r="W20" s="230">
        <f>_xlfn.IFNA(VLOOKUP(CONCATENATE($W$5,$B20,$C20),'BUN2'!$A$6:$N$135,14,FALSE),0)</f>
        <v>0</v>
      </c>
      <c r="X20" s="230">
        <f>_xlfn.IFNA(VLOOKUP(CONCATENATE($X$5,$B20,$C20),'OG2'!$A$6:$N$133,14,FALSE),0)</f>
        <v>5</v>
      </c>
      <c r="Y20" s="230">
        <f>_xlfn.IFNA(VLOOKUP(CONCATENATE($Y$5,$B20,$C20),'SM1'!$A$6:$N$133,14,FALSE),0)</f>
        <v>0</v>
      </c>
      <c r="Z20" s="230">
        <f>_xlfn.IFNA(VLOOKUP(CONCATENATE($Z$5,$B20,$C20),'MR2'!$A$6:$N$124,14,FALSE),0)</f>
        <v>0</v>
      </c>
      <c r="AA20" s="230">
        <f>_xlfn.IFNA(VLOOKUP(CONCATENATE($AA$5,$B20,$C20),'WAL2'!$A$6:$N$135,14,FALSE),0)</f>
        <v>0</v>
      </c>
      <c r="AB20" s="230">
        <f>_xlfn.IFNA(VLOOKUP(CONCATENATE($AB$5,$B20,$C20),DARD1!$A$6:$N$134,14,FALSE),0)</f>
        <v>0</v>
      </c>
      <c r="AC20" s="230">
        <f>_xlfn.IFNA(VLOOKUP(CONCATENATE($AC$5,$B20,$C20),'LF1'!$A$6:$N$135,14,FALSE),0)</f>
        <v>0</v>
      </c>
      <c r="AD20" s="230">
        <f>_xlfn.IFNA(VLOOKUP(CONCATENATE($AC$5,$B20,$C20),DARL2!$A$6:$N$135,14,FALSE),0)</f>
        <v>0</v>
      </c>
      <c r="AE20" s="231">
        <f>_xlfn.IFNA(VLOOKUP(CONCATENATE($AE$5,$B20,$C20),FEST!$A$6:$N$135,14,FALSE),0)</f>
        <v>0</v>
      </c>
      <c r="AF20" s="231">
        <f>_xlfn.IFNA(VLOOKUP(CONCATENATE($AF$5,$B20,$C20),'BUN2'!$A$6:$N$135,14,FALSE),0)</f>
        <v>0</v>
      </c>
      <c r="AG20" s="230">
        <f>_xlfn.IFNA(VLOOKUP(CONCATENATE($AG$5,$B20,$C20),'OG3'!$A$6:$N$135,14,FALSE),0)</f>
        <v>6</v>
      </c>
      <c r="AH20" s="231">
        <f>_xlfn.IFNA(VLOOKUP(CONCATENATE($AH$5,$B20,$C20),SER!$A$6:$N$135,14,FALSE),0)</f>
        <v>0</v>
      </c>
      <c r="AI20" s="231">
        <f>_xlfn.IFNA(VLOOKUP(CONCATENATE($AI$5,$B20,$C20),KR!$A$6:$N$135,14,FALSE),0)</f>
        <v>0</v>
      </c>
      <c r="AJ20" s="231">
        <f>_xlfn.IFNA(VLOOKUP(CONCATENATE($AJ$5,$B20,$C20),DARL3!$A$6:$N$135,14,FALSE),0)</f>
        <v>0</v>
      </c>
      <c r="AK20" s="231">
        <f>_xlfn.IFNA(VLOOKUP(CONCATENATE($AK$5,$B20,$C20),DARD2!$A$6:$N$135,14,FALSE),0)</f>
        <v>0</v>
      </c>
      <c r="AL20" s="231">
        <f>_xlfn.IFNA(VLOOKUP(CONCATENATE($AL$5,$B20,$C20),'WAL3'!$A$6:$N$77,14,FALSE),0)</f>
        <v>0</v>
      </c>
      <c r="AM20" s="231">
        <f>_xlfn.IFNA(VLOOKUP(CONCATENATE($AM$5,$B20,$C20),'BAL3'!$A$6:$N$135,14,FALSE),0)</f>
        <v>0</v>
      </c>
      <c r="AN20" s="231">
        <f>_xlfn.IFNA(VLOOKUP(CONCATENATE($AN$5,$B20,$C20),'BUN3'!$A$6:$N$135,14,FALSE),0)</f>
        <v>0</v>
      </c>
      <c r="AO20" s="231">
        <f>_xlfn.IFNA(VLOOKUP(CONCATENATE($AO$5,$B20,$C20),SC!$A$6:$N$135,14,FALSE),0)</f>
        <v>2</v>
      </c>
      <c r="AP20" s="231">
        <f>_xlfn.IFNA(VLOOKUP(CONCATENATE($AP$5,$B20,$C20),'KAL1'!$A$6:$N$135,14,FALSE),0)</f>
        <v>0</v>
      </c>
      <c r="AQ20" s="518"/>
      <c r="AR20" s="232">
        <f>_xlfn.IFNA(VLOOKUP(CONCATENATE($AR$5,$B20,$C20),'MR3'!$A$6:$N$135,14,FALSE),0)</f>
        <v>0</v>
      </c>
      <c r="AS20" s="101"/>
    </row>
    <row r="21" spans="1:45" s="42" customFormat="1" x14ac:dyDescent="0.2">
      <c r="A21" s="916"/>
      <c r="B21" s="35" t="s">
        <v>1433</v>
      </c>
      <c r="C21" s="36" t="s">
        <v>1112</v>
      </c>
      <c r="D21" s="36" t="s">
        <v>767</v>
      </c>
      <c r="E21" s="37">
        <v>44322</v>
      </c>
      <c r="F21" s="38">
        <v>13</v>
      </c>
      <c r="G21" s="39">
        <f t="shared" si="4"/>
        <v>2</v>
      </c>
      <c r="H21" s="40">
        <f t="shared" si="5"/>
        <v>18</v>
      </c>
      <c r="I21" s="41">
        <f t="shared" si="3"/>
        <v>14</v>
      </c>
      <c r="J21" s="229">
        <f>_xlfn.IFNA(VLOOKUP(CONCATENATE($J$5,$B21,$C21),'20BUN'!$A$6:$N$94,14,FALSE),0)</f>
        <v>0</v>
      </c>
      <c r="K21" s="230">
        <f>_xlfn.IFNA(VLOOKUP(CONCATENATE($K$5,$B21,$C21),'20BUS'!$A$6:$N$107,14,FALSE),0)</f>
        <v>0</v>
      </c>
      <c r="L21" s="230">
        <f>_xlfn.IFNA(VLOOKUP(CONCATENATE($L$5,$B21,$C21),'MUR1'!$A$6:$N$135,14,FALSE),0)</f>
        <v>0</v>
      </c>
      <c r="M21" s="230">
        <f>_xlfn.IFNA(VLOOKUP(CONCATENATE($M$5,$B21,$C21),'BUS1'!$A$6:$N$95,14,FALSE),0)</f>
        <v>0</v>
      </c>
      <c r="N21" s="230">
        <f>_xlfn.IFNA(VLOOKUP(CONCATENATE($N$5,$B21,$C21),'WP1'!$A$6:$N$131,14,FALSE),0)</f>
        <v>0</v>
      </c>
      <c r="O21" s="230">
        <f>_xlfn.IFNA(VLOOKUP(CONCATENATE($O$5,$B21,$C21),'BAL1'!$A$6:$N$95,14,FALSE),0)</f>
        <v>0</v>
      </c>
      <c r="P21" s="230">
        <f>_xlfn.IFNA(VLOOKUP(CONCATENATE($P$5,$B21,$C21),'BUS2'!$A$6:$N$133,14,FALSE),0)</f>
        <v>0</v>
      </c>
      <c r="Q21" s="230">
        <f>_xlfn.IFNA(VLOOKUP(CONCATENATE($Q$5,$B21,$C21),'WAL1'!$A$6:$N$135,14,FALSE),0)</f>
        <v>0</v>
      </c>
      <c r="R21" s="230">
        <f>_xlfn.IFNA(VLOOKUP(CONCATENATE($S$5,$B21,$C21),'MR1'!$A$6:$N$132,14,FALSE),0)</f>
        <v>0</v>
      </c>
      <c r="S21" s="230">
        <f>_xlfn.IFNA(VLOOKUP(CONCATENATE($S$5,$B21,$C21),'OG1'!$A$6:$N$132,14,FALSE),0)</f>
        <v>0</v>
      </c>
      <c r="T21" s="230">
        <f>_xlfn.IFNA(VLOOKUP(CONCATENATE($T$5,$B21,$C21),DARL!$A$6:$N$56,14,FALSE),0)</f>
        <v>0</v>
      </c>
      <c r="U21" s="230">
        <f>_xlfn.IFNA(VLOOKUP(CONCATENATE($U$5,$B21,$C21),'BUS3'!$A$6:$N$135,14,FALSE),0)</f>
        <v>0</v>
      </c>
      <c r="V21" s="230">
        <f>_xlfn.IFNA(VLOOKUP(CONCATENATE($V$5,$B21,$C21),'BAL2'!$A$6:$N$135,14,FALSE),0)</f>
        <v>0</v>
      </c>
      <c r="W21" s="230">
        <f>_xlfn.IFNA(VLOOKUP(CONCATENATE($W$5,$B21,$C21),'BUN2'!$A$6:$N$135,14,FALSE),0)</f>
        <v>0</v>
      </c>
      <c r="X21" s="230">
        <f>_xlfn.IFNA(VLOOKUP(CONCATENATE($X$5,$B21,$C21),'OG2'!$A$6:$N$133,14,FALSE),0)</f>
        <v>0</v>
      </c>
      <c r="Y21" s="230">
        <f>_xlfn.IFNA(VLOOKUP(CONCATENATE($Y$5,$B21,$C21),'SM1'!$A$6:$N$133,14,FALSE),0)</f>
        <v>0</v>
      </c>
      <c r="Z21" s="230">
        <f>_xlfn.IFNA(VLOOKUP(CONCATENATE($Z$5,$B21,$C21),'MR2'!$A$6:$N$124,14,FALSE),0)</f>
        <v>0</v>
      </c>
      <c r="AA21" s="230">
        <f>_xlfn.IFNA(VLOOKUP(CONCATENATE($AA$5,$B21,$C21),'WAL2'!$A$6:$N$135,14,FALSE),0)</f>
        <v>0</v>
      </c>
      <c r="AB21" s="230">
        <f>_xlfn.IFNA(VLOOKUP(CONCATENATE($AB$5,$B21,$C21),DARD1!$A$6:$N$134,14,FALSE),0)</f>
        <v>0</v>
      </c>
      <c r="AC21" s="230">
        <f>_xlfn.IFNA(VLOOKUP(CONCATENATE($AC$5,$B21,$C21),'LF1'!$A$6:$N$135,14,FALSE),0)</f>
        <v>0</v>
      </c>
      <c r="AD21" s="230">
        <f>_xlfn.IFNA(VLOOKUP(CONCATENATE($AC$5,$B21,$C21),DARL2!$A$6:$N$135,14,FALSE),0)</f>
        <v>0</v>
      </c>
      <c r="AE21" s="231">
        <f>_xlfn.IFNA(VLOOKUP(CONCATENATE($AE$5,$B21,$C21),FEST!$A$6:$N$135,14,FALSE),0)</f>
        <v>8</v>
      </c>
      <c r="AF21" s="231">
        <f>_xlfn.IFNA(VLOOKUP(CONCATENATE($AF$5,$B21,$C21),'BUN2'!$A$6:$N$135,14,FALSE),0)</f>
        <v>0</v>
      </c>
      <c r="AG21" s="230">
        <f>_xlfn.IFNA(VLOOKUP(CONCATENATE($AG$5,$B21,$C21),'OG3'!$A$6:$N$135,14,FALSE),0)</f>
        <v>0</v>
      </c>
      <c r="AH21" s="231">
        <f>_xlfn.IFNA(VLOOKUP(CONCATENATE($AH$5,$B21,$C21),SER!$A$6:$N$135,14,FALSE),0)</f>
        <v>0</v>
      </c>
      <c r="AI21" s="231">
        <f>_xlfn.IFNA(VLOOKUP(CONCATENATE($AI$5,$B21,$C21),KR!$A$6:$N$135,14,FALSE),0)</f>
        <v>0</v>
      </c>
      <c r="AJ21" s="231">
        <f>_xlfn.IFNA(VLOOKUP(CONCATENATE($AJ$5,$B21,$C21),DARL3!$A$6:$N$135,14,FALSE),0)</f>
        <v>0</v>
      </c>
      <c r="AK21" s="231">
        <f>_xlfn.IFNA(VLOOKUP(CONCATENATE($AK$5,$B21,$C21),DARD2!$A$6:$N$135,14,FALSE),0)</f>
        <v>0</v>
      </c>
      <c r="AL21" s="231">
        <f>_xlfn.IFNA(VLOOKUP(CONCATENATE($AL$5,$B21,$C21),'WAL3'!$A$6:$N$77,14,FALSE),0)</f>
        <v>0</v>
      </c>
      <c r="AM21" s="231">
        <f>_xlfn.IFNA(VLOOKUP(CONCATENATE($AM$5,$B21,$C21),'BAL3'!$A$6:$N$135,14,FALSE),0)</f>
        <v>0</v>
      </c>
      <c r="AN21" s="231">
        <f>_xlfn.IFNA(VLOOKUP(CONCATENATE($AN$5,$B21,$C21),'BUN3'!$A$6:$N$135,14,FALSE),0)</f>
        <v>0</v>
      </c>
      <c r="AO21" s="231">
        <f>_xlfn.IFNA(VLOOKUP(CONCATENATE($AO$5,$B21,$C21),SC!$A$6:$N$135,14,FALSE),0)</f>
        <v>10</v>
      </c>
      <c r="AP21" s="231">
        <f>_xlfn.IFNA(VLOOKUP(CONCATENATE($AP$5,$B21,$C21),'KAL1'!$A$6:$N$135,14,FALSE),0)</f>
        <v>0</v>
      </c>
      <c r="AQ21" s="518"/>
      <c r="AR21" s="232">
        <f>_xlfn.IFNA(VLOOKUP(CONCATENATE($AR$5,$B21,$C21),'MR3'!$A$6:$N$135,14,FALSE),0)</f>
        <v>0</v>
      </c>
      <c r="AS21" s="101"/>
    </row>
    <row r="22" spans="1:45" s="42" customFormat="1" x14ac:dyDescent="0.2">
      <c r="A22" s="916"/>
      <c r="B22" s="35" t="s">
        <v>132</v>
      </c>
      <c r="C22" s="36" t="s">
        <v>68</v>
      </c>
      <c r="D22" s="36" t="s">
        <v>40</v>
      </c>
      <c r="E22" s="37">
        <v>44263</v>
      </c>
      <c r="F22" s="38">
        <v>11</v>
      </c>
      <c r="G22" s="39">
        <f t="shared" si="4"/>
        <v>2</v>
      </c>
      <c r="H22" s="40">
        <f t="shared" si="5"/>
        <v>14</v>
      </c>
      <c r="I22" s="41">
        <f t="shared" si="3"/>
        <v>16</v>
      </c>
      <c r="J22" s="229">
        <f>_xlfn.IFNA(VLOOKUP(CONCATENATE($J$5,$B22,$C22),'20BUN'!$A$6:$N$94,14,FALSE),0)</f>
        <v>0</v>
      </c>
      <c r="K22" s="230">
        <f>_xlfn.IFNA(VLOOKUP(CONCATENATE($K$5,$B22,$C22),'20BUS'!$A$6:$N$107,14,FALSE),0)</f>
        <v>0</v>
      </c>
      <c r="L22" s="230">
        <f>_xlfn.IFNA(VLOOKUP(CONCATENATE($L$5,$B22,$C22),'MUR1'!$A$6:$N$135,14,FALSE),0)</f>
        <v>0</v>
      </c>
      <c r="M22" s="230">
        <f>_xlfn.IFNA(VLOOKUP(CONCATENATE($M$5,$B22,$C22),'BUS1'!$A$6:$N$95,14,FALSE),0)</f>
        <v>0</v>
      </c>
      <c r="N22" s="230">
        <f>_xlfn.IFNA(VLOOKUP(CONCATENATE($N$5,$B22,$C22),'WP1'!$A$6:$N$131,14,FALSE),0)</f>
        <v>0</v>
      </c>
      <c r="O22" s="230">
        <f>_xlfn.IFNA(VLOOKUP(CONCATENATE($O$5,$B22,$C22),'BAL1'!$A$6:$N$95,14,FALSE),0)</f>
        <v>0</v>
      </c>
      <c r="P22" s="230">
        <f>_xlfn.IFNA(VLOOKUP(CONCATENATE($P$5,$B22,$C22),'BUS2'!$A$6:$N$133,14,FALSE),0)</f>
        <v>0</v>
      </c>
      <c r="Q22" s="230">
        <f>_xlfn.IFNA(VLOOKUP(CONCATENATE($Q$5,$B22,$C22),'WAL1'!$A$6:$N$135,14,FALSE),0)</f>
        <v>0</v>
      </c>
      <c r="R22" s="230">
        <f>_xlfn.IFNA(VLOOKUP(CONCATENATE($S$5,$B22,$C22),'MR1'!$A$6:$N$132,14,FALSE),0)</f>
        <v>0</v>
      </c>
      <c r="S22" s="230">
        <f>_xlfn.IFNA(VLOOKUP(CONCATENATE($S$5,$B22,$C22),'OG1'!$A$6:$N$132,14,FALSE),0)</f>
        <v>7</v>
      </c>
      <c r="T22" s="230">
        <f>_xlfn.IFNA(VLOOKUP(CONCATENATE($T$5,$B22,$C22),DARL!$A$6:$N$56,14,FALSE),0)</f>
        <v>0</v>
      </c>
      <c r="U22" s="230">
        <f>_xlfn.IFNA(VLOOKUP(CONCATENATE($U$5,$B22,$C22),'BUS3'!$A$6:$N$135,14,FALSE),0)</f>
        <v>0</v>
      </c>
      <c r="V22" s="230">
        <f>_xlfn.IFNA(VLOOKUP(CONCATENATE($V$5,$B22,$C22),'BAL2'!$A$6:$N$135,14,FALSE),0)</f>
        <v>0</v>
      </c>
      <c r="W22" s="230">
        <f>_xlfn.IFNA(VLOOKUP(CONCATENATE($W$5,$B22,$C22),'BUN2'!$A$6:$N$135,14,FALSE),0)</f>
        <v>0</v>
      </c>
      <c r="X22" s="230">
        <f>_xlfn.IFNA(VLOOKUP(CONCATENATE($X$5,$B22,$C22),'OG2'!$A$6:$N$133,14,FALSE),0)</f>
        <v>7</v>
      </c>
      <c r="Y22" s="230">
        <f>_xlfn.IFNA(VLOOKUP(CONCATENATE($Y$5,$B22,$C22),'SM1'!$A$6:$N$133,14,FALSE),0)</f>
        <v>0</v>
      </c>
      <c r="Z22" s="230">
        <f>_xlfn.IFNA(VLOOKUP(CONCATENATE($Z$5,$B22,$C22),'MR2'!$A$6:$N$124,14,FALSE),0)</f>
        <v>0</v>
      </c>
      <c r="AA22" s="230">
        <f>_xlfn.IFNA(VLOOKUP(CONCATENATE($AA$5,$B22,$C22),'WAL2'!$A$6:$N$135,14,FALSE),0)</f>
        <v>0</v>
      </c>
      <c r="AB22" s="230">
        <f>_xlfn.IFNA(VLOOKUP(CONCATENATE($AB$5,$B22,$C22),DARD1!$A$6:$N$134,14,FALSE),0)</f>
        <v>0</v>
      </c>
      <c r="AC22" s="230">
        <f>_xlfn.IFNA(VLOOKUP(CONCATENATE($AC$5,$B22,$C22),'LF1'!$A$6:$N$135,14,FALSE),0)</f>
        <v>0</v>
      </c>
      <c r="AD22" s="230">
        <f>_xlfn.IFNA(VLOOKUP(CONCATENATE($AC$5,$B22,$C22),DARL2!$A$6:$N$135,14,FALSE),0)</f>
        <v>0</v>
      </c>
      <c r="AE22" s="231">
        <f>_xlfn.IFNA(VLOOKUP(CONCATENATE($AE$5,$B22,$C22),FEST!$A$6:$N$135,14,FALSE),0)</f>
        <v>0</v>
      </c>
      <c r="AF22" s="231">
        <f>_xlfn.IFNA(VLOOKUP(CONCATENATE($AF$5,$B22,$C22),'BUN2'!$A$6:$N$135,14,FALSE),0)</f>
        <v>0</v>
      </c>
      <c r="AG22" s="230">
        <f>_xlfn.IFNA(VLOOKUP(CONCATENATE($AG$5,$B22,$C22),'OG3'!$A$6:$N$135,14,FALSE),0)</f>
        <v>0</v>
      </c>
      <c r="AH22" s="231">
        <f>_xlfn.IFNA(VLOOKUP(CONCATENATE($AH$5,$B22,$C22),SER!$A$6:$N$135,14,FALSE),0)</f>
        <v>0</v>
      </c>
      <c r="AI22" s="231">
        <f>_xlfn.IFNA(VLOOKUP(CONCATENATE($AI$5,$B22,$C22),KR!$A$6:$N$135,14,FALSE),0)</f>
        <v>0</v>
      </c>
      <c r="AJ22" s="231">
        <f>_xlfn.IFNA(VLOOKUP(CONCATENATE($AJ$5,$B22,$C22),DARL3!$A$6:$N$135,14,FALSE),0)</f>
        <v>0</v>
      </c>
      <c r="AK22" s="231">
        <f>_xlfn.IFNA(VLOOKUP(CONCATENATE($AK$5,$B22,$C22),DARD2!$A$6:$N$135,14,FALSE),0)</f>
        <v>0</v>
      </c>
      <c r="AL22" s="231">
        <f>_xlfn.IFNA(VLOOKUP(CONCATENATE($AL$5,$B22,$C22),'WAL3'!$A$6:$N$77,14,FALSE),0)</f>
        <v>0</v>
      </c>
      <c r="AM22" s="231">
        <f>_xlfn.IFNA(VLOOKUP(CONCATENATE($AM$5,$B22,$C22),'BAL3'!$A$6:$N$135,14,FALSE),0)</f>
        <v>0</v>
      </c>
      <c r="AN22" s="231">
        <f>_xlfn.IFNA(VLOOKUP(CONCATENATE($AN$5,$B22,$C22),'BUN3'!$A$6:$N$135,14,FALSE),0)</f>
        <v>0</v>
      </c>
      <c r="AO22" s="231">
        <f>_xlfn.IFNA(VLOOKUP(CONCATENATE($AO$5,$B22,$C22),SC!$A$6:$N$135,14,FALSE),0)</f>
        <v>0</v>
      </c>
      <c r="AP22" s="231">
        <f>_xlfn.IFNA(VLOOKUP(CONCATENATE($AP$5,$B22,$C22),'KAL1'!$A$6:$N$135,14,FALSE),0)</f>
        <v>0</v>
      </c>
      <c r="AQ22" s="518"/>
      <c r="AR22" s="232">
        <f>_xlfn.IFNA(VLOOKUP(CONCATENATE($AR$5,$B22,$C22),'MR3'!$A$6:$N$135,14,FALSE),0)</f>
        <v>0</v>
      </c>
      <c r="AS22" s="101"/>
    </row>
    <row r="23" spans="1:45" s="42" customFormat="1" x14ac:dyDescent="0.2">
      <c r="A23" s="916"/>
      <c r="B23" s="780" t="s">
        <v>31</v>
      </c>
      <c r="C23" s="781" t="s">
        <v>32</v>
      </c>
      <c r="D23" s="36" t="s">
        <v>118</v>
      </c>
      <c r="E23" s="37">
        <v>44242</v>
      </c>
      <c r="F23" s="38">
        <v>13</v>
      </c>
      <c r="G23" s="39">
        <f t="shared" si="4"/>
        <v>1</v>
      </c>
      <c r="H23" s="40">
        <f t="shared" si="5"/>
        <v>12</v>
      </c>
      <c r="I23" s="41">
        <f t="shared" si="3"/>
        <v>17</v>
      </c>
      <c r="J23" s="229">
        <f>_xlfn.IFNA(VLOOKUP(CONCATENATE($J$5,$B23,$C23),'20BUN'!$A$6:$N$94,14,FALSE),0)</f>
        <v>0</v>
      </c>
      <c r="K23" s="230">
        <f>_xlfn.IFNA(VLOOKUP(CONCATENATE($K$5,$B23,$C23),'20BUS'!$A$6:$N$107,14,FALSE),0)</f>
        <v>0</v>
      </c>
      <c r="L23" s="230">
        <f>_xlfn.IFNA(VLOOKUP(CONCATENATE($L$5,$B23,$C23),'MUR1'!$A$6:$N$135,14,FALSE),0)</f>
        <v>0</v>
      </c>
      <c r="M23" s="230">
        <f>_xlfn.IFNA(VLOOKUP(CONCATENATE($M$5,$B23,$C23),'BUS1'!$A$6:$N$95,14,FALSE),0)</f>
        <v>0</v>
      </c>
      <c r="N23" s="230">
        <f>_xlfn.IFNA(VLOOKUP(CONCATENATE($N$5,$B23,$C23),'WP1'!$A$6:$N$131,14,FALSE),0)</f>
        <v>0</v>
      </c>
      <c r="O23" s="230">
        <f>_xlfn.IFNA(VLOOKUP(CONCATENATE($O$5,$B23,$C23),'BAL1'!$A$6:$N$95,14,FALSE),0)</f>
        <v>0</v>
      </c>
      <c r="P23" s="230">
        <f>_xlfn.IFNA(VLOOKUP(CONCATENATE($P$5,$B23,$C23),'BUS2'!$A$6:$N$133,14,FALSE),0)</f>
        <v>0</v>
      </c>
      <c r="Q23" s="230">
        <f>_xlfn.IFNA(VLOOKUP(CONCATENATE($Q$5,$B23,$C23),'WAL1'!$A$6:$N$135,14,FALSE),0)</f>
        <v>0</v>
      </c>
      <c r="R23" s="230">
        <f>_xlfn.IFNA(VLOOKUP(CONCATENATE($S$5,$B23,$C23),'MR1'!$A$6:$N$132,14,FALSE),0)</f>
        <v>0</v>
      </c>
      <c r="S23" s="230">
        <f>_xlfn.IFNA(VLOOKUP(CONCATENATE($S$5,$B23,$C23),'OG1'!$A$6:$N$132,14,FALSE),0)</f>
        <v>0</v>
      </c>
      <c r="T23" s="230">
        <f>_xlfn.IFNA(VLOOKUP(CONCATENATE($T$5,$B23,$C23),DARL!$A$6:$N$56,14,FALSE),0)</f>
        <v>0</v>
      </c>
      <c r="U23" s="230">
        <f>_xlfn.IFNA(VLOOKUP(CONCATENATE($U$5,$B23,$C23),'BUS3'!$A$6:$N$135,14,FALSE),0)</f>
        <v>0</v>
      </c>
      <c r="V23" s="230">
        <f>_xlfn.IFNA(VLOOKUP(CONCATENATE($V$5,$B23,$C23),'BAL2'!$A$6:$N$135,14,FALSE),0)</f>
        <v>0</v>
      </c>
      <c r="W23" s="230">
        <f>_xlfn.IFNA(VLOOKUP(CONCATENATE($W$5,$B23,$C23),'BUN2'!$A$6:$N$135,14,FALSE),0)</f>
        <v>0</v>
      </c>
      <c r="X23" s="230">
        <f>_xlfn.IFNA(VLOOKUP(CONCATENATE($X$5,$B23,$C23),'OG2'!$A$6:$N$133,14,FALSE),0)</f>
        <v>0</v>
      </c>
      <c r="Y23" s="230">
        <f>_xlfn.IFNA(VLOOKUP(CONCATENATE($Y$5,$B23,$C23),'SM1'!$A$6:$N$133,14,FALSE),0)</f>
        <v>0</v>
      </c>
      <c r="Z23" s="230">
        <f>_xlfn.IFNA(VLOOKUP(CONCATENATE($Z$5,$B23,$C23),'MR2'!$A$6:$N$124,14,FALSE),0)</f>
        <v>0</v>
      </c>
      <c r="AA23" s="230">
        <f>_xlfn.IFNA(VLOOKUP(CONCATENATE($AA$5,$B23,$C23),'WAL2'!$A$6:$N$135,14,FALSE),0)</f>
        <v>0</v>
      </c>
      <c r="AB23" s="230">
        <f>_xlfn.IFNA(VLOOKUP(CONCATENATE($AB$5,$B23,$C23),DARD1!$A$6:$N$134,14,FALSE),0)</f>
        <v>0</v>
      </c>
      <c r="AC23" s="230">
        <f>_xlfn.IFNA(VLOOKUP(CONCATENATE($AC$5,$B23,$C23),'LF1'!$A$6:$N$135,14,FALSE),0)</f>
        <v>0</v>
      </c>
      <c r="AD23" s="230">
        <f>_xlfn.IFNA(VLOOKUP(CONCATENATE($AC$5,$B23,$C23),DARL2!$A$6:$N$135,14,FALSE),0)</f>
        <v>0</v>
      </c>
      <c r="AE23" s="231">
        <f>_xlfn.IFNA(VLOOKUP(CONCATENATE($AE$5,$B23,$C23),FEST!$A$6:$N$135,14,FALSE),0)</f>
        <v>0</v>
      </c>
      <c r="AF23" s="231">
        <f>_xlfn.IFNA(VLOOKUP(CONCATENATE($AF$5,$B23,$C23),'BUN2'!$A$6:$N$135,14,FALSE),0)</f>
        <v>0</v>
      </c>
      <c r="AG23" s="230">
        <f>_xlfn.IFNA(VLOOKUP(CONCATENATE($AG$5,$B23,$C23),'OG3'!$A$6:$N$135,14,FALSE),0)</f>
        <v>0</v>
      </c>
      <c r="AH23" s="231">
        <f>_xlfn.IFNA(VLOOKUP(CONCATENATE($AH$5,$B23,$C23),SER!$A$6:$N$135,14,FALSE),0)</f>
        <v>0</v>
      </c>
      <c r="AI23" s="231">
        <f>_xlfn.IFNA(VLOOKUP(CONCATENATE($AI$5,$B23,$C23),KR!$A$6:$N$135,14,FALSE),0)</f>
        <v>0</v>
      </c>
      <c r="AJ23" s="231">
        <f>_xlfn.IFNA(VLOOKUP(CONCATENATE($AJ$5,$B23,$C23),DARL3!$A$6:$N$135,14,FALSE),0)</f>
        <v>0</v>
      </c>
      <c r="AK23" s="231">
        <f>_xlfn.IFNA(VLOOKUP(CONCATENATE($AK$5,$B23,$C23),DARD2!$A$6:$N$135,14,FALSE),0)</f>
        <v>0</v>
      </c>
      <c r="AL23" s="231">
        <f>_xlfn.IFNA(VLOOKUP(CONCATENATE($AL$5,$B23,$C23),'WAL3'!$A$6:$N$77,14,FALSE),0)</f>
        <v>0</v>
      </c>
      <c r="AM23" s="231">
        <f>_xlfn.IFNA(VLOOKUP(CONCATENATE($AM$5,$B23,$C23),'BAL3'!$A$6:$N$135,14,FALSE),0)</f>
        <v>0</v>
      </c>
      <c r="AN23" s="231">
        <f>_xlfn.IFNA(VLOOKUP(CONCATENATE($AN$5,$B23,$C23),'BUN3'!$A$6:$N$135,14,FALSE),0)</f>
        <v>0</v>
      </c>
      <c r="AO23" s="231">
        <f>_xlfn.IFNA(VLOOKUP(CONCATENATE($AO$5,$B23,$C23),SC!$A$6:$N$135,14,FALSE),0)</f>
        <v>12</v>
      </c>
      <c r="AP23" s="231">
        <f>_xlfn.IFNA(VLOOKUP(CONCATENATE($AP$5,$B23,$C23),'KAL1'!$A$6:$N$135,14,FALSE),0)</f>
        <v>0</v>
      </c>
      <c r="AQ23" s="518"/>
      <c r="AR23" s="232">
        <f>_xlfn.IFNA(VLOOKUP(CONCATENATE($AR$5,$B23,$C23),'MR3'!$A$6:$N$135,14,FALSE),0)</f>
        <v>0</v>
      </c>
      <c r="AS23" s="101"/>
    </row>
    <row r="24" spans="1:45" s="42" customFormat="1" ht="13.5" thickBot="1" x14ac:dyDescent="0.25">
      <c r="A24" s="916"/>
      <c r="B24" s="35" t="s">
        <v>935</v>
      </c>
      <c r="C24" s="36" t="s">
        <v>941</v>
      </c>
      <c r="D24" s="36" t="s">
        <v>1278</v>
      </c>
      <c r="E24" s="37">
        <v>44357</v>
      </c>
      <c r="F24" s="38">
        <v>11</v>
      </c>
      <c r="G24" s="39">
        <f t="shared" si="4"/>
        <v>3</v>
      </c>
      <c r="H24" s="40">
        <f t="shared" si="5"/>
        <v>12</v>
      </c>
      <c r="I24" s="41">
        <f t="shared" si="3"/>
        <v>17</v>
      </c>
      <c r="J24" s="229">
        <f>_xlfn.IFNA(VLOOKUP(CONCATENATE($J$5,$B24,$C24),'20BUN'!$A$6:$N$94,14,FALSE),0)</f>
        <v>0</v>
      </c>
      <c r="K24" s="230">
        <f>_xlfn.IFNA(VLOOKUP(CONCATENATE($K$5,$B24,$C24),'20BUS'!$A$6:$N$107,14,FALSE),0)</f>
        <v>0</v>
      </c>
      <c r="L24" s="230">
        <f>_xlfn.IFNA(VLOOKUP(CONCATENATE($L$5,$B24,$C24),'MUR1'!$A$6:$N$135,14,FALSE),0)</f>
        <v>0</v>
      </c>
      <c r="M24" s="230">
        <f>_xlfn.IFNA(VLOOKUP(CONCATENATE($M$5,$B24,$C24),'BUS1'!$A$6:$N$95,14,FALSE),0)</f>
        <v>0</v>
      </c>
      <c r="N24" s="230">
        <f>_xlfn.IFNA(VLOOKUP(CONCATENATE($N$5,$B24,$C24),'WP1'!$A$6:$N$131,14,FALSE),0)</f>
        <v>0</v>
      </c>
      <c r="O24" s="230">
        <f>_xlfn.IFNA(VLOOKUP(CONCATENATE($O$5,$B24,$C24),'BAL1'!$A$6:$N$95,14,FALSE),0)</f>
        <v>0</v>
      </c>
      <c r="P24" s="230">
        <f>_xlfn.IFNA(VLOOKUP(CONCATENATE($P$5,$B24,$C24),'BUS2'!$A$6:$N$133,14,FALSE),0)</f>
        <v>0</v>
      </c>
      <c r="Q24" s="230">
        <f>_xlfn.IFNA(VLOOKUP(CONCATENATE($Q$5,$B24,$C24),'WAL1'!$A$6:$N$135,14,FALSE),0)</f>
        <v>0</v>
      </c>
      <c r="R24" s="230">
        <f>_xlfn.IFNA(VLOOKUP(CONCATENATE($S$5,$B24,$C24),'MR1'!$A$6:$N$132,14,FALSE),0)</f>
        <v>0</v>
      </c>
      <c r="S24" s="230">
        <f>_xlfn.IFNA(VLOOKUP(CONCATENATE($S$5,$B24,$C24),'OG1'!$A$6:$N$132,14,FALSE),0)</f>
        <v>0</v>
      </c>
      <c r="T24" s="230">
        <f>_xlfn.IFNA(VLOOKUP(CONCATENATE($T$5,$B24,$C24),DARL!$A$6:$N$56,14,FALSE),0)</f>
        <v>0</v>
      </c>
      <c r="U24" s="230">
        <f>_xlfn.IFNA(VLOOKUP(CONCATENATE($U$5,$B24,$C24),'BUS3'!$A$6:$N$135,14,FALSE),0)</f>
        <v>0</v>
      </c>
      <c r="V24" s="230">
        <f>_xlfn.IFNA(VLOOKUP(CONCATENATE($V$5,$B24,$C24),'BAL2'!$A$6:$N$135,14,FALSE),0)</f>
        <v>0</v>
      </c>
      <c r="W24" s="230">
        <f>_xlfn.IFNA(VLOOKUP(CONCATENATE($W$5,$B24,$C24),'BUN2'!$A$6:$N$135,14,FALSE),0)</f>
        <v>0</v>
      </c>
      <c r="X24" s="230">
        <f>_xlfn.IFNA(VLOOKUP(CONCATENATE($X$5,$B24,$C24),'OG2'!$A$6:$N$133,14,FALSE),0)</f>
        <v>0</v>
      </c>
      <c r="Y24" s="230">
        <f>_xlfn.IFNA(VLOOKUP(CONCATENATE($Y$5,$B24,$C24),'SM1'!$A$6:$N$133,14,FALSE),0)</f>
        <v>0</v>
      </c>
      <c r="Z24" s="230">
        <f>_xlfn.IFNA(VLOOKUP(CONCATENATE($Z$5,$B24,$C24),'MR2'!$A$6:$N$124,14,FALSE),0)</f>
        <v>0</v>
      </c>
      <c r="AA24" s="230">
        <f>_xlfn.IFNA(VLOOKUP(CONCATENATE($AA$5,$B24,$C24),'WAL2'!$A$6:$N$135,14,FALSE),0)</f>
        <v>0</v>
      </c>
      <c r="AB24" s="230">
        <f>_xlfn.IFNA(VLOOKUP(CONCATENATE($AB$5,$B24,$C24),DARD1!$A$6:$N$134,14,FALSE),0)</f>
        <v>0</v>
      </c>
      <c r="AC24" s="230">
        <f>_xlfn.IFNA(VLOOKUP(CONCATENATE($AC$5,$B24,$C24),'LF1'!$A$6:$N$135,14,FALSE),0)</f>
        <v>0</v>
      </c>
      <c r="AD24" s="230">
        <f>_xlfn.IFNA(VLOOKUP(CONCATENATE($AC$5,$B24,$C24),DARL2!$A$6:$N$135,14,FALSE),0)</f>
        <v>5</v>
      </c>
      <c r="AE24" s="231">
        <f>_xlfn.IFNA(VLOOKUP(CONCATENATE($AE$5,$B24,$C24),FEST!$A$6:$N$135,14,FALSE),0)</f>
        <v>5</v>
      </c>
      <c r="AF24" s="231">
        <f>_xlfn.IFNA(VLOOKUP(CONCATENATE($AF$5,$B24,$C24),'BUN2'!$A$6:$N$135,14,FALSE),0)</f>
        <v>0</v>
      </c>
      <c r="AG24" s="230">
        <f>_xlfn.IFNA(VLOOKUP(CONCATENATE($AG$5,$B24,$C24),'OG3'!$A$6:$N$135,14,FALSE),0)</f>
        <v>0</v>
      </c>
      <c r="AH24" s="231">
        <f>_xlfn.IFNA(VLOOKUP(CONCATENATE($AH$5,$B24,$C24),SER!$A$6:$N$135,14,FALSE),0)</f>
        <v>0</v>
      </c>
      <c r="AI24" s="231">
        <f>_xlfn.IFNA(VLOOKUP(CONCATENATE($AI$5,$B24,$C24),KR!$A$6:$N$135,14,FALSE),0)</f>
        <v>0</v>
      </c>
      <c r="AJ24" s="231">
        <f>_xlfn.IFNA(VLOOKUP(CONCATENATE($AJ$5,$B24,$C24),DARL3!$A$6:$N$135,14,FALSE),0)</f>
        <v>0</v>
      </c>
      <c r="AK24" s="231">
        <f>_xlfn.IFNA(VLOOKUP(CONCATENATE($AK$5,$B24,$C24),DARD2!$A$6:$N$135,14,FALSE),0)</f>
        <v>0</v>
      </c>
      <c r="AL24" s="231">
        <f>_xlfn.IFNA(VLOOKUP(CONCATENATE($AL$5,$B24,$C24),'WAL3'!$A$6:$N$77,14,FALSE),0)</f>
        <v>0</v>
      </c>
      <c r="AM24" s="231">
        <f>_xlfn.IFNA(VLOOKUP(CONCATENATE($AM$5,$B24,$C24),'BAL3'!$A$6:$N$135,14,FALSE),0)</f>
        <v>0</v>
      </c>
      <c r="AN24" s="231">
        <f>_xlfn.IFNA(VLOOKUP(CONCATENATE($AN$5,$B24,$C24),'BUN3'!$A$6:$N$135,14,FALSE),0)</f>
        <v>0</v>
      </c>
      <c r="AO24" s="231">
        <f>_xlfn.IFNA(VLOOKUP(CONCATENATE($AO$5,$B24,$C24),SC!$A$6:$N$135,14,FALSE),0)</f>
        <v>2</v>
      </c>
      <c r="AP24" s="231">
        <f>_xlfn.IFNA(VLOOKUP(CONCATENATE($AP$5,$B24,$C24),'KAL1'!$A$6:$N$135,14,FALSE),0)</f>
        <v>0</v>
      </c>
      <c r="AQ24" s="518"/>
      <c r="AR24" s="623">
        <f>_xlfn.IFNA(VLOOKUP(CONCATENATE($AR$5,$B24,$C24),'MR3'!$A$6:$N$135,14,FALSE),0)</f>
        <v>0</v>
      </c>
      <c r="AS24" s="101"/>
    </row>
    <row r="25" spans="1:45" s="42" customFormat="1" x14ac:dyDescent="0.2">
      <c r="A25" s="916"/>
      <c r="B25" s="35" t="s">
        <v>33</v>
      </c>
      <c r="C25" s="36" t="s">
        <v>34</v>
      </c>
      <c r="D25" s="36" t="s">
        <v>80</v>
      </c>
      <c r="E25" s="37">
        <v>44262</v>
      </c>
      <c r="F25" s="38">
        <v>12</v>
      </c>
      <c r="G25" s="39">
        <f t="shared" si="4"/>
        <v>2</v>
      </c>
      <c r="H25" s="40">
        <f t="shared" si="5"/>
        <v>8</v>
      </c>
      <c r="I25" s="41">
        <f t="shared" si="3"/>
        <v>19</v>
      </c>
      <c r="J25" s="229">
        <f>_xlfn.IFNA(VLOOKUP(CONCATENATE($J$5,$B25,$C25),'20BUN'!$A$6:$N$94,14,FALSE),0)</f>
        <v>0</v>
      </c>
      <c r="K25" s="230">
        <f>_xlfn.IFNA(VLOOKUP(CONCATENATE($K$5,$B25,$C25),'20BUS'!$A$6:$N$107,14,FALSE),0)</f>
        <v>0</v>
      </c>
      <c r="L25" s="230">
        <f>_xlfn.IFNA(VLOOKUP(CONCATENATE($L$5,$B25,$C25),'MUR1'!$A$6:$N$135,14,FALSE),0)</f>
        <v>0</v>
      </c>
      <c r="M25" s="230">
        <f>_xlfn.IFNA(VLOOKUP(CONCATENATE($M$5,$B25,$C25),'BUS1'!$A$6:$N$95,14,FALSE),0)</f>
        <v>0</v>
      </c>
      <c r="N25" s="230">
        <f>_xlfn.IFNA(VLOOKUP(CONCATENATE($N$5,$B25,$C25),'WP1'!$A$6:$N$131,14,FALSE),0)</f>
        <v>0</v>
      </c>
      <c r="O25" s="230">
        <f>_xlfn.IFNA(VLOOKUP(CONCATENATE($O$5,$B25,$C25),'BAL1'!$A$6:$N$95,14,FALSE),0)</f>
        <v>0</v>
      </c>
      <c r="P25" s="230">
        <f>_xlfn.IFNA(VLOOKUP(CONCATENATE($P$5,$B25,$C25),'BUS2'!$A$6:$N$133,14,FALSE),0)</f>
        <v>0</v>
      </c>
      <c r="Q25" s="230">
        <f>_xlfn.IFNA(VLOOKUP(CONCATENATE($Q$5,$B25,$C25),'WAL1'!$A$6:$N$135,14,FALSE),0)</f>
        <v>0</v>
      </c>
      <c r="R25" s="230">
        <f>_xlfn.IFNA(VLOOKUP(CONCATENATE($S$5,$B25,$C25),'MR1'!$A$6:$N$132,14,FALSE),0)</f>
        <v>0</v>
      </c>
      <c r="S25" s="230">
        <f>_xlfn.IFNA(VLOOKUP(CONCATENATE($S$5,$B25,$C25),'OG1'!$A$6:$N$132,14,FALSE),0)</f>
        <v>0</v>
      </c>
      <c r="T25" s="230">
        <f>_xlfn.IFNA(VLOOKUP(CONCATENATE($T$5,$B25,$C25),DARL!$A$6:$N$56,14,FALSE),0)</f>
        <v>0</v>
      </c>
      <c r="U25" s="230">
        <f>_xlfn.IFNA(VLOOKUP(CONCATENATE($U$5,$B25,$C25),'BUS3'!$A$6:$N$135,14,FALSE),0)</f>
        <v>0</v>
      </c>
      <c r="V25" s="230">
        <f>_xlfn.IFNA(VLOOKUP(CONCATENATE($V$5,$B25,$C25),'BAL2'!$A$6:$N$135,14,FALSE),0)</f>
        <v>0</v>
      </c>
      <c r="W25" s="230">
        <f>_xlfn.IFNA(VLOOKUP(CONCATENATE($W$5,$B25,$C25),'BUN2'!$A$6:$N$135,14,FALSE),0)</f>
        <v>0</v>
      </c>
      <c r="X25" s="230">
        <f>_xlfn.IFNA(VLOOKUP(CONCATENATE($X$5,$B25,$C25),'OG2'!$A$6:$N$133,14,FALSE),0)</f>
        <v>6</v>
      </c>
      <c r="Y25" s="230">
        <f>_xlfn.IFNA(VLOOKUP(CONCATENATE($Y$5,$B25,$C25),'SM1'!$A$6:$N$133,14,FALSE),0)</f>
        <v>0</v>
      </c>
      <c r="Z25" s="230">
        <f>_xlfn.IFNA(VLOOKUP(CONCATENATE($Z$5,$B25,$C25),'MR2'!$A$6:$N$124,14,FALSE),0)</f>
        <v>0</v>
      </c>
      <c r="AA25" s="230">
        <f>_xlfn.IFNA(VLOOKUP(CONCATENATE($AA$5,$B25,$C25),'WAL2'!$A$6:$N$135,14,FALSE),0)</f>
        <v>0</v>
      </c>
      <c r="AB25" s="230">
        <f>_xlfn.IFNA(VLOOKUP(CONCATENATE($AB$5,$B25,$C25),DARD1!$A$6:$N$134,14,FALSE),0)</f>
        <v>0</v>
      </c>
      <c r="AC25" s="230">
        <f>_xlfn.IFNA(VLOOKUP(CONCATENATE($AC$5,$B25,$C25),'LF1'!$A$6:$N$135,14,FALSE),0)</f>
        <v>0</v>
      </c>
      <c r="AD25" s="230">
        <f>_xlfn.IFNA(VLOOKUP(CONCATENATE($AC$5,$B25,$C25),DARL2!$A$6:$N$135,14,FALSE),0)</f>
        <v>0</v>
      </c>
      <c r="AE25" s="231">
        <f>_xlfn.IFNA(VLOOKUP(CONCATENATE($AE$5,$B25,$C25),FEST!$A$6:$N$135,14,FALSE),0)</f>
        <v>0</v>
      </c>
      <c r="AF25" s="231">
        <f>_xlfn.IFNA(VLOOKUP(CONCATENATE($AF$5,$B25,$C25),'BUN2'!$A$6:$N$135,14,FALSE),0)</f>
        <v>0</v>
      </c>
      <c r="AG25" s="230">
        <f>_xlfn.IFNA(VLOOKUP(CONCATENATE($AG$5,$B25,$C25),'OG3'!$A$6:$N$135,14,FALSE),0)</f>
        <v>0</v>
      </c>
      <c r="AH25" s="231">
        <f>_xlfn.IFNA(VLOOKUP(CONCATENATE($AH$5,$B25,$C25),SER!$A$6:$N$135,14,FALSE),0)</f>
        <v>0</v>
      </c>
      <c r="AI25" s="231">
        <f>_xlfn.IFNA(VLOOKUP(CONCATENATE($AI$5,$B25,$C25),KR!$A$6:$N$135,14,FALSE),0)</f>
        <v>0</v>
      </c>
      <c r="AJ25" s="231">
        <f>_xlfn.IFNA(VLOOKUP(CONCATENATE($AJ$5,$B25,$C25),DARL3!$A$6:$N$135,14,FALSE),0)</f>
        <v>0</v>
      </c>
      <c r="AK25" s="231">
        <f>_xlfn.IFNA(VLOOKUP(CONCATENATE($AK$5,$B25,$C25),DARD2!$A$6:$N$135,14,FALSE),0)</f>
        <v>0</v>
      </c>
      <c r="AL25" s="231">
        <f>_xlfn.IFNA(VLOOKUP(CONCATENATE($AL$5,$B25,$C25),'WAL3'!$A$6:$N$77,14,FALSE),0)</f>
        <v>0</v>
      </c>
      <c r="AM25" s="231">
        <f>_xlfn.IFNA(VLOOKUP(CONCATENATE($AM$5,$B25,$C25),'BAL3'!$A$6:$N$135,14,FALSE),0)</f>
        <v>0</v>
      </c>
      <c r="AN25" s="231">
        <f>_xlfn.IFNA(VLOOKUP(CONCATENATE($AN$5,$B25,$C25),'BUN3'!$A$6:$N$135,14,FALSE),0)</f>
        <v>0</v>
      </c>
      <c r="AO25" s="231">
        <f>_xlfn.IFNA(VLOOKUP(CONCATENATE($AO$5,$B25,$C25),SC!$A$6:$N$135,14,FALSE),0)</f>
        <v>2</v>
      </c>
      <c r="AP25" s="231">
        <f>_xlfn.IFNA(VLOOKUP(CONCATENATE($AP$5,$B25,$C25),'KAL1'!$A$6:$N$135,14,FALSE),0)</f>
        <v>0</v>
      </c>
      <c r="AQ25" s="518"/>
      <c r="AR25" s="284">
        <f>_xlfn.IFNA(VLOOKUP(CONCATENATE($AR$5,$B25,$C25),'MR3'!$A$6:$N$135,14,FALSE),0)</f>
        <v>0</v>
      </c>
      <c r="AS25" s="101"/>
    </row>
    <row r="26" spans="1:45" s="42" customFormat="1" x14ac:dyDescent="0.2">
      <c r="A26" s="916"/>
      <c r="B26" s="35" t="s">
        <v>293</v>
      </c>
      <c r="C26" s="36" t="s">
        <v>294</v>
      </c>
      <c r="D26" s="36" t="s">
        <v>46</v>
      </c>
      <c r="E26" s="37">
        <v>44221</v>
      </c>
      <c r="F26" s="38">
        <v>12</v>
      </c>
      <c r="G26" s="39">
        <f t="shared" si="4"/>
        <v>2</v>
      </c>
      <c r="H26" s="40">
        <f t="shared" si="5"/>
        <v>8</v>
      </c>
      <c r="I26" s="41">
        <f t="shared" si="3"/>
        <v>19</v>
      </c>
      <c r="J26" s="229">
        <f>_xlfn.IFNA(VLOOKUP(CONCATENATE($J$5,$B26,$C26),'20BUN'!$A$6:$N$94,14,FALSE),0)</f>
        <v>0</v>
      </c>
      <c r="K26" s="230">
        <f>_xlfn.IFNA(VLOOKUP(CONCATENATE($K$5,$B26,$C26),'20BUS'!$A$6:$N$107,14,FALSE),0)</f>
        <v>0</v>
      </c>
      <c r="L26" s="230">
        <f>_xlfn.IFNA(VLOOKUP(CONCATENATE($L$5,$B26,$C26),'MUR1'!$A$6:$N$135,14,FALSE),0)</f>
        <v>0</v>
      </c>
      <c r="M26" s="230">
        <f>_xlfn.IFNA(VLOOKUP(CONCATENATE($M$5,$B26,$C26),'BUS1'!$A$6:$N$95,14,FALSE),0)</f>
        <v>0</v>
      </c>
      <c r="N26" s="230">
        <f>_xlfn.IFNA(VLOOKUP(CONCATENATE($N$5,$B26,$C26),'WP1'!$A$6:$N$131,14,FALSE),0)</f>
        <v>0</v>
      </c>
      <c r="O26" s="230">
        <f>_xlfn.IFNA(VLOOKUP(CONCATENATE($O$5,$B26,$C26),'BAL1'!$A$6:$N$95,14,FALSE),0)</f>
        <v>0</v>
      </c>
      <c r="P26" s="230">
        <f>_xlfn.IFNA(VLOOKUP(CONCATENATE($P$5,$B26,$C26),'BUS2'!$A$6:$N$133,14,FALSE),0)</f>
        <v>0</v>
      </c>
      <c r="Q26" s="230">
        <f>_xlfn.IFNA(VLOOKUP(CONCATENATE($Q$5,$B26,$C26),'WAL1'!$A$6:$N$135,14,FALSE),0)</f>
        <v>0</v>
      </c>
      <c r="R26" s="230">
        <f>_xlfn.IFNA(VLOOKUP(CONCATENATE($S$5,$B26,$C26),'MR1'!$A$6:$N$132,14,FALSE),0)</f>
        <v>0</v>
      </c>
      <c r="S26" s="230">
        <f>_xlfn.IFNA(VLOOKUP(CONCATENATE($S$5,$B26,$C26),'OG1'!$A$6:$N$132,14,FALSE),0)</f>
        <v>0</v>
      </c>
      <c r="T26" s="230">
        <f>_xlfn.IFNA(VLOOKUP(CONCATENATE($T$5,$B26,$C26),DARL!$A$6:$N$56,14,FALSE),0)</f>
        <v>0</v>
      </c>
      <c r="U26" s="230">
        <f>_xlfn.IFNA(VLOOKUP(CONCATENATE($U$5,$B26,$C26),'BUS3'!$A$6:$N$135,14,FALSE),0)</f>
        <v>0</v>
      </c>
      <c r="V26" s="230">
        <f>_xlfn.IFNA(VLOOKUP(CONCATENATE($V$5,$B26,$C26),'BAL2'!$A$6:$N$135,14,FALSE),0)</f>
        <v>0</v>
      </c>
      <c r="W26" s="230">
        <f>_xlfn.IFNA(VLOOKUP(CONCATENATE($W$5,$B26,$C26),'BUN2'!$A$6:$N$135,14,FALSE),0)</f>
        <v>0</v>
      </c>
      <c r="X26" s="230">
        <f>_xlfn.IFNA(VLOOKUP(CONCATENATE($X$5,$B26,$C26),'OG2'!$A$6:$N$133,14,FALSE),0)</f>
        <v>0</v>
      </c>
      <c r="Y26" s="230">
        <f>_xlfn.IFNA(VLOOKUP(CONCATENATE($Y$5,$B26,$C26),'SM1'!$A$6:$N$133,14,FALSE),0)</f>
        <v>0</v>
      </c>
      <c r="Z26" s="230">
        <f>_xlfn.IFNA(VLOOKUP(CONCATENATE($Z$5,$B26,$C26),'MR2'!$A$6:$N$124,14,FALSE),0)</f>
        <v>0</v>
      </c>
      <c r="AA26" s="230">
        <f>_xlfn.IFNA(VLOOKUP(CONCATENATE($AA$5,$B26,$C26),'WAL2'!$A$6:$N$135,14,FALSE),0)</f>
        <v>0</v>
      </c>
      <c r="AB26" s="230">
        <f>_xlfn.IFNA(VLOOKUP(CONCATENATE($AB$5,$B26,$C26),DARD1!$A$6:$N$134,14,FALSE),0)</f>
        <v>0</v>
      </c>
      <c r="AC26" s="230">
        <f>_xlfn.IFNA(VLOOKUP(CONCATENATE($AC$5,$B26,$C26),'LF1'!$A$6:$N$135,14,FALSE),0)</f>
        <v>0</v>
      </c>
      <c r="AD26" s="230">
        <f>_xlfn.IFNA(VLOOKUP(CONCATENATE($AC$5,$B26,$C26),DARL2!$A$6:$N$135,14,FALSE),0)</f>
        <v>0</v>
      </c>
      <c r="AE26" s="231">
        <f>_xlfn.IFNA(VLOOKUP(CONCATENATE($AE$5,$B26,$C26),FEST!$A$6:$N$135,14,FALSE),0)</f>
        <v>6</v>
      </c>
      <c r="AF26" s="231">
        <f>_xlfn.IFNA(VLOOKUP(CONCATENATE($AF$5,$B26,$C26),'BUN2'!$A$6:$N$135,14,FALSE),0)</f>
        <v>0</v>
      </c>
      <c r="AG26" s="230">
        <f>_xlfn.IFNA(VLOOKUP(CONCATENATE($AG$5,$B26,$C26),'OG3'!$A$6:$N$135,14,FALSE),0)</f>
        <v>0</v>
      </c>
      <c r="AH26" s="231">
        <f>_xlfn.IFNA(VLOOKUP(CONCATENATE($AH$5,$B26,$C26),SER!$A$6:$N$135,14,FALSE),0)</f>
        <v>0</v>
      </c>
      <c r="AI26" s="231">
        <f>_xlfn.IFNA(VLOOKUP(CONCATENATE($AI$5,$B26,$C26),KR!$A$6:$N$135,14,FALSE),0)</f>
        <v>0</v>
      </c>
      <c r="AJ26" s="231">
        <f>_xlfn.IFNA(VLOOKUP(CONCATENATE($AJ$5,$B26,$C26),DARL3!$A$6:$N$135,14,FALSE),0)</f>
        <v>0</v>
      </c>
      <c r="AK26" s="231">
        <f>_xlfn.IFNA(VLOOKUP(CONCATENATE($AK$5,$B26,$C26),DARD2!$A$6:$N$135,14,FALSE),0)</f>
        <v>0</v>
      </c>
      <c r="AL26" s="231">
        <f>_xlfn.IFNA(VLOOKUP(CONCATENATE($AL$5,$B26,$C26),'WAL3'!$A$6:$N$77,14,FALSE),0)</f>
        <v>0</v>
      </c>
      <c r="AM26" s="231">
        <f>_xlfn.IFNA(VLOOKUP(CONCATENATE($AM$5,$B26,$C26),'BAL3'!$A$6:$N$135,14,FALSE),0)</f>
        <v>0</v>
      </c>
      <c r="AN26" s="231">
        <f>_xlfn.IFNA(VLOOKUP(CONCATENATE($AN$5,$B26,$C26),'BUN3'!$A$6:$N$135,14,FALSE),0)</f>
        <v>0</v>
      </c>
      <c r="AO26" s="231">
        <f>_xlfn.IFNA(VLOOKUP(CONCATENATE($AO$5,$B26,$C26),SC!$A$6:$N$135,14,FALSE),0)</f>
        <v>2</v>
      </c>
      <c r="AP26" s="231">
        <f>_xlfn.IFNA(VLOOKUP(CONCATENATE($AP$5,$B26,$C26),'KAL1'!$A$6:$N$135,14,FALSE),0)</f>
        <v>0</v>
      </c>
      <c r="AQ26" s="518"/>
      <c r="AR26" s="232">
        <f>_xlfn.IFNA(VLOOKUP(CONCATENATE($AR$5,$B26,$C26),'MR3'!$A$6:$N$135,14,FALSE),0)</f>
        <v>0</v>
      </c>
      <c r="AS26" s="101"/>
    </row>
    <row r="27" spans="1:45" s="42" customFormat="1" x14ac:dyDescent="0.2">
      <c r="A27" s="916"/>
      <c r="B27" s="780" t="s">
        <v>110</v>
      </c>
      <c r="C27" s="781" t="s">
        <v>111</v>
      </c>
      <c r="D27" s="36" t="s">
        <v>123</v>
      </c>
      <c r="E27" s="37">
        <v>44220</v>
      </c>
      <c r="F27" s="38">
        <v>10</v>
      </c>
      <c r="G27" s="39">
        <f t="shared" si="4"/>
        <v>1</v>
      </c>
      <c r="H27" s="40">
        <f t="shared" si="5"/>
        <v>7</v>
      </c>
      <c r="I27" s="41">
        <f t="shared" si="3"/>
        <v>21</v>
      </c>
      <c r="J27" s="229">
        <f>_xlfn.IFNA(VLOOKUP(CONCATENATE($J$5,$B27,$C27),'20BUN'!$A$6:$N$94,14,FALSE),0)</f>
        <v>0</v>
      </c>
      <c r="K27" s="230">
        <f>_xlfn.IFNA(VLOOKUP(CONCATENATE($K$5,$B27,$C27),'20BUS'!$A$6:$N$107,14,FALSE),0)</f>
        <v>0</v>
      </c>
      <c r="L27" s="230">
        <f>_xlfn.IFNA(VLOOKUP(CONCATENATE($L$5,$B27,$C27),'MUR1'!$A$6:$N$135,14,FALSE),0)</f>
        <v>0</v>
      </c>
      <c r="M27" s="230">
        <f>_xlfn.IFNA(VLOOKUP(CONCATENATE($M$5,$B27,$C27),'BUS1'!$A$6:$N$95,14,FALSE),0)</f>
        <v>0</v>
      </c>
      <c r="N27" s="230">
        <f>_xlfn.IFNA(VLOOKUP(CONCATENATE($N$5,$B27,$C27),'WP1'!$A$6:$N$131,14,FALSE),0)</f>
        <v>0</v>
      </c>
      <c r="O27" s="230">
        <f>_xlfn.IFNA(VLOOKUP(CONCATENATE($O$5,$B27,$C27),'BAL1'!$A$6:$N$95,14,FALSE),0)</f>
        <v>0</v>
      </c>
      <c r="P27" s="230">
        <f>_xlfn.IFNA(VLOOKUP(CONCATENATE($P$5,$B27,$C27),'BUS2'!$A$6:$N$133,14,FALSE),0)</f>
        <v>0</v>
      </c>
      <c r="Q27" s="230">
        <f>_xlfn.IFNA(VLOOKUP(CONCATENATE($Q$5,$B27,$C27),'WAL1'!$A$6:$N$135,14,FALSE),0)</f>
        <v>0</v>
      </c>
      <c r="R27" s="230">
        <f>_xlfn.IFNA(VLOOKUP(CONCATENATE($S$5,$B27,$C27),'MR1'!$A$6:$N$132,14,FALSE),0)</f>
        <v>0</v>
      </c>
      <c r="S27" s="230">
        <f>_xlfn.IFNA(VLOOKUP(CONCATENATE($S$5,$B27,$C27),'OG1'!$A$6:$N$132,14,FALSE),0)</f>
        <v>0</v>
      </c>
      <c r="T27" s="230">
        <f>_xlfn.IFNA(VLOOKUP(CONCATENATE($T$5,$B27,$C27),DARL!$A$6:$N$56,14,FALSE),0)</f>
        <v>0</v>
      </c>
      <c r="U27" s="230">
        <f>_xlfn.IFNA(VLOOKUP(CONCATENATE($U$5,$B27,$C27),'BUS3'!$A$6:$N$135,14,FALSE),0)</f>
        <v>0</v>
      </c>
      <c r="V27" s="230">
        <f>_xlfn.IFNA(VLOOKUP(CONCATENATE($V$5,$B27,$C27),'BAL2'!$A$6:$N$135,14,FALSE),0)</f>
        <v>0</v>
      </c>
      <c r="W27" s="230">
        <f>_xlfn.IFNA(VLOOKUP(CONCATENATE($W$5,$B27,$C27),'BUN2'!$A$6:$N$135,14,FALSE),0)</f>
        <v>0</v>
      </c>
      <c r="X27" s="230">
        <f>_xlfn.IFNA(VLOOKUP(CONCATENATE($X$5,$B27,$C27),'OG2'!$A$6:$N$133,14,FALSE),0)</f>
        <v>0</v>
      </c>
      <c r="Y27" s="230">
        <f>_xlfn.IFNA(VLOOKUP(CONCATENATE($Y$5,$B27,$C27),'SM1'!$A$6:$N$133,14,FALSE),0)</f>
        <v>0</v>
      </c>
      <c r="Z27" s="230">
        <f>_xlfn.IFNA(VLOOKUP(CONCATENATE($Z$5,$B27,$C27),'MR2'!$A$6:$N$124,14,FALSE),0)</f>
        <v>0</v>
      </c>
      <c r="AA27" s="230">
        <f>_xlfn.IFNA(VLOOKUP(CONCATENATE($AA$5,$B27,$C27),'WAL2'!$A$6:$N$135,14,FALSE),0)</f>
        <v>0</v>
      </c>
      <c r="AB27" s="230">
        <f>_xlfn.IFNA(VLOOKUP(CONCATENATE($AB$5,$B27,$C27),DARD1!$A$6:$N$134,14,FALSE),0)</f>
        <v>0</v>
      </c>
      <c r="AC27" s="230">
        <f>_xlfn.IFNA(VLOOKUP(CONCATENATE($AC$5,$B27,$C27),'LF1'!$A$6:$N$135,14,FALSE),0)</f>
        <v>0</v>
      </c>
      <c r="AD27" s="230">
        <f>_xlfn.IFNA(VLOOKUP(CONCATENATE($AC$5,$B27,$C27),DARL2!$A$6:$N$135,14,FALSE),0)</f>
        <v>0</v>
      </c>
      <c r="AE27" s="231">
        <f>_xlfn.IFNA(VLOOKUP(CONCATENATE($AE$5,$B27,$C27),FEST!$A$6:$N$135,14,FALSE),0)</f>
        <v>0</v>
      </c>
      <c r="AF27" s="231">
        <f>_xlfn.IFNA(VLOOKUP(CONCATENATE($AF$5,$B27,$C27),'BUN2'!$A$6:$N$135,14,FALSE),0)</f>
        <v>0</v>
      </c>
      <c r="AG27" s="230">
        <f>_xlfn.IFNA(VLOOKUP(CONCATENATE($AG$5,$B27,$C27),'OG3'!$A$6:$N$135,14,FALSE),0)</f>
        <v>0</v>
      </c>
      <c r="AH27" s="231">
        <f>_xlfn.IFNA(VLOOKUP(CONCATENATE($AH$5,$B27,$C27),SER!$A$6:$N$135,14,FALSE),0)</f>
        <v>0</v>
      </c>
      <c r="AI27" s="231">
        <f>_xlfn.IFNA(VLOOKUP(CONCATENATE($AI$5,$B27,$C27),KR!$A$6:$N$135,14,FALSE),0)</f>
        <v>0</v>
      </c>
      <c r="AJ27" s="231">
        <f>_xlfn.IFNA(VLOOKUP(CONCATENATE($AJ$5,$B27,$C27),DARL3!$A$6:$N$135,14,FALSE),0)</f>
        <v>0</v>
      </c>
      <c r="AK27" s="231">
        <f>_xlfn.IFNA(VLOOKUP(CONCATENATE($AK$5,$B27,$C27),DARD2!$A$6:$N$135,14,FALSE),0)</f>
        <v>0</v>
      </c>
      <c r="AL27" s="231">
        <f>_xlfn.IFNA(VLOOKUP(CONCATENATE($AL$5,$B27,$C27),'WAL3'!$A$6:$N$77,14,FALSE),0)</f>
        <v>0</v>
      </c>
      <c r="AM27" s="231">
        <f>_xlfn.IFNA(VLOOKUP(CONCATENATE($AM$5,$B27,$C27),'BAL3'!$A$6:$N$135,14,FALSE),0)</f>
        <v>0</v>
      </c>
      <c r="AN27" s="231">
        <f>_xlfn.IFNA(VLOOKUP(CONCATENATE($AN$5,$B27,$C27),'BUN3'!$A$6:$N$135,14,FALSE),0)</f>
        <v>0</v>
      </c>
      <c r="AO27" s="231">
        <f>_xlfn.IFNA(VLOOKUP(CONCATENATE($AO$5,$B27,$C27),SC!$A$6:$N$135,14,FALSE),0)</f>
        <v>0</v>
      </c>
      <c r="AP27" s="231">
        <f>_xlfn.IFNA(VLOOKUP(CONCATENATE($AP$5,$B27,$C27),'KAL1'!$A$6:$N$135,14,FALSE),0)</f>
        <v>0</v>
      </c>
      <c r="AQ27" s="518"/>
      <c r="AR27" s="232">
        <f>_xlfn.IFNA(VLOOKUP(CONCATENATE($AR$5,$B27,$C27),'MR3'!$A$6:$N$135,14,FALSE),0)</f>
        <v>7</v>
      </c>
      <c r="AS27" s="101"/>
    </row>
    <row r="28" spans="1:45" s="42" customFormat="1" x14ac:dyDescent="0.2">
      <c r="A28" s="916"/>
      <c r="B28" s="780" t="s">
        <v>121</v>
      </c>
      <c r="C28" s="781" t="s">
        <v>749</v>
      </c>
      <c r="D28" s="36" t="s">
        <v>750</v>
      </c>
      <c r="E28" s="37">
        <v>44310</v>
      </c>
      <c r="F28" s="38">
        <v>13</v>
      </c>
      <c r="G28" s="39">
        <f t="shared" si="4"/>
        <v>1</v>
      </c>
      <c r="H28" s="40">
        <f t="shared" si="5"/>
        <v>6</v>
      </c>
      <c r="I28" s="41">
        <f t="shared" si="3"/>
        <v>22</v>
      </c>
      <c r="J28" s="229">
        <f>_xlfn.IFNA(VLOOKUP(CONCATENATE($J$5,$B28,$C28),'20BUN'!$A$6:$N$94,14,FALSE),0)</f>
        <v>0</v>
      </c>
      <c r="K28" s="230">
        <f>_xlfn.IFNA(VLOOKUP(CONCATENATE($K$5,$B28,$C28),'20BUS'!$A$6:$N$107,14,FALSE),0)</f>
        <v>0</v>
      </c>
      <c r="L28" s="230">
        <f>_xlfn.IFNA(VLOOKUP(CONCATENATE($L$5,$B28,$C28),'MUR1'!$A$6:$N$135,14,FALSE),0)</f>
        <v>0</v>
      </c>
      <c r="M28" s="230">
        <f>_xlfn.IFNA(VLOOKUP(CONCATENATE($M$5,$B28,$C28),'BUS1'!$A$6:$N$95,14,FALSE),0)</f>
        <v>0</v>
      </c>
      <c r="N28" s="230">
        <f>_xlfn.IFNA(VLOOKUP(CONCATENATE($N$5,$B28,$C28),'WP1'!$A$6:$N$131,14,FALSE),0)</f>
        <v>0</v>
      </c>
      <c r="O28" s="230">
        <f>_xlfn.IFNA(VLOOKUP(CONCATENATE($O$5,$B28,$C28),'BAL1'!$A$6:$N$95,14,FALSE),0)</f>
        <v>0</v>
      </c>
      <c r="P28" s="230">
        <f>_xlfn.IFNA(VLOOKUP(CONCATENATE($P$5,$B28,$C28),'BUS2'!$A$6:$N$133,14,FALSE),0)</f>
        <v>0</v>
      </c>
      <c r="Q28" s="230">
        <f>_xlfn.IFNA(VLOOKUP(CONCATENATE($Q$5,$B28,$C28),'WAL1'!$A$6:$N$135,14,FALSE),0)</f>
        <v>0</v>
      </c>
      <c r="R28" s="230">
        <f>_xlfn.IFNA(VLOOKUP(CONCATENATE($S$5,$B28,$C28),'MR1'!$A$6:$N$132,14,FALSE),0)</f>
        <v>0</v>
      </c>
      <c r="S28" s="230">
        <f>_xlfn.IFNA(VLOOKUP(CONCATENATE($S$5,$B28,$C28),'OG1'!$A$6:$N$132,14,FALSE),0)</f>
        <v>0</v>
      </c>
      <c r="T28" s="230">
        <f>_xlfn.IFNA(VLOOKUP(CONCATENATE($T$5,$B28,$C28),DARL!$A$6:$N$56,14,FALSE),0)</f>
        <v>0</v>
      </c>
      <c r="U28" s="230">
        <f>_xlfn.IFNA(VLOOKUP(CONCATENATE($U$5,$B28,$C28),'BUS3'!$A$6:$N$135,14,FALSE),0)</f>
        <v>0</v>
      </c>
      <c r="V28" s="230">
        <f>_xlfn.IFNA(VLOOKUP(CONCATENATE($V$5,$B28,$C28),'BAL2'!$A$6:$N$135,14,FALSE),0)</f>
        <v>0</v>
      </c>
      <c r="W28" s="230">
        <f>_xlfn.IFNA(VLOOKUP(CONCATENATE($W$5,$B28,$C28),'BUN2'!$A$6:$N$135,14,FALSE),0)</f>
        <v>0</v>
      </c>
      <c r="X28" s="230">
        <f>_xlfn.IFNA(VLOOKUP(CONCATENATE($X$5,$B28,$C28),'OG2'!$A$6:$N$133,14,FALSE),0)</f>
        <v>0</v>
      </c>
      <c r="Y28" s="230">
        <f>_xlfn.IFNA(VLOOKUP(CONCATENATE($Y$5,$B28,$C28),'SM1'!$A$6:$N$133,14,FALSE),0)</f>
        <v>6</v>
      </c>
      <c r="Z28" s="230">
        <f>_xlfn.IFNA(VLOOKUP(CONCATENATE($Z$5,$B28,$C28),'MR2'!$A$6:$N$124,14,FALSE),0)</f>
        <v>0</v>
      </c>
      <c r="AA28" s="230">
        <f>_xlfn.IFNA(VLOOKUP(CONCATENATE($AA$5,$B28,$C28),'WAL2'!$A$6:$N$135,14,FALSE),0)</f>
        <v>0</v>
      </c>
      <c r="AB28" s="230">
        <f>_xlfn.IFNA(VLOOKUP(CONCATENATE($AB$5,$B28,$C28),DARD1!$A$6:$N$134,14,FALSE),0)</f>
        <v>0</v>
      </c>
      <c r="AC28" s="230">
        <f>_xlfn.IFNA(VLOOKUP(CONCATENATE($AC$5,$B28,$C28),'LF1'!$A$6:$N$135,14,FALSE),0)</f>
        <v>0</v>
      </c>
      <c r="AD28" s="230">
        <f>_xlfn.IFNA(VLOOKUP(CONCATENATE($AC$5,$B28,$C28),DARL2!$A$6:$N$135,14,FALSE),0)</f>
        <v>0</v>
      </c>
      <c r="AE28" s="231">
        <f>_xlfn.IFNA(VLOOKUP(CONCATENATE($AE$5,$B28,$C28),FEST!$A$6:$N$135,14,FALSE),0)</f>
        <v>0</v>
      </c>
      <c r="AF28" s="231">
        <f>_xlfn.IFNA(VLOOKUP(CONCATENATE($AF$5,$B28,$C28),'BUN2'!$A$6:$N$135,14,FALSE),0)</f>
        <v>0</v>
      </c>
      <c r="AG28" s="230">
        <f>_xlfn.IFNA(VLOOKUP(CONCATENATE($AG$5,$B28,$C28),'OG3'!$A$6:$N$135,14,FALSE),0)</f>
        <v>0</v>
      </c>
      <c r="AH28" s="231">
        <f>_xlfn.IFNA(VLOOKUP(CONCATENATE($AH$5,$B28,$C28),SER!$A$6:$N$135,14,FALSE),0)</f>
        <v>0</v>
      </c>
      <c r="AI28" s="231">
        <f>_xlfn.IFNA(VLOOKUP(CONCATENATE($AI$5,$B28,$C28),KR!$A$6:$N$135,14,FALSE),0)</f>
        <v>0</v>
      </c>
      <c r="AJ28" s="231">
        <f>_xlfn.IFNA(VLOOKUP(CONCATENATE($AJ$5,$B28,$C28),DARL3!$A$6:$N$135,14,FALSE),0)</f>
        <v>0</v>
      </c>
      <c r="AK28" s="231">
        <f>_xlfn.IFNA(VLOOKUP(CONCATENATE($AK$5,$B28,$C28),DARD2!$A$6:$N$135,14,FALSE),0)</f>
        <v>0</v>
      </c>
      <c r="AL28" s="231">
        <f>_xlfn.IFNA(VLOOKUP(CONCATENATE($AL$5,$B28,$C28),'WAL3'!$A$6:$N$77,14,FALSE),0)</f>
        <v>0</v>
      </c>
      <c r="AM28" s="231">
        <f>_xlfn.IFNA(VLOOKUP(CONCATENATE($AM$5,$B28,$C28),'BAL3'!$A$6:$N$135,14,FALSE),0)</f>
        <v>0</v>
      </c>
      <c r="AN28" s="231">
        <f>_xlfn.IFNA(VLOOKUP(CONCATENATE($AN$5,$B28,$C28),'BUN3'!$A$6:$N$135,14,FALSE),0)</f>
        <v>0</v>
      </c>
      <c r="AO28" s="231">
        <f>_xlfn.IFNA(VLOOKUP(CONCATENATE($AO$5,$B28,$C28),SC!$A$6:$N$135,14,FALSE),0)</f>
        <v>0</v>
      </c>
      <c r="AP28" s="231">
        <f>_xlfn.IFNA(VLOOKUP(CONCATENATE($AP$5,$B28,$C28),'KAL1'!$A$6:$N$135,14,FALSE),0)</f>
        <v>0</v>
      </c>
      <c r="AQ28" s="518"/>
      <c r="AR28" s="232">
        <f>_xlfn.IFNA(VLOOKUP(CONCATENATE($AR$5,$B28,$C28),'MR3'!$A$6:$N$135,14,FALSE),0)</f>
        <v>0</v>
      </c>
      <c r="AS28" s="101"/>
    </row>
    <row r="29" spans="1:45" s="42" customFormat="1" x14ac:dyDescent="0.2">
      <c r="A29" s="916"/>
      <c r="B29" s="35" t="s">
        <v>35</v>
      </c>
      <c r="C29" s="36" t="s">
        <v>36</v>
      </c>
      <c r="D29" s="36" t="s">
        <v>82</v>
      </c>
      <c r="E29" s="37">
        <v>44235</v>
      </c>
      <c r="F29" s="38">
        <v>12</v>
      </c>
      <c r="G29" s="39">
        <f t="shared" si="4"/>
        <v>2</v>
      </c>
      <c r="H29" s="40">
        <f t="shared" si="5"/>
        <v>4</v>
      </c>
      <c r="I29" s="41">
        <f t="shared" si="3"/>
        <v>23</v>
      </c>
      <c r="J29" s="229">
        <f>_xlfn.IFNA(VLOOKUP(CONCATENATE($J$5,$B29,$C29),'20BUN'!$A$6:$N$94,14,FALSE),0)</f>
        <v>0</v>
      </c>
      <c r="K29" s="230">
        <f>_xlfn.IFNA(VLOOKUP(CONCATENATE($K$5,$B29,$C29),'20BUS'!$A$6:$N$107,14,FALSE),0)</f>
        <v>0</v>
      </c>
      <c r="L29" s="230">
        <f>_xlfn.IFNA(VLOOKUP(CONCATENATE($L$5,$B29,$C29),'MUR1'!$A$6:$N$135,14,FALSE),0)</f>
        <v>1</v>
      </c>
      <c r="M29" s="230">
        <f>_xlfn.IFNA(VLOOKUP(CONCATENATE($M$5,$B29,$C29),'BUS1'!$A$6:$N$95,14,FALSE),0)</f>
        <v>0</v>
      </c>
      <c r="N29" s="230">
        <f>_xlfn.IFNA(VLOOKUP(CONCATENATE($N$5,$B29,$C29),'WP1'!$A$6:$N$131,14,FALSE),0)</f>
        <v>0</v>
      </c>
      <c r="O29" s="230">
        <f>_xlfn.IFNA(VLOOKUP(CONCATENATE($O$5,$B29,$C29),'BAL1'!$A$6:$N$95,14,FALSE),0)</f>
        <v>0</v>
      </c>
      <c r="P29" s="230">
        <f>_xlfn.IFNA(VLOOKUP(CONCATENATE($P$5,$B29,$C29),'BUS2'!$A$6:$N$133,14,FALSE),0)</f>
        <v>0</v>
      </c>
      <c r="Q29" s="230">
        <f>_xlfn.IFNA(VLOOKUP(CONCATENATE($Q$5,$B29,$C29),'WAL1'!$A$6:$N$135,14,FALSE),0)</f>
        <v>0</v>
      </c>
      <c r="R29" s="230">
        <f>_xlfn.IFNA(VLOOKUP(CONCATENATE($S$5,$B29,$C29),'MR1'!$A$6:$N$132,14,FALSE),0)</f>
        <v>0</v>
      </c>
      <c r="S29" s="230">
        <f>_xlfn.IFNA(VLOOKUP(CONCATENATE($S$5,$B29,$C29),'OG1'!$A$6:$N$132,14,FALSE),0)</f>
        <v>0</v>
      </c>
      <c r="T29" s="230">
        <f>_xlfn.IFNA(VLOOKUP(CONCATENATE($T$5,$B29,$C29),DARL!$A$6:$N$56,14,FALSE),0)</f>
        <v>0</v>
      </c>
      <c r="U29" s="230">
        <f>_xlfn.IFNA(VLOOKUP(CONCATENATE($U$5,$B29,$C29),'BUS3'!$A$6:$N$135,14,FALSE),0)</f>
        <v>0</v>
      </c>
      <c r="V29" s="230">
        <f>_xlfn.IFNA(VLOOKUP(CONCATENATE($V$5,$B29,$C29),'BAL2'!$A$6:$N$135,14,FALSE),0)</f>
        <v>0</v>
      </c>
      <c r="W29" s="230">
        <f>_xlfn.IFNA(VLOOKUP(CONCATENATE($W$5,$B29,$C29),'BUN2'!$A$6:$N$135,14,FALSE),0)</f>
        <v>0</v>
      </c>
      <c r="X29" s="230">
        <f>_xlfn.IFNA(VLOOKUP(CONCATENATE($X$5,$B29,$C29),'OG2'!$A$6:$N$133,14,FALSE),0)</f>
        <v>0</v>
      </c>
      <c r="Y29" s="230">
        <f>_xlfn.IFNA(VLOOKUP(CONCATENATE($Y$5,$B29,$C29),'SM1'!$A$6:$N$133,14,FALSE),0)</f>
        <v>0</v>
      </c>
      <c r="Z29" s="230">
        <f>_xlfn.IFNA(VLOOKUP(CONCATENATE($Z$5,$B29,$C29),'MR2'!$A$6:$N$124,14,FALSE),0)</f>
        <v>0</v>
      </c>
      <c r="AA29" s="230">
        <f>_xlfn.IFNA(VLOOKUP(CONCATENATE($AA$5,$B29,$C29),'WAL2'!$A$6:$N$135,14,FALSE),0)</f>
        <v>0</v>
      </c>
      <c r="AB29" s="230">
        <f>_xlfn.IFNA(VLOOKUP(CONCATENATE($AB$5,$B29,$C29),DARD1!$A$6:$N$134,14,FALSE),0)</f>
        <v>0</v>
      </c>
      <c r="AC29" s="230">
        <f>_xlfn.IFNA(VLOOKUP(CONCATENATE($AC$5,$B29,$C29),'LF1'!$A$6:$N$135,14,FALSE),0)</f>
        <v>0</v>
      </c>
      <c r="AD29" s="230">
        <f>_xlfn.IFNA(VLOOKUP(CONCATENATE($AC$5,$B29,$C29),DARL2!$A$6:$N$135,14,FALSE),0)</f>
        <v>0</v>
      </c>
      <c r="AE29" s="231">
        <f>_xlfn.IFNA(VLOOKUP(CONCATENATE($AE$5,$B29,$C29),FEST!$A$6:$N$135,14,FALSE),0)</f>
        <v>3</v>
      </c>
      <c r="AF29" s="231">
        <f>_xlfn.IFNA(VLOOKUP(CONCATENATE($AF$5,$B29,$C29),'BUN2'!$A$6:$N$135,14,FALSE),0)</f>
        <v>0</v>
      </c>
      <c r="AG29" s="230">
        <f>_xlfn.IFNA(VLOOKUP(CONCATENATE($AG$5,$B29,$C29),'OG3'!$A$6:$N$135,14,FALSE),0)</f>
        <v>0</v>
      </c>
      <c r="AH29" s="231">
        <f>_xlfn.IFNA(VLOOKUP(CONCATENATE($AH$5,$B29,$C29),SER!$A$6:$N$135,14,FALSE),0)</f>
        <v>0</v>
      </c>
      <c r="AI29" s="231">
        <f>_xlfn.IFNA(VLOOKUP(CONCATENATE($AI$5,$B29,$C29),KR!$A$6:$N$135,14,FALSE),0)</f>
        <v>0</v>
      </c>
      <c r="AJ29" s="231">
        <f>_xlfn.IFNA(VLOOKUP(CONCATENATE($AJ$5,$B29,$C29),DARL3!$A$6:$N$135,14,FALSE),0)</f>
        <v>0</v>
      </c>
      <c r="AK29" s="231">
        <f>_xlfn.IFNA(VLOOKUP(CONCATENATE($AK$5,$B29,$C29),DARD2!$A$6:$N$135,14,FALSE),0)</f>
        <v>0</v>
      </c>
      <c r="AL29" s="231">
        <f>_xlfn.IFNA(VLOOKUP(CONCATENATE($AL$5,$B29,$C29),'WAL3'!$A$6:$N$77,14,FALSE),0)</f>
        <v>0</v>
      </c>
      <c r="AM29" s="231">
        <f>_xlfn.IFNA(VLOOKUP(CONCATENATE($AM$5,$B29,$C29),'BAL3'!$A$6:$N$135,14,FALSE),0)</f>
        <v>0</v>
      </c>
      <c r="AN29" s="231">
        <f>_xlfn.IFNA(VLOOKUP(CONCATENATE($AN$5,$B29,$C29),'BUN3'!$A$6:$N$135,14,FALSE),0)</f>
        <v>0</v>
      </c>
      <c r="AO29" s="231">
        <f>_xlfn.IFNA(VLOOKUP(CONCATENATE($AO$5,$B29,$C29),SC!$A$6:$N$135,14,FALSE),0)</f>
        <v>0</v>
      </c>
      <c r="AP29" s="231">
        <f>_xlfn.IFNA(VLOOKUP(CONCATENATE($AP$5,$B29,$C29),'KAL1'!$A$6:$N$135,14,FALSE),0)</f>
        <v>0</v>
      </c>
      <c r="AQ29" s="518"/>
      <c r="AR29" s="232">
        <f>_xlfn.IFNA(VLOOKUP(CONCATENATE($AR$5,$B29,$C29),'MR3'!$A$6:$N$135,14,FALSE),0)</f>
        <v>0</v>
      </c>
      <c r="AS29" s="101"/>
    </row>
    <row r="30" spans="1:45" s="42" customFormat="1" x14ac:dyDescent="0.2">
      <c r="A30" s="916"/>
      <c r="B30" s="780" t="s">
        <v>59</v>
      </c>
      <c r="C30" s="781" t="s">
        <v>281</v>
      </c>
      <c r="D30" s="36" t="s">
        <v>54</v>
      </c>
      <c r="E30" s="37">
        <v>44225</v>
      </c>
      <c r="F30" s="38">
        <v>10</v>
      </c>
      <c r="G30" s="39">
        <f t="shared" si="4"/>
        <v>1</v>
      </c>
      <c r="H30" s="40">
        <f t="shared" si="5"/>
        <v>2</v>
      </c>
      <c r="I30" s="41">
        <f t="shared" si="3"/>
        <v>24</v>
      </c>
      <c r="J30" s="229">
        <f>_xlfn.IFNA(VLOOKUP(CONCATENATE($J$5,$B30,$C30),'20BUN'!$A$6:$N$94,14,FALSE),0)</f>
        <v>0</v>
      </c>
      <c r="K30" s="230">
        <f>_xlfn.IFNA(VLOOKUP(CONCATENATE($K$5,$B30,$C30),'20BUS'!$A$6:$N$107,14,FALSE),0)</f>
        <v>0</v>
      </c>
      <c r="L30" s="230">
        <f>_xlfn.IFNA(VLOOKUP(CONCATENATE($L$5,$B30,$C30),'MUR1'!$A$6:$N$135,14,FALSE),0)</f>
        <v>0</v>
      </c>
      <c r="M30" s="230">
        <f>_xlfn.IFNA(VLOOKUP(CONCATENATE($M$5,$B30,$C30),'BUS1'!$A$6:$N$95,14,FALSE),0)</f>
        <v>0</v>
      </c>
      <c r="N30" s="230">
        <f>_xlfn.IFNA(VLOOKUP(CONCATENATE($N$5,$B30,$C30),'WP1'!$A$6:$N$131,14,FALSE),0)</f>
        <v>0</v>
      </c>
      <c r="O30" s="230">
        <f>_xlfn.IFNA(VLOOKUP(CONCATENATE($O$5,$B30,$C30),'BAL1'!$A$6:$N$95,14,FALSE),0)</f>
        <v>0</v>
      </c>
      <c r="P30" s="230">
        <f>_xlfn.IFNA(VLOOKUP(CONCATENATE($P$5,$B30,$C30),'BUS2'!$A$6:$N$133,14,FALSE),0)</f>
        <v>0</v>
      </c>
      <c r="Q30" s="230">
        <f>_xlfn.IFNA(VLOOKUP(CONCATENATE($Q$5,$B30,$C30),'WAL1'!$A$6:$N$135,14,FALSE),0)</f>
        <v>0</v>
      </c>
      <c r="R30" s="230">
        <f>_xlfn.IFNA(VLOOKUP(CONCATENATE($S$5,$B30,$C30),'MR1'!$A$6:$N$132,14,FALSE),0)</f>
        <v>0</v>
      </c>
      <c r="S30" s="230">
        <f>_xlfn.IFNA(VLOOKUP(CONCATENATE($S$5,$B30,$C30),'OG1'!$A$6:$N$132,14,FALSE),0)</f>
        <v>2</v>
      </c>
      <c r="T30" s="230">
        <f>_xlfn.IFNA(VLOOKUP(CONCATENATE($T$5,$B30,$C30),DARL!$A$6:$N$56,14,FALSE),0)</f>
        <v>0</v>
      </c>
      <c r="U30" s="230">
        <f>_xlfn.IFNA(VLOOKUP(CONCATENATE($U$5,$B30,$C30),'BUS3'!$A$6:$N$135,14,FALSE),0)</f>
        <v>0</v>
      </c>
      <c r="V30" s="230">
        <f>_xlfn.IFNA(VLOOKUP(CONCATENATE($V$5,$B30,$C30),'BAL2'!$A$6:$N$135,14,FALSE),0)</f>
        <v>0</v>
      </c>
      <c r="W30" s="230">
        <f>_xlfn.IFNA(VLOOKUP(CONCATENATE($W$5,$B30,$C30),'BUN2'!$A$6:$N$135,14,FALSE),0)</f>
        <v>0</v>
      </c>
      <c r="X30" s="230">
        <f>_xlfn.IFNA(VLOOKUP(CONCATENATE($X$5,$B30,$C30),'OG2'!$A$6:$N$133,14,FALSE),0)</f>
        <v>0</v>
      </c>
      <c r="Y30" s="230">
        <f>_xlfn.IFNA(VLOOKUP(CONCATENATE($Y$5,$B30,$C30),'SM1'!$A$6:$N$133,14,FALSE),0)</f>
        <v>0</v>
      </c>
      <c r="Z30" s="230">
        <f>_xlfn.IFNA(VLOOKUP(CONCATENATE($Z$5,$B30,$C30),'MR2'!$A$6:$N$124,14,FALSE),0)</f>
        <v>0</v>
      </c>
      <c r="AA30" s="230">
        <f>_xlfn.IFNA(VLOOKUP(CONCATENATE($AA$5,$B30,$C30),'WAL2'!$A$6:$N$135,14,FALSE),0)</f>
        <v>0</v>
      </c>
      <c r="AB30" s="230">
        <f>_xlfn.IFNA(VLOOKUP(CONCATENATE($AB$5,$B30,$C30),DARD1!$A$6:$N$134,14,FALSE),0)</f>
        <v>0</v>
      </c>
      <c r="AC30" s="230">
        <f>_xlfn.IFNA(VLOOKUP(CONCATENATE($AC$5,$B30,$C30),'LF1'!$A$6:$N$135,14,FALSE),0)</f>
        <v>0</v>
      </c>
      <c r="AD30" s="230">
        <f>_xlfn.IFNA(VLOOKUP(CONCATENATE($AC$5,$B30,$C30),DARL2!$A$6:$N$135,14,FALSE),0)</f>
        <v>0</v>
      </c>
      <c r="AE30" s="231">
        <f>_xlfn.IFNA(VLOOKUP(CONCATENATE($AE$5,$B30,$C30),FEST!$A$6:$N$135,14,FALSE),0)</f>
        <v>0</v>
      </c>
      <c r="AF30" s="231">
        <f>_xlfn.IFNA(VLOOKUP(CONCATENATE($AF$5,$B30,$C30),'BUN2'!$A$6:$N$135,14,FALSE),0)</f>
        <v>0</v>
      </c>
      <c r="AG30" s="230">
        <f>_xlfn.IFNA(VLOOKUP(CONCATENATE($AG$5,$B30,$C30),'OG3'!$A$6:$N$135,14,FALSE),0)</f>
        <v>0</v>
      </c>
      <c r="AH30" s="231">
        <f>_xlfn.IFNA(VLOOKUP(CONCATENATE($AH$5,$B30,$C30),SER!$A$6:$N$135,14,FALSE),0)</f>
        <v>0</v>
      </c>
      <c r="AI30" s="231">
        <f>_xlfn.IFNA(VLOOKUP(CONCATENATE($AI$5,$B30,$C30),KR!$A$6:$N$135,14,FALSE),0)</f>
        <v>0</v>
      </c>
      <c r="AJ30" s="231">
        <f>_xlfn.IFNA(VLOOKUP(CONCATENATE($AJ$5,$B30,$C30),DARL3!$A$6:$N$135,14,FALSE),0)</f>
        <v>0</v>
      </c>
      <c r="AK30" s="231">
        <f>_xlfn.IFNA(VLOOKUP(CONCATENATE($AK$5,$B30,$C30),DARD2!$A$6:$N$135,14,FALSE),0)</f>
        <v>0</v>
      </c>
      <c r="AL30" s="231">
        <f>_xlfn.IFNA(VLOOKUP(CONCATENATE($AL$5,$B30,$C30),'WAL3'!$A$6:$N$77,14,FALSE),0)</f>
        <v>0</v>
      </c>
      <c r="AM30" s="231">
        <f>_xlfn.IFNA(VLOOKUP(CONCATENATE($AM$5,$B30,$C30),'BAL3'!$A$6:$N$135,14,FALSE),0)</f>
        <v>0</v>
      </c>
      <c r="AN30" s="231">
        <f>_xlfn.IFNA(VLOOKUP(CONCATENATE($AN$5,$B30,$C30),'BUN3'!$A$6:$N$135,14,FALSE),0)</f>
        <v>0</v>
      </c>
      <c r="AO30" s="231">
        <f>_xlfn.IFNA(VLOOKUP(CONCATENATE($AO$5,$B30,$C30),SC!$A$6:$N$135,14,FALSE),0)</f>
        <v>0</v>
      </c>
      <c r="AP30" s="231">
        <f>_xlfn.IFNA(VLOOKUP(CONCATENATE($AP$5,$B30,$C30),'KAL1'!$A$6:$N$135,14,FALSE),0)</f>
        <v>0</v>
      </c>
      <c r="AQ30" s="518"/>
      <c r="AR30" s="232">
        <f>_xlfn.IFNA(VLOOKUP(CONCATENATE($AR$5,$B30,$C30),'MR3'!$A$6:$N$135,14,FALSE),0)</f>
        <v>0</v>
      </c>
      <c r="AS30" s="101"/>
    </row>
    <row r="31" spans="1:45" s="42" customFormat="1" x14ac:dyDescent="0.2">
      <c r="A31" s="916"/>
      <c r="B31" s="35" t="s">
        <v>481</v>
      </c>
      <c r="C31" s="36" t="s">
        <v>482</v>
      </c>
      <c r="D31" s="36" t="s">
        <v>54</v>
      </c>
      <c r="E31" s="37">
        <v>44262</v>
      </c>
      <c r="F31" s="38">
        <v>-1</v>
      </c>
      <c r="G31" s="39">
        <f t="shared" si="4"/>
        <v>0</v>
      </c>
      <c r="H31" s="40">
        <f t="shared" si="5"/>
        <v>0</v>
      </c>
      <c r="I31" s="41">
        <f t="shared" si="3"/>
        <v>25</v>
      </c>
      <c r="J31" s="229">
        <f>_xlfn.IFNA(VLOOKUP(CONCATENATE($J$5,$B31,$C31),'20BUN'!$A$6:$N$94,14,FALSE),0)</f>
        <v>0</v>
      </c>
      <c r="K31" s="230">
        <f>_xlfn.IFNA(VLOOKUP(CONCATENATE($K$5,$B31,$C31),'20BUS'!$A$6:$N$107,14,FALSE),0)</f>
        <v>0</v>
      </c>
      <c r="L31" s="230">
        <f>_xlfn.IFNA(VLOOKUP(CONCATENATE($L$5,$B31,$C31),'MUR1'!$A$6:$N$135,14,FALSE),0)</f>
        <v>0</v>
      </c>
      <c r="M31" s="230">
        <f>_xlfn.IFNA(VLOOKUP(CONCATENATE($M$5,$B31,$C31),'BUS1'!$A$6:$N$95,14,FALSE),0)</f>
        <v>0</v>
      </c>
      <c r="N31" s="230">
        <f>_xlfn.IFNA(VLOOKUP(CONCATENATE($N$5,$B31,$C31),'WP1'!$A$6:$N$131,14,FALSE),0)</f>
        <v>0</v>
      </c>
      <c r="O31" s="230">
        <f>_xlfn.IFNA(VLOOKUP(CONCATENATE($O$5,$B31,$C31),'BAL1'!$A$6:$N$95,14,FALSE),0)</f>
        <v>0</v>
      </c>
      <c r="P31" s="230">
        <f>_xlfn.IFNA(VLOOKUP(CONCATENATE($P$5,$B31,$C31),'BUS2'!$A$6:$N$133,14,FALSE),0)</f>
        <v>0</v>
      </c>
      <c r="Q31" s="230">
        <f>_xlfn.IFNA(VLOOKUP(CONCATENATE($Q$5,$B31,$C31),'WAL1'!$A$6:$N$135,14,FALSE),0)</f>
        <v>0</v>
      </c>
      <c r="R31" s="230">
        <f>_xlfn.IFNA(VLOOKUP(CONCATENATE($S$5,$B31,$C31),'MR1'!$A$6:$N$132,14,FALSE),0)</f>
        <v>0</v>
      </c>
      <c r="S31" s="230">
        <f>_xlfn.IFNA(VLOOKUP(CONCATENATE($S$5,$B31,$C31),'OG1'!$A$6:$N$132,14,FALSE),0)</f>
        <v>0</v>
      </c>
      <c r="T31" s="230">
        <f>_xlfn.IFNA(VLOOKUP(CONCATENATE($T$5,$B31,$C31),DARL!$A$6:$N$56,14,FALSE),0)</f>
        <v>0</v>
      </c>
      <c r="U31" s="230">
        <f>_xlfn.IFNA(VLOOKUP(CONCATENATE($U$5,$B31,$C31),'BUS3'!$A$6:$N$135,14,FALSE),0)</f>
        <v>0</v>
      </c>
      <c r="V31" s="230">
        <f>_xlfn.IFNA(VLOOKUP(CONCATENATE($V$5,$B31,$C31),'BAL2'!$A$6:$N$135,14,FALSE),0)</f>
        <v>0</v>
      </c>
      <c r="W31" s="230">
        <f>_xlfn.IFNA(VLOOKUP(CONCATENATE($W$5,$B31,$C31),'BUN2'!$A$6:$N$135,14,FALSE),0)</f>
        <v>0</v>
      </c>
      <c r="X31" s="230">
        <f>_xlfn.IFNA(VLOOKUP(CONCATENATE($X$5,$B31,$C31),'OG2'!$A$6:$N$133,14,FALSE),0)</f>
        <v>0</v>
      </c>
      <c r="Y31" s="230">
        <f>_xlfn.IFNA(VLOOKUP(CONCATENATE($Y$5,$B31,$C31),'SM1'!$A$6:$N$133,14,FALSE),0)</f>
        <v>0</v>
      </c>
      <c r="Z31" s="230">
        <f>_xlfn.IFNA(VLOOKUP(CONCATENATE($Z$5,$B31,$C31),'MR2'!$A$6:$N$124,14,FALSE),0)</f>
        <v>0</v>
      </c>
      <c r="AA31" s="230">
        <f>_xlfn.IFNA(VLOOKUP(CONCATENATE($AA$5,$B31,$C31),'WAL2'!$A$6:$N$135,14,FALSE),0)</f>
        <v>0</v>
      </c>
      <c r="AB31" s="230">
        <f>_xlfn.IFNA(VLOOKUP(CONCATENATE($AB$5,$B31,$C31),DARD1!$A$6:$N$134,14,FALSE),0)</f>
        <v>0</v>
      </c>
      <c r="AC31" s="230">
        <f>_xlfn.IFNA(VLOOKUP(CONCATENATE($AC$5,$B31,$C31),'LF1'!$A$6:$N$135,14,FALSE),0)</f>
        <v>0</v>
      </c>
      <c r="AD31" s="230">
        <f>_xlfn.IFNA(VLOOKUP(CONCATENATE($AC$5,$B31,$C31),DARL2!$A$6:$N$135,14,FALSE),0)</f>
        <v>0</v>
      </c>
      <c r="AE31" s="231">
        <f>_xlfn.IFNA(VLOOKUP(CONCATENATE($AE$5,$B31,$C31),FEST!$A$6:$N$135,14,FALSE),0)</f>
        <v>0</v>
      </c>
      <c r="AF31" s="231">
        <f>_xlfn.IFNA(VLOOKUP(CONCATENATE($AF$5,$B31,$C31),'BUN2'!$A$6:$N$135,14,FALSE),0)</f>
        <v>0</v>
      </c>
      <c r="AG31" s="230">
        <f>_xlfn.IFNA(VLOOKUP(CONCATENATE($AG$5,$B31,$C31),'OG3'!$A$6:$N$135,14,FALSE),0)</f>
        <v>0</v>
      </c>
      <c r="AH31" s="231">
        <f>_xlfn.IFNA(VLOOKUP(CONCATENATE($AH$5,$B31,$C31),SER!$A$6:$N$135,14,FALSE),0)</f>
        <v>0</v>
      </c>
      <c r="AI31" s="231">
        <f>_xlfn.IFNA(VLOOKUP(CONCATENATE($AI$5,$B31,$C31),KR!$A$6:$N$135,14,FALSE),0)</f>
        <v>0</v>
      </c>
      <c r="AJ31" s="231">
        <f>_xlfn.IFNA(VLOOKUP(CONCATENATE($AJ$5,$B31,$C31),DARL3!$A$6:$N$135,14,FALSE),0)</f>
        <v>0</v>
      </c>
      <c r="AK31" s="231">
        <f>_xlfn.IFNA(VLOOKUP(CONCATENATE($AK$5,$B31,$C31),DARD2!$A$6:$N$135,14,FALSE),0)</f>
        <v>0</v>
      </c>
      <c r="AL31" s="231">
        <f>_xlfn.IFNA(VLOOKUP(CONCATENATE($AL$5,$B31,$C31),'WAL3'!$A$6:$N$77,14,FALSE),0)</f>
        <v>0</v>
      </c>
      <c r="AM31" s="231">
        <f>_xlfn.IFNA(VLOOKUP(CONCATENATE($AM$5,$B31,$C31),'BAL3'!$A$6:$N$135,14,FALSE),0)</f>
        <v>0</v>
      </c>
      <c r="AN31" s="231">
        <f>_xlfn.IFNA(VLOOKUP(CONCATENATE($AN$5,$B31,$C31),'BUN3'!$A$6:$N$135,14,FALSE),0)</f>
        <v>0</v>
      </c>
      <c r="AO31" s="231">
        <f>_xlfn.IFNA(VLOOKUP(CONCATENATE($AO$5,$B31,$C31),SC!$A$6:$N$135,14,FALSE),0)</f>
        <v>0</v>
      </c>
      <c r="AP31" s="231">
        <f>_xlfn.IFNA(VLOOKUP(CONCATENATE($AP$5,$B31,$C31),'KAL1'!$A$6:$N$135,14,FALSE),0)</f>
        <v>0</v>
      </c>
      <c r="AQ31" s="518"/>
      <c r="AR31" s="232">
        <f>_xlfn.IFNA(VLOOKUP(CONCATENATE($AR$5,$B31,$C31),'MR3'!$A$6:$N$135,14,FALSE),0)</f>
        <v>0</v>
      </c>
      <c r="AS31" s="101"/>
    </row>
    <row r="32" spans="1:45" s="42" customFormat="1" x14ac:dyDescent="0.2">
      <c r="A32" s="916"/>
      <c r="B32" s="35" t="s">
        <v>90</v>
      </c>
      <c r="C32" s="36" t="s">
        <v>276</v>
      </c>
      <c r="D32" s="36" t="s">
        <v>160</v>
      </c>
      <c r="E32" s="37">
        <v>44264</v>
      </c>
      <c r="F32" s="38">
        <v>12</v>
      </c>
      <c r="G32" s="39">
        <f t="shared" si="4"/>
        <v>0</v>
      </c>
      <c r="H32" s="40">
        <f t="shared" si="5"/>
        <v>0</v>
      </c>
      <c r="I32" s="41">
        <f t="shared" si="3"/>
        <v>25</v>
      </c>
      <c r="J32" s="229">
        <f>_xlfn.IFNA(VLOOKUP(CONCATENATE($J$5,$B32,$C32),'20BUN'!$A$6:$N$94,14,FALSE),0)</f>
        <v>0</v>
      </c>
      <c r="K32" s="230">
        <f>_xlfn.IFNA(VLOOKUP(CONCATENATE($K$5,$B32,$C32),'20BUS'!$A$6:$N$107,14,FALSE),0)</f>
        <v>0</v>
      </c>
      <c r="L32" s="230">
        <f>_xlfn.IFNA(VLOOKUP(CONCATENATE($L$5,$B32,$C32),'MUR1'!$A$6:$N$135,14,FALSE),0)</f>
        <v>0</v>
      </c>
      <c r="M32" s="230">
        <f>_xlfn.IFNA(VLOOKUP(CONCATENATE($M$5,$B32,$C32),'BUS1'!$A$6:$N$95,14,FALSE),0)</f>
        <v>0</v>
      </c>
      <c r="N32" s="230">
        <f>_xlfn.IFNA(VLOOKUP(CONCATENATE($N$5,$B32,$C32),'WP1'!$A$6:$N$131,14,FALSE),0)</f>
        <v>0</v>
      </c>
      <c r="O32" s="230">
        <f>_xlfn.IFNA(VLOOKUP(CONCATENATE($O$5,$B32,$C32),'BAL1'!$A$6:$N$95,14,FALSE),0)</f>
        <v>0</v>
      </c>
      <c r="P32" s="230">
        <f>_xlfn.IFNA(VLOOKUP(CONCATENATE($P$5,$B32,$C32),'BUS2'!$A$6:$N$133,14,FALSE),0)</f>
        <v>0</v>
      </c>
      <c r="Q32" s="230">
        <f>_xlfn.IFNA(VLOOKUP(CONCATENATE($Q$5,$B32,$C32),'WAL1'!$A$6:$N$135,14,FALSE),0)</f>
        <v>0</v>
      </c>
      <c r="R32" s="230">
        <f>_xlfn.IFNA(VLOOKUP(CONCATENATE($S$5,$B32,$C32),'MR1'!$A$6:$N$132,14,FALSE),0)</f>
        <v>0</v>
      </c>
      <c r="S32" s="230">
        <f>_xlfn.IFNA(VLOOKUP(CONCATENATE($S$5,$B32,$C32),'OG1'!$A$6:$N$132,14,FALSE),0)</f>
        <v>0</v>
      </c>
      <c r="T32" s="230">
        <f>_xlfn.IFNA(VLOOKUP(CONCATENATE($T$5,$B32,$C32),DARL!$A$6:$N$56,14,FALSE),0)</f>
        <v>0</v>
      </c>
      <c r="U32" s="230">
        <f>_xlfn.IFNA(VLOOKUP(CONCATENATE($U$5,$B32,$C32),'BUS3'!$A$6:$N$135,14,FALSE),0)</f>
        <v>0</v>
      </c>
      <c r="V32" s="230">
        <f>_xlfn.IFNA(VLOOKUP(CONCATENATE($V$5,$B32,$C32),'BAL2'!$A$6:$N$135,14,FALSE),0)</f>
        <v>0</v>
      </c>
      <c r="W32" s="230">
        <f>_xlfn.IFNA(VLOOKUP(CONCATENATE($W$5,$B32,$C32),'BUN2'!$A$6:$N$135,14,FALSE),0)</f>
        <v>0</v>
      </c>
      <c r="X32" s="230">
        <f>_xlfn.IFNA(VLOOKUP(CONCATENATE($X$5,$B32,$C32),'OG2'!$A$6:$N$133,14,FALSE),0)</f>
        <v>0</v>
      </c>
      <c r="Y32" s="230">
        <f>_xlfn.IFNA(VLOOKUP(CONCATENATE($Y$5,$B32,$C32),'SM1'!$A$6:$N$133,14,FALSE),0)</f>
        <v>0</v>
      </c>
      <c r="Z32" s="230">
        <f>_xlfn.IFNA(VLOOKUP(CONCATENATE($Z$5,$B32,$C32),'MR2'!$A$6:$N$124,14,FALSE),0)</f>
        <v>0</v>
      </c>
      <c r="AA32" s="230">
        <f>_xlfn.IFNA(VLOOKUP(CONCATENATE($AA$5,$B32,$C32),'WAL2'!$A$6:$N$135,14,FALSE),0)</f>
        <v>0</v>
      </c>
      <c r="AB32" s="230">
        <f>_xlfn.IFNA(VLOOKUP(CONCATENATE($AB$5,$B32,$C32),DARD1!$A$6:$N$134,14,FALSE),0)</f>
        <v>0</v>
      </c>
      <c r="AC32" s="230">
        <f>_xlfn.IFNA(VLOOKUP(CONCATENATE($AC$5,$B32,$C32),'LF1'!$A$6:$N$135,14,FALSE),0)</f>
        <v>0</v>
      </c>
      <c r="AD32" s="230">
        <f>_xlfn.IFNA(VLOOKUP(CONCATENATE($AC$5,$B32,$C32),DARL2!$A$6:$N$135,14,FALSE),0)</f>
        <v>0</v>
      </c>
      <c r="AE32" s="231">
        <f>_xlfn.IFNA(VLOOKUP(CONCATENATE($AE$5,$B32,$C32),FEST!$A$6:$N$135,14,FALSE),0)</f>
        <v>0</v>
      </c>
      <c r="AF32" s="231">
        <f>_xlfn.IFNA(VLOOKUP(CONCATENATE($AF$5,$B32,$C32),'BUN2'!$A$6:$N$135,14,FALSE),0)</f>
        <v>0</v>
      </c>
      <c r="AG32" s="230">
        <f>_xlfn.IFNA(VLOOKUP(CONCATENATE($AG$5,$B32,$C32),'OG3'!$A$6:$N$135,14,FALSE),0)</f>
        <v>0</v>
      </c>
      <c r="AH32" s="231">
        <f>_xlfn.IFNA(VLOOKUP(CONCATENATE($AH$5,$B32,$C32),SER!$A$6:$N$135,14,FALSE),0)</f>
        <v>0</v>
      </c>
      <c r="AI32" s="231">
        <f>_xlfn.IFNA(VLOOKUP(CONCATENATE($AI$5,$B32,$C32),KR!$A$6:$N$135,14,FALSE),0)</f>
        <v>0</v>
      </c>
      <c r="AJ32" s="231">
        <f>_xlfn.IFNA(VLOOKUP(CONCATENATE($AJ$5,$B32,$C32),DARL3!$A$6:$N$135,14,FALSE),0)</f>
        <v>0</v>
      </c>
      <c r="AK32" s="231">
        <f>_xlfn.IFNA(VLOOKUP(CONCATENATE($AK$5,$B32,$C32),DARD2!$A$6:$N$135,14,FALSE),0)</f>
        <v>0</v>
      </c>
      <c r="AL32" s="231">
        <f>_xlfn.IFNA(VLOOKUP(CONCATENATE($AL$5,$B32,$C32),'WAL3'!$A$6:$N$77,14,FALSE),0)</f>
        <v>0</v>
      </c>
      <c r="AM32" s="231">
        <f>_xlfn.IFNA(VLOOKUP(CONCATENATE($AM$5,$B32,$C32),'BAL3'!$A$6:$N$135,14,FALSE),0)</f>
        <v>0</v>
      </c>
      <c r="AN32" s="231">
        <f>_xlfn.IFNA(VLOOKUP(CONCATENATE($AN$5,$B32,$C32),'BUN3'!$A$6:$N$135,14,FALSE),0)</f>
        <v>0</v>
      </c>
      <c r="AO32" s="231">
        <f>_xlfn.IFNA(VLOOKUP(CONCATENATE($AO$5,$B32,$C32),SC!$A$6:$N$135,14,FALSE),0)</f>
        <v>0</v>
      </c>
      <c r="AP32" s="231">
        <f>_xlfn.IFNA(VLOOKUP(CONCATENATE($AP$5,$B32,$C32),'KAL1'!$A$6:$N$135,14,FALSE),0)</f>
        <v>0</v>
      </c>
      <c r="AQ32" s="518"/>
      <c r="AR32" s="232">
        <f>_xlfn.IFNA(VLOOKUP(CONCATENATE($AR$5,$B32,$C32),'MR3'!$A$6:$N$135,14,FALSE),0)</f>
        <v>0</v>
      </c>
      <c r="AS32" s="101"/>
    </row>
    <row r="33" spans="1:45" s="42" customFormat="1" x14ac:dyDescent="0.2">
      <c r="A33" s="916"/>
      <c r="B33" s="35" t="s">
        <v>33</v>
      </c>
      <c r="C33" s="36" t="s">
        <v>55</v>
      </c>
      <c r="D33" s="36" t="s">
        <v>80</v>
      </c>
      <c r="E33" s="37">
        <v>44262</v>
      </c>
      <c r="F33" s="38">
        <v>12</v>
      </c>
      <c r="G33" s="39">
        <f t="shared" si="4"/>
        <v>0</v>
      </c>
      <c r="H33" s="40">
        <f t="shared" si="5"/>
        <v>0</v>
      </c>
      <c r="I33" s="41">
        <f t="shared" si="3"/>
        <v>25</v>
      </c>
      <c r="J33" s="229">
        <f>_xlfn.IFNA(VLOOKUP(CONCATENATE($J$5,$B33,$C33),'20BUN'!$A$6:$N$94,14,FALSE),0)</f>
        <v>0</v>
      </c>
      <c r="K33" s="230">
        <f>_xlfn.IFNA(VLOOKUP(CONCATENATE($K$5,$B33,$C33),'20BUS'!$A$6:$N$107,14,FALSE),0)</f>
        <v>0</v>
      </c>
      <c r="L33" s="230">
        <f>_xlfn.IFNA(VLOOKUP(CONCATENATE($L$5,$B33,$C33),'MUR1'!$A$6:$N$135,14,FALSE),0)</f>
        <v>0</v>
      </c>
      <c r="M33" s="230">
        <f>_xlfn.IFNA(VLOOKUP(CONCATENATE($M$5,$B33,$C33),'BUS1'!$A$6:$N$95,14,FALSE),0)</f>
        <v>0</v>
      </c>
      <c r="N33" s="230">
        <f>_xlfn.IFNA(VLOOKUP(CONCATENATE($N$5,$B33,$C33),'WP1'!$A$6:$N$131,14,FALSE),0)</f>
        <v>0</v>
      </c>
      <c r="O33" s="230">
        <f>_xlfn.IFNA(VLOOKUP(CONCATENATE($O$5,$B33,$C33),'BAL1'!$A$6:$N$95,14,FALSE),0)</f>
        <v>0</v>
      </c>
      <c r="P33" s="230">
        <f>_xlfn.IFNA(VLOOKUP(CONCATENATE($P$5,$B33,$C33),'BUS2'!$A$6:$N$133,14,FALSE),0)</f>
        <v>0</v>
      </c>
      <c r="Q33" s="230">
        <f>_xlfn.IFNA(VLOOKUP(CONCATENATE($Q$5,$B33,$C33),'WAL1'!$A$6:$N$135,14,FALSE),0)</f>
        <v>0</v>
      </c>
      <c r="R33" s="230">
        <f>_xlfn.IFNA(VLOOKUP(CONCATENATE($S$5,$B33,$C33),'MR1'!$A$6:$N$132,14,FALSE),0)</f>
        <v>0</v>
      </c>
      <c r="S33" s="230">
        <f>_xlfn.IFNA(VLOOKUP(CONCATENATE($S$5,$B33,$C33),'OG1'!$A$6:$N$132,14,FALSE),0)</f>
        <v>0</v>
      </c>
      <c r="T33" s="230">
        <f>_xlfn.IFNA(VLOOKUP(CONCATENATE($T$5,$B33,$C33),DARL!$A$6:$N$56,14,FALSE),0)</f>
        <v>0</v>
      </c>
      <c r="U33" s="230">
        <f>_xlfn.IFNA(VLOOKUP(CONCATENATE($U$5,$B33,$C33),'BUS3'!$A$6:$N$135,14,FALSE),0)</f>
        <v>0</v>
      </c>
      <c r="V33" s="230">
        <f>_xlfn.IFNA(VLOOKUP(CONCATENATE($V$5,$B33,$C33),'BAL2'!$A$6:$N$135,14,FALSE),0)</f>
        <v>0</v>
      </c>
      <c r="W33" s="230">
        <f>_xlfn.IFNA(VLOOKUP(CONCATENATE($W$5,$B33,$C33),'BUN2'!$A$6:$N$135,14,FALSE),0)</f>
        <v>0</v>
      </c>
      <c r="X33" s="230">
        <f>_xlfn.IFNA(VLOOKUP(CONCATENATE($X$5,$B33,$C33),'OG2'!$A$6:$N$133,14,FALSE),0)</f>
        <v>0</v>
      </c>
      <c r="Y33" s="230">
        <f>_xlfn.IFNA(VLOOKUP(CONCATENATE($Y$5,$B33,$C33),'SM1'!$A$6:$N$133,14,FALSE),0)</f>
        <v>0</v>
      </c>
      <c r="Z33" s="230">
        <f>_xlfn.IFNA(VLOOKUP(CONCATENATE($Z$5,$B33,$C33),'MR2'!$A$6:$N$124,14,FALSE),0)</f>
        <v>0</v>
      </c>
      <c r="AA33" s="230">
        <f>_xlfn.IFNA(VLOOKUP(CONCATENATE($AA$5,$B33,$C33),'WAL2'!$A$6:$N$135,14,FALSE),0)</f>
        <v>0</v>
      </c>
      <c r="AB33" s="230">
        <f>_xlfn.IFNA(VLOOKUP(CONCATENATE($AB$5,$B33,$C33),DARD1!$A$6:$N$134,14,FALSE),0)</f>
        <v>0</v>
      </c>
      <c r="AC33" s="230">
        <f>_xlfn.IFNA(VLOOKUP(CONCATENATE($AC$5,$B33,$C33),'LF1'!$A$6:$N$135,14,FALSE),0)</f>
        <v>0</v>
      </c>
      <c r="AD33" s="230">
        <f>_xlfn.IFNA(VLOOKUP(CONCATENATE($AC$5,$B33,$C33),DARL2!$A$6:$N$135,14,FALSE),0)</f>
        <v>0</v>
      </c>
      <c r="AE33" s="231">
        <f>_xlfn.IFNA(VLOOKUP(CONCATENATE($AE$5,$B33,$C33),FEST!$A$6:$N$135,14,FALSE),0)</f>
        <v>0</v>
      </c>
      <c r="AF33" s="231">
        <f>_xlfn.IFNA(VLOOKUP(CONCATENATE($AF$5,$B33,$C33),'BUN2'!$A$6:$N$135,14,FALSE),0)</f>
        <v>0</v>
      </c>
      <c r="AG33" s="230">
        <f>_xlfn.IFNA(VLOOKUP(CONCATENATE($AG$5,$B33,$C33),'OG3'!$A$6:$N$135,14,FALSE),0)</f>
        <v>0</v>
      </c>
      <c r="AH33" s="231">
        <f>_xlfn.IFNA(VLOOKUP(CONCATENATE($AH$5,$B33,$C33),SER!$A$6:$N$135,14,FALSE),0)</f>
        <v>0</v>
      </c>
      <c r="AI33" s="231">
        <f>_xlfn.IFNA(VLOOKUP(CONCATENATE($AI$5,$B33,$C33),KR!$A$6:$N$135,14,FALSE),0)</f>
        <v>0</v>
      </c>
      <c r="AJ33" s="231">
        <f>_xlfn.IFNA(VLOOKUP(CONCATENATE($AJ$5,$B33,$C33),DARL3!$A$6:$N$135,14,FALSE),0)</f>
        <v>0</v>
      </c>
      <c r="AK33" s="231">
        <f>_xlfn.IFNA(VLOOKUP(CONCATENATE($AK$5,$B33,$C33),DARD2!$A$6:$N$135,14,FALSE),0)</f>
        <v>0</v>
      </c>
      <c r="AL33" s="231">
        <f>_xlfn.IFNA(VLOOKUP(CONCATENATE($AL$5,$B33,$C33),'WAL3'!$A$6:$N$77,14,FALSE),0)</f>
        <v>0</v>
      </c>
      <c r="AM33" s="231">
        <f>_xlfn.IFNA(VLOOKUP(CONCATENATE($AM$5,$B33,$C33),'BAL3'!$A$6:$N$135,14,FALSE),0)</f>
        <v>0</v>
      </c>
      <c r="AN33" s="231">
        <f>_xlfn.IFNA(VLOOKUP(CONCATENATE($AN$5,$B33,$C33),'BUN3'!$A$6:$N$135,14,FALSE),0)</f>
        <v>0</v>
      </c>
      <c r="AO33" s="231">
        <f>_xlfn.IFNA(VLOOKUP(CONCATENATE($AO$5,$B33,$C33),SC!$A$6:$N$135,14,FALSE),0)</f>
        <v>0</v>
      </c>
      <c r="AP33" s="231">
        <f>_xlfn.IFNA(VLOOKUP(CONCATENATE($AP$5,$B33,$C33),'KAL1'!$A$6:$N$135,14,FALSE),0)</f>
        <v>0</v>
      </c>
      <c r="AQ33" s="518"/>
      <c r="AR33" s="232">
        <f>_xlfn.IFNA(VLOOKUP(CONCATENATE($AR$5,$B33,$C33),'MR3'!$A$6:$N$135,14,FALSE),0)</f>
        <v>0</v>
      </c>
      <c r="AS33" s="101"/>
    </row>
    <row r="34" spans="1:45" s="42" customFormat="1" x14ac:dyDescent="0.2">
      <c r="A34" s="916"/>
      <c r="B34" s="35" t="s">
        <v>142</v>
      </c>
      <c r="C34" s="36" t="s">
        <v>277</v>
      </c>
      <c r="D34" s="36" t="s">
        <v>82</v>
      </c>
      <c r="E34" s="37">
        <v>44259</v>
      </c>
      <c r="F34" s="38">
        <v>12</v>
      </c>
      <c r="G34" s="39">
        <f t="shared" si="4"/>
        <v>0</v>
      </c>
      <c r="H34" s="40">
        <f t="shared" si="5"/>
        <v>0</v>
      </c>
      <c r="I34" s="41">
        <f t="shared" si="3"/>
        <v>25</v>
      </c>
      <c r="J34" s="229">
        <f>_xlfn.IFNA(VLOOKUP(CONCATENATE($J$5,$B34,$C34),'20BUN'!$A$6:$N$94,14,FALSE),0)</f>
        <v>0</v>
      </c>
      <c r="K34" s="230">
        <f>_xlfn.IFNA(VLOOKUP(CONCATENATE($K$5,$B34,$C34),'20BUS'!$A$6:$N$107,14,FALSE),0)</f>
        <v>0</v>
      </c>
      <c r="L34" s="230">
        <f>_xlfn.IFNA(VLOOKUP(CONCATENATE($L$5,$B34,$C34),'MUR1'!$A$6:$N$135,14,FALSE),0)</f>
        <v>0</v>
      </c>
      <c r="M34" s="230">
        <f>_xlfn.IFNA(VLOOKUP(CONCATENATE($M$5,$B34,$C34),'BUS1'!$A$6:$N$95,14,FALSE),0)</f>
        <v>0</v>
      </c>
      <c r="N34" s="230">
        <f>_xlfn.IFNA(VLOOKUP(CONCATENATE($N$5,$B34,$C34),'WP1'!$A$6:$N$131,14,FALSE),0)</f>
        <v>0</v>
      </c>
      <c r="O34" s="230">
        <f>_xlfn.IFNA(VLOOKUP(CONCATENATE($O$5,$B34,$C34),'BAL1'!$A$6:$N$95,14,FALSE),0)</f>
        <v>0</v>
      </c>
      <c r="P34" s="230">
        <f>_xlfn.IFNA(VLOOKUP(CONCATENATE($P$5,$B34,$C34),'BUS2'!$A$6:$N$133,14,FALSE),0)</f>
        <v>0</v>
      </c>
      <c r="Q34" s="230">
        <f>_xlfn.IFNA(VLOOKUP(CONCATENATE($Q$5,$B34,$C34),'WAL1'!$A$6:$N$135,14,FALSE),0)</f>
        <v>0</v>
      </c>
      <c r="R34" s="230">
        <f>_xlfn.IFNA(VLOOKUP(CONCATENATE($S$5,$B34,$C34),'MR1'!$A$6:$N$132,14,FALSE),0)</f>
        <v>0</v>
      </c>
      <c r="S34" s="230">
        <f>_xlfn.IFNA(VLOOKUP(CONCATENATE($S$5,$B34,$C34),'OG1'!$A$6:$N$132,14,FALSE),0)</f>
        <v>0</v>
      </c>
      <c r="T34" s="230">
        <f>_xlfn.IFNA(VLOOKUP(CONCATENATE($T$5,$B34,$C34),DARL!$A$6:$N$56,14,FALSE),0)</f>
        <v>0</v>
      </c>
      <c r="U34" s="230">
        <f>_xlfn.IFNA(VLOOKUP(CONCATENATE($U$5,$B34,$C34),'BUS3'!$A$6:$N$135,14,FALSE),0)</f>
        <v>0</v>
      </c>
      <c r="V34" s="230">
        <f>_xlfn.IFNA(VLOOKUP(CONCATENATE($V$5,$B34,$C34),'BAL2'!$A$6:$N$135,14,FALSE),0)</f>
        <v>0</v>
      </c>
      <c r="W34" s="230">
        <f>_xlfn.IFNA(VLOOKUP(CONCATENATE($W$5,$B34,$C34),'BUN2'!$A$6:$N$135,14,FALSE),0)</f>
        <v>0</v>
      </c>
      <c r="X34" s="230">
        <f>_xlfn.IFNA(VLOOKUP(CONCATENATE($X$5,$B34,$C34),'OG2'!$A$6:$N$133,14,FALSE),0)</f>
        <v>0</v>
      </c>
      <c r="Y34" s="230">
        <f>_xlfn.IFNA(VLOOKUP(CONCATENATE($Y$5,$B34,$C34),'SM1'!$A$6:$N$133,14,FALSE),0)</f>
        <v>0</v>
      </c>
      <c r="Z34" s="230">
        <f>_xlfn.IFNA(VLOOKUP(CONCATENATE($Z$5,$B34,$C34),'MR2'!$A$6:$N$124,14,FALSE),0)</f>
        <v>0</v>
      </c>
      <c r="AA34" s="230">
        <f>_xlfn.IFNA(VLOOKUP(CONCATENATE($AA$5,$B34,$C34),'WAL2'!$A$6:$N$135,14,FALSE),0)</f>
        <v>0</v>
      </c>
      <c r="AB34" s="230">
        <f>_xlfn.IFNA(VLOOKUP(CONCATENATE($AB$5,$B34,$C34),DARD1!$A$6:$N$134,14,FALSE),0)</f>
        <v>0</v>
      </c>
      <c r="AC34" s="230">
        <f>_xlfn.IFNA(VLOOKUP(CONCATENATE($AC$5,$B34,$C34),'LF1'!$A$6:$N$135,14,FALSE),0)</f>
        <v>0</v>
      </c>
      <c r="AD34" s="230">
        <f>_xlfn.IFNA(VLOOKUP(CONCATENATE($AC$5,$B34,$C34),DARL2!$A$6:$N$135,14,FALSE),0)</f>
        <v>0</v>
      </c>
      <c r="AE34" s="231">
        <f>_xlfn.IFNA(VLOOKUP(CONCATENATE($AE$5,$B34,$C34),FEST!$A$6:$N$135,14,FALSE),0)</f>
        <v>0</v>
      </c>
      <c r="AF34" s="231">
        <f>_xlfn.IFNA(VLOOKUP(CONCATENATE($AF$5,$B34,$C34),'BUN2'!$A$6:$N$135,14,FALSE),0)</f>
        <v>0</v>
      </c>
      <c r="AG34" s="230">
        <f>_xlfn.IFNA(VLOOKUP(CONCATENATE($AG$5,$B34,$C34),'OG3'!$A$6:$N$135,14,FALSE),0)</f>
        <v>0</v>
      </c>
      <c r="AH34" s="231">
        <f>_xlfn.IFNA(VLOOKUP(CONCATENATE($AH$5,$B34,$C34),SER!$A$6:$N$135,14,FALSE),0)</f>
        <v>0</v>
      </c>
      <c r="AI34" s="231">
        <f>_xlfn.IFNA(VLOOKUP(CONCATENATE($AI$5,$B34,$C34),KR!$A$6:$N$135,14,FALSE),0)</f>
        <v>0</v>
      </c>
      <c r="AJ34" s="231">
        <f>_xlfn.IFNA(VLOOKUP(CONCATENATE($AJ$5,$B34,$C34),DARL3!$A$6:$N$135,14,FALSE),0)</f>
        <v>0</v>
      </c>
      <c r="AK34" s="231">
        <f>_xlfn.IFNA(VLOOKUP(CONCATENATE($AK$5,$B34,$C34),DARD2!$A$6:$N$135,14,FALSE),0)</f>
        <v>0</v>
      </c>
      <c r="AL34" s="231">
        <f>_xlfn.IFNA(VLOOKUP(CONCATENATE($AL$5,$B34,$C34),'WAL3'!$A$6:$N$77,14,FALSE),0)</f>
        <v>0</v>
      </c>
      <c r="AM34" s="231">
        <f>_xlfn.IFNA(VLOOKUP(CONCATENATE($AM$5,$B34,$C34),'BAL3'!$A$6:$N$135,14,FALSE),0)</f>
        <v>0</v>
      </c>
      <c r="AN34" s="231">
        <f>_xlfn.IFNA(VLOOKUP(CONCATENATE($AN$5,$B34,$C34),'BUN3'!$A$6:$N$135,14,FALSE),0)</f>
        <v>0</v>
      </c>
      <c r="AO34" s="231">
        <f>_xlfn.IFNA(VLOOKUP(CONCATENATE($AO$5,$B34,$C34),SC!$A$6:$N$135,14,FALSE),0)</f>
        <v>0</v>
      </c>
      <c r="AP34" s="231">
        <f>_xlfn.IFNA(VLOOKUP(CONCATENATE($AP$5,$B34,$C34),'KAL1'!$A$6:$N$135,14,FALSE),0)</f>
        <v>0</v>
      </c>
      <c r="AQ34" s="518"/>
      <c r="AR34" s="232">
        <f>_xlfn.IFNA(VLOOKUP(CONCATENATE($AR$5,$B34,$C34),'MR3'!$A$6:$N$135,14,FALSE),0)</f>
        <v>0</v>
      </c>
      <c r="AS34" s="101"/>
    </row>
    <row r="35" spans="1:45" s="42" customFormat="1" x14ac:dyDescent="0.2">
      <c r="A35" s="916"/>
      <c r="B35" s="35" t="s">
        <v>90</v>
      </c>
      <c r="C35" s="36" t="s">
        <v>91</v>
      </c>
      <c r="D35" s="36" t="s">
        <v>160</v>
      </c>
      <c r="E35" s="37">
        <v>44242</v>
      </c>
      <c r="F35" s="38">
        <v>12</v>
      </c>
      <c r="G35" s="39">
        <f t="shared" si="4"/>
        <v>0</v>
      </c>
      <c r="H35" s="40">
        <f t="shared" si="5"/>
        <v>0</v>
      </c>
      <c r="I35" s="41">
        <f t="shared" si="3"/>
        <v>25</v>
      </c>
      <c r="J35" s="229">
        <f>_xlfn.IFNA(VLOOKUP(CONCATENATE($J$5,$B35,$C35),'20BUN'!$A$6:$N$94,14,FALSE),0)</f>
        <v>0</v>
      </c>
      <c r="K35" s="230">
        <f>_xlfn.IFNA(VLOOKUP(CONCATENATE($K$5,$B35,$C35),'20BUS'!$A$6:$N$107,14,FALSE),0)</f>
        <v>0</v>
      </c>
      <c r="L35" s="230">
        <f>_xlfn.IFNA(VLOOKUP(CONCATENATE($L$5,$B35,$C35),'MUR1'!$A$6:$N$135,14,FALSE),0)</f>
        <v>0</v>
      </c>
      <c r="M35" s="230">
        <f>_xlfn.IFNA(VLOOKUP(CONCATENATE($M$5,$B35,$C35),'BUS1'!$A$6:$N$95,14,FALSE),0)</f>
        <v>0</v>
      </c>
      <c r="N35" s="230">
        <f>_xlfn.IFNA(VLOOKUP(CONCATENATE($N$5,$B35,$C35),'WP1'!$A$6:$N$131,14,FALSE),0)</f>
        <v>0</v>
      </c>
      <c r="O35" s="230">
        <f>_xlfn.IFNA(VLOOKUP(CONCATENATE($O$5,$B35,$C35),'BAL1'!$A$6:$N$95,14,FALSE),0)</f>
        <v>0</v>
      </c>
      <c r="P35" s="230">
        <f>_xlfn.IFNA(VLOOKUP(CONCATENATE($P$5,$B35,$C35),'BUS2'!$A$6:$N$133,14,FALSE),0)</f>
        <v>0</v>
      </c>
      <c r="Q35" s="230">
        <f>_xlfn.IFNA(VLOOKUP(CONCATENATE($Q$5,$B35,$C35),'WAL1'!$A$6:$N$135,14,FALSE),0)</f>
        <v>0</v>
      </c>
      <c r="R35" s="230">
        <f>_xlfn.IFNA(VLOOKUP(CONCATENATE($S$5,$B35,$C35),'MR1'!$A$6:$N$132,14,FALSE),0)</f>
        <v>0</v>
      </c>
      <c r="S35" s="230">
        <f>_xlfn.IFNA(VLOOKUP(CONCATENATE($S$5,$B35,$C35),'OG1'!$A$6:$N$132,14,FALSE),0)</f>
        <v>0</v>
      </c>
      <c r="T35" s="230">
        <f>_xlfn.IFNA(VLOOKUP(CONCATENATE($T$5,$B35,$C35),DARL!$A$6:$N$56,14,FALSE),0)</f>
        <v>0</v>
      </c>
      <c r="U35" s="230">
        <f>_xlfn.IFNA(VLOOKUP(CONCATENATE($U$5,$B35,$C35),'BUS3'!$A$6:$N$135,14,FALSE),0)</f>
        <v>0</v>
      </c>
      <c r="V35" s="230">
        <f>_xlfn.IFNA(VLOOKUP(CONCATENATE($V$5,$B35,$C35),'BAL2'!$A$6:$N$135,14,FALSE),0)</f>
        <v>0</v>
      </c>
      <c r="W35" s="230">
        <f>_xlfn.IFNA(VLOOKUP(CONCATENATE($W$5,$B35,$C35),'BUN2'!$A$6:$N$135,14,FALSE),0)</f>
        <v>0</v>
      </c>
      <c r="X35" s="230">
        <f>_xlfn.IFNA(VLOOKUP(CONCATENATE($X$5,$B35,$C35),'OG2'!$A$6:$N$133,14,FALSE),0)</f>
        <v>0</v>
      </c>
      <c r="Y35" s="230">
        <f>_xlfn.IFNA(VLOOKUP(CONCATENATE($Y$5,$B35,$C35),'SM1'!$A$6:$N$133,14,FALSE),0)</f>
        <v>0</v>
      </c>
      <c r="Z35" s="230">
        <f>_xlfn.IFNA(VLOOKUP(CONCATENATE($Z$5,$B35,$C35),'MR2'!$A$6:$N$124,14,FALSE),0)</f>
        <v>0</v>
      </c>
      <c r="AA35" s="230">
        <f>_xlfn.IFNA(VLOOKUP(CONCATENATE($AA$5,$B35,$C35),'WAL2'!$A$6:$N$135,14,FALSE),0)</f>
        <v>0</v>
      </c>
      <c r="AB35" s="230">
        <f>_xlfn.IFNA(VLOOKUP(CONCATENATE($AB$5,$B35,$C35),DARD1!$A$6:$N$134,14,FALSE),0)</f>
        <v>0</v>
      </c>
      <c r="AC35" s="230">
        <f>_xlfn.IFNA(VLOOKUP(CONCATENATE($AC$5,$B35,$C35),'LF1'!$A$6:$N$135,14,FALSE),0)</f>
        <v>0</v>
      </c>
      <c r="AD35" s="230">
        <f>_xlfn.IFNA(VLOOKUP(CONCATENATE($AC$5,$B35,$C35),DARL2!$A$6:$N$135,14,FALSE),0)</f>
        <v>0</v>
      </c>
      <c r="AE35" s="231">
        <f>_xlfn.IFNA(VLOOKUP(CONCATENATE($AE$5,$B35,$C35),FEST!$A$6:$N$135,14,FALSE),0)</f>
        <v>0</v>
      </c>
      <c r="AF35" s="231">
        <f>_xlfn.IFNA(VLOOKUP(CONCATENATE($AF$5,$B35,$C35),'BUN2'!$A$6:$N$135,14,FALSE),0)</f>
        <v>0</v>
      </c>
      <c r="AG35" s="230">
        <f>_xlfn.IFNA(VLOOKUP(CONCATENATE($AG$5,$B35,$C35),'OG3'!$A$6:$N$135,14,FALSE),0)</f>
        <v>0</v>
      </c>
      <c r="AH35" s="231">
        <f>_xlfn.IFNA(VLOOKUP(CONCATENATE($AH$5,$B35,$C35),SER!$A$6:$N$135,14,FALSE),0)</f>
        <v>0</v>
      </c>
      <c r="AI35" s="231">
        <f>_xlfn.IFNA(VLOOKUP(CONCATENATE($AI$5,$B35,$C35),KR!$A$6:$N$135,14,FALSE),0)</f>
        <v>0</v>
      </c>
      <c r="AJ35" s="231">
        <f>_xlfn.IFNA(VLOOKUP(CONCATENATE($AJ$5,$B35,$C35),DARL3!$A$6:$N$135,14,FALSE),0)</f>
        <v>0</v>
      </c>
      <c r="AK35" s="231">
        <f>_xlfn.IFNA(VLOOKUP(CONCATENATE($AK$5,$B35,$C35),DARD2!$A$6:$N$135,14,FALSE),0)</f>
        <v>0</v>
      </c>
      <c r="AL35" s="231">
        <f>_xlfn.IFNA(VLOOKUP(CONCATENATE($AL$5,$B35,$C35),'WAL3'!$A$6:$N$77,14,FALSE),0)</f>
        <v>0</v>
      </c>
      <c r="AM35" s="231">
        <f>_xlfn.IFNA(VLOOKUP(CONCATENATE($AM$5,$B35,$C35),'BAL3'!$A$6:$N$135,14,FALSE),0)</f>
        <v>0</v>
      </c>
      <c r="AN35" s="231">
        <f>_xlfn.IFNA(VLOOKUP(CONCATENATE($AN$5,$B35,$C35),'BUN3'!$A$6:$N$135,14,FALSE),0)</f>
        <v>0</v>
      </c>
      <c r="AO35" s="231">
        <f>_xlfn.IFNA(VLOOKUP(CONCATENATE($AO$5,$B35,$C35),SC!$A$6:$N$135,14,FALSE),0)</f>
        <v>0</v>
      </c>
      <c r="AP35" s="231">
        <f>_xlfn.IFNA(VLOOKUP(CONCATENATE($AP$5,$B35,$C35),'KAL1'!$A$6:$N$135,14,FALSE),0)</f>
        <v>0</v>
      </c>
      <c r="AQ35" s="518"/>
      <c r="AR35" s="232">
        <f>_xlfn.IFNA(VLOOKUP(CONCATENATE($AR$5,$B35,$C35),'MR3'!$A$6:$N$135,14,FALSE),0)</f>
        <v>0</v>
      </c>
      <c r="AS35" s="101"/>
    </row>
    <row r="36" spans="1:45" s="42" customFormat="1" x14ac:dyDescent="0.2">
      <c r="A36" s="916"/>
      <c r="B36" s="35" t="s">
        <v>99</v>
      </c>
      <c r="C36" s="36" t="s">
        <v>131</v>
      </c>
      <c r="D36" s="36" t="s">
        <v>54</v>
      </c>
      <c r="E36" s="37">
        <v>44224</v>
      </c>
      <c r="F36" s="38">
        <v>11</v>
      </c>
      <c r="G36" s="39">
        <f t="shared" si="4"/>
        <v>0</v>
      </c>
      <c r="H36" s="40">
        <f t="shared" si="5"/>
        <v>0</v>
      </c>
      <c r="I36" s="41">
        <f t="shared" si="3"/>
        <v>25</v>
      </c>
      <c r="J36" s="229">
        <f>_xlfn.IFNA(VLOOKUP(CONCATENATE($J$5,$B36,$C36),'20BUN'!$A$6:$N$94,14,FALSE),0)</f>
        <v>0</v>
      </c>
      <c r="K36" s="230">
        <f>_xlfn.IFNA(VLOOKUP(CONCATENATE($K$5,$B36,$C36),'20BUS'!$A$6:$N$107,14,FALSE),0)</f>
        <v>0</v>
      </c>
      <c r="L36" s="230">
        <f>_xlfn.IFNA(VLOOKUP(CONCATENATE($L$5,$B36,$C36),'MUR1'!$A$6:$N$135,14,FALSE),0)</f>
        <v>0</v>
      </c>
      <c r="M36" s="230">
        <f>_xlfn.IFNA(VLOOKUP(CONCATENATE($M$5,$B36,$C36),'BUS1'!$A$6:$N$95,14,FALSE),0)</f>
        <v>0</v>
      </c>
      <c r="N36" s="230">
        <f>_xlfn.IFNA(VLOOKUP(CONCATENATE($N$5,$B36,$C36),'WP1'!$A$6:$N$131,14,FALSE),0)</f>
        <v>0</v>
      </c>
      <c r="O36" s="230">
        <f>_xlfn.IFNA(VLOOKUP(CONCATENATE($O$5,$B36,$C36),'BAL1'!$A$6:$N$95,14,FALSE),0)</f>
        <v>0</v>
      </c>
      <c r="P36" s="230">
        <f>_xlfn.IFNA(VLOOKUP(CONCATENATE($P$5,$B36,$C36),'BUS2'!$A$6:$N$133,14,FALSE),0)</f>
        <v>0</v>
      </c>
      <c r="Q36" s="230">
        <f>_xlfn.IFNA(VLOOKUP(CONCATENATE($Q$5,$B36,$C36),'WAL1'!$A$6:$N$135,14,FALSE),0)</f>
        <v>0</v>
      </c>
      <c r="R36" s="230">
        <f>_xlfn.IFNA(VLOOKUP(CONCATENATE($S$5,$B36,$C36),'MR1'!$A$6:$N$132,14,FALSE),0)</f>
        <v>0</v>
      </c>
      <c r="S36" s="230">
        <f>_xlfn.IFNA(VLOOKUP(CONCATENATE($S$5,$B36,$C36),'OG1'!$A$6:$N$132,14,FALSE),0)</f>
        <v>0</v>
      </c>
      <c r="T36" s="230">
        <f>_xlfn.IFNA(VLOOKUP(CONCATENATE($T$5,$B36,$C36),DARL!$A$6:$N$56,14,FALSE),0)</f>
        <v>0</v>
      </c>
      <c r="U36" s="230">
        <f>_xlfn.IFNA(VLOOKUP(CONCATENATE($U$5,$B36,$C36),'BUS3'!$A$6:$N$135,14,FALSE),0)</f>
        <v>0</v>
      </c>
      <c r="V36" s="230">
        <f>_xlfn.IFNA(VLOOKUP(CONCATENATE($V$5,$B36,$C36),'BAL2'!$A$6:$N$135,14,FALSE),0)</f>
        <v>0</v>
      </c>
      <c r="W36" s="230">
        <f>_xlfn.IFNA(VLOOKUP(CONCATENATE($W$5,$B36,$C36),'BUN2'!$A$6:$N$135,14,FALSE),0)</f>
        <v>0</v>
      </c>
      <c r="X36" s="230">
        <f>_xlfn.IFNA(VLOOKUP(CONCATENATE($X$5,$B36,$C36),'OG2'!$A$6:$N$133,14,FALSE),0)</f>
        <v>0</v>
      </c>
      <c r="Y36" s="230">
        <f>_xlfn.IFNA(VLOOKUP(CONCATENATE($Y$5,$B36,$C36),'SM1'!$A$6:$N$133,14,FALSE),0)</f>
        <v>0</v>
      </c>
      <c r="Z36" s="230">
        <f>_xlfn.IFNA(VLOOKUP(CONCATENATE($Z$5,$B36,$C36),'MR2'!$A$6:$N$124,14,FALSE),0)</f>
        <v>0</v>
      </c>
      <c r="AA36" s="230">
        <f>_xlfn.IFNA(VLOOKUP(CONCATENATE($AA$5,$B36,$C36),'WAL2'!$A$6:$N$135,14,FALSE),0)</f>
        <v>0</v>
      </c>
      <c r="AB36" s="230">
        <f>_xlfn.IFNA(VLOOKUP(CONCATENATE($AB$5,$B36,$C36),DARD1!$A$6:$N$134,14,FALSE),0)</f>
        <v>0</v>
      </c>
      <c r="AC36" s="230">
        <f>_xlfn.IFNA(VLOOKUP(CONCATENATE($AC$5,$B36,$C36),'LF1'!$A$6:$N$135,14,FALSE),0)</f>
        <v>0</v>
      </c>
      <c r="AD36" s="230">
        <f>_xlfn.IFNA(VLOOKUP(CONCATENATE($AC$5,$B36,$C36),DARL2!$A$6:$N$135,14,FALSE),0)</f>
        <v>0</v>
      </c>
      <c r="AE36" s="231">
        <f>_xlfn.IFNA(VLOOKUP(CONCATENATE($AE$5,$B36,$C36),FEST!$A$6:$N$135,14,FALSE),0)</f>
        <v>0</v>
      </c>
      <c r="AF36" s="231">
        <f>_xlfn.IFNA(VLOOKUP(CONCATENATE($AF$5,$B36,$C36),'BUN2'!$A$6:$N$135,14,FALSE),0)</f>
        <v>0</v>
      </c>
      <c r="AG36" s="230">
        <f>_xlfn.IFNA(VLOOKUP(CONCATENATE($AG$5,$B36,$C36),'OG3'!$A$6:$N$135,14,FALSE),0)</f>
        <v>0</v>
      </c>
      <c r="AH36" s="231">
        <f>_xlfn.IFNA(VLOOKUP(CONCATENATE($AH$5,$B36,$C36),SER!$A$6:$N$135,14,FALSE),0)</f>
        <v>0</v>
      </c>
      <c r="AI36" s="231">
        <f>_xlfn.IFNA(VLOOKUP(CONCATENATE($AI$5,$B36,$C36),KR!$A$6:$N$135,14,FALSE),0)</f>
        <v>0</v>
      </c>
      <c r="AJ36" s="231">
        <f>_xlfn.IFNA(VLOOKUP(CONCATENATE($AJ$5,$B36,$C36),DARL3!$A$6:$N$135,14,FALSE),0)</f>
        <v>0</v>
      </c>
      <c r="AK36" s="231">
        <f>_xlfn.IFNA(VLOOKUP(CONCATENATE($AK$5,$B36,$C36),DARD2!$A$6:$N$135,14,FALSE),0)</f>
        <v>0</v>
      </c>
      <c r="AL36" s="231">
        <f>_xlfn.IFNA(VLOOKUP(CONCATENATE($AL$5,$B36,$C36),'WAL3'!$A$6:$N$77,14,FALSE),0)</f>
        <v>0</v>
      </c>
      <c r="AM36" s="231">
        <f>_xlfn.IFNA(VLOOKUP(CONCATENATE($AM$5,$B36,$C36),'BAL3'!$A$6:$N$135,14,FALSE),0)</f>
        <v>0</v>
      </c>
      <c r="AN36" s="231">
        <f>_xlfn.IFNA(VLOOKUP(CONCATENATE($AN$5,$B36,$C36),'BUN3'!$A$6:$N$135,14,FALSE),0)</f>
        <v>0</v>
      </c>
      <c r="AO36" s="231">
        <f>_xlfn.IFNA(VLOOKUP(CONCATENATE($AO$5,$B36,$C36),SC!$A$6:$N$135,14,FALSE),0)</f>
        <v>0</v>
      </c>
      <c r="AP36" s="231">
        <f>_xlfn.IFNA(VLOOKUP(CONCATENATE($AP$5,$B36,$C36),'KAL1'!$A$6:$N$135,14,FALSE),0)</f>
        <v>0</v>
      </c>
      <c r="AQ36" s="518"/>
      <c r="AR36" s="232">
        <f>_xlfn.IFNA(VLOOKUP(CONCATENATE($AR$5,$B36,$C36),'MR3'!$A$6:$N$135,14,FALSE),0)</f>
        <v>0</v>
      </c>
      <c r="AS36" s="101"/>
    </row>
    <row r="37" spans="1:45" s="42" customFormat="1" x14ac:dyDescent="0.2">
      <c r="A37" s="916"/>
      <c r="B37" s="35" t="s">
        <v>484</v>
      </c>
      <c r="C37" s="36" t="s">
        <v>485</v>
      </c>
      <c r="D37" s="36" t="s">
        <v>54</v>
      </c>
      <c r="E37" s="37">
        <v>44224</v>
      </c>
      <c r="F37" s="38">
        <v>12</v>
      </c>
      <c r="G37" s="39">
        <f t="shared" si="4"/>
        <v>0</v>
      </c>
      <c r="H37" s="40">
        <f t="shared" si="5"/>
        <v>0</v>
      </c>
      <c r="I37" s="41">
        <f t="shared" si="3"/>
        <v>25</v>
      </c>
      <c r="J37" s="229">
        <f>_xlfn.IFNA(VLOOKUP(CONCATENATE($J$5,$B37,$C37),'20BUN'!$A$6:$N$94,14,FALSE),0)</f>
        <v>0</v>
      </c>
      <c r="K37" s="230">
        <f>_xlfn.IFNA(VLOOKUP(CONCATENATE($K$5,$B37,$C37),'20BUS'!$A$6:$N$107,14,FALSE),0)</f>
        <v>0</v>
      </c>
      <c r="L37" s="230">
        <f>_xlfn.IFNA(VLOOKUP(CONCATENATE($L$5,$B37,$C37),'MUR1'!$A$6:$N$135,14,FALSE),0)</f>
        <v>0</v>
      </c>
      <c r="M37" s="230">
        <f>_xlfn.IFNA(VLOOKUP(CONCATENATE($M$5,$B37,$C37),'BUS1'!$A$6:$N$95,14,FALSE),0)</f>
        <v>0</v>
      </c>
      <c r="N37" s="230">
        <f>_xlfn.IFNA(VLOOKUP(CONCATENATE($N$5,$B37,$C37),'WP1'!$A$6:$N$131,14,FALSE),0)</f>
        <v>0</v>
      </c>
      <c r="O37" s="230">
        <f>_xlfn.IFNA(VLOOKUP(CONCATENATE($O$5,$B37,$C37),'BAL1'!$A$6:$N$95,14,FALSE),0)</f>
        <v>0</v>
      </c>
      <c r="P37" s="230">
        <f>_xlfn.IFNA(VLOOKUP(CONCATENATE($P$5,$B37,$C37),'BUS2'!$A$6:$N$133,14,FALSE),0)</f>
        <v>0</v>
      </c>
      <c r="Q37" s="230">
        <f>_xlfn.IFNA(VLOOKUP(CONCATENATE($Q$5,$B37,$C37),'WAL1'!$A$6:$N$135,14,FALSE),0)</f>
        <v>0</v>
      </c>
      <c r="R37" s="230">
        <f>_xlfn.IFNA(VLOOKUP(CONCATENATE($S$5,$B37,$C37),'MR1'!$A$6:$N$132,14,FALSE),0)</f>
        <v>0</v>
      </c>
      <c r="S37" s="230">
        <f>_xlfn.IFNA(VLOOKUP(CONCATENATE($S$5,$B37,$C37),'OG1'!$A$6:$N$132,14,FALSE),0)</f>
        <v>0</v>
      </c>
      <c r="T37" s="230">
        <f>_xlfn.IFNA(VLOOKUP(CONCATENATE($T$5,$B37,$C37),DARL!$A$6:$N$56,14,FALSE),0)</f>
        <v>0</v>
      </c>
      <c r="U37" s="230">
        <f>_xlfn.IFNA(VLOOKUP(CONCATENATE($U$5,$B37,$C37),'BUS3'!$A$6:$N$135,14,FALSE),0)</f>
        <v>0</v>
      </c>
      <c r="V37" s="230">
        <f>_xlfn.IFNA(VLOOKUP(CONCATENATE($V$5,$B37,$C37),'BAL2'!$A$6:$N$135,14,FALSE),0)</f>
        <v>0</v>
      </c>
      <c r="W37" s="230">
        <f>_xlfn.IFNA(VLOOKUP(CONCATENATE($W$5,$B37,$C37),'BUN2'!$A$6:$N$135,14,FALSE),0)</f>
        <v>0</v>
      </c>
      <c r="X37" s="230">
        <f>_xlfn.IFNA(VLOOKUP(CONCATENATE($X$5,$B37,$C37),'OG2'!$A$6:$N$133,14,FALSE),0)</f>
        <v>0</v>
      </c>
      <c r="Y37" s="230">
        <f>_xlfn.IFNA(VLOOKUP(CONCATENATE($Y$5,$B37,$C37),'SM1'!$A$6:$N$133,14,FALSE),0)</f>
        <v>0</v>
      </c>
      <c r="Z37" s="230">
        <f>_xlfn.IFNA(VLOOKUP(CONCATENATE($Z$5,$B37,$C37),'MR2'!$A$6:$N$124,14,FALSE),0)</f>
        <v>0</v>
      </c>
      <c r="AA37" s="230">
        <f>_xlfn.IFNA(VLOOKUP(CONCATENATE($AA$5,$B37,$C37),'WAL2'!$A$6:$N$135,14,FALSE),0)</f>
        <v>0</v>
      </c>
      <c r="AB37" s="230">
        <f>_xlfn.IFNA(VLOOKUP(CONCATENATE($AB$5,$B37,$C37),DARD1!$A$6:$N$134,14,FALSE),0)</f>
        <v>0</v>
      </c>
      <c r="AC37" s="230">
        <f>_xlfn.IFNA(VLOOKUP(CONCATENATE($AC$5,$B37,$C37),'LF1'!$A$6:$N$135,14,FALSE),0)</f>
        <v>0</v>
      </c>
      <c r="AD37" s="230">
        <f>_xlfn.IFNA(VLOOKUP(CONCATENATE($AC$5,$B37,$C37),DARL2!$A$6:$N$135,14,FALSE),0)</f>
        <v>0</v>
      </c>
      <c r="AE37" s="231">
        <f>_xlfn.IFNA(VLOOKUP(CONCATENATE($AE$5,$B37,$C37),FEST!$A$6:$N$135,14,FALSE),0)</f>
        <v>0</v>
      </c>
      <c r="AF37" s="231">
        <f>_xlfn.IFNA(VLOOKUP(CONCATENATE($AF$5,$B37,$C37),'BUN2'!$A$6:$N$135,14,FALSE),0)</f>
        <v>0</v>
      </c>
      <c r="AG37" s="230">
        <f>_xlfn.IFNA(VLOOKUP(CONCATENATE($AG$5,$B37,$C37),'OG3'!$A$6:$N$135,14,FALSE),0)</f>
        <v>0</v>
      </c>
      <c r="AH37" s="231">
        <f>_xlfn.IFNA(VLOOKUP(CONCATENATE($AH$5,$B37,$C37),SER!$A$6:$N$135,14,FALSE),0)</f>
        <v>0</v>
      </c>
      <c r="AI37" s="231">
        <f>_xlfn.IFNA(VLOOKUP(CONCATENATE($AI$5,$B37,$C37),KR!$A$6:$N$135,14,FALSE),0)</f>
        <v>0</v>
      </c>
      <c r="AJ37" s="231">
        <f>_xlfn.IFNA(VLOOKUP(CONCATENATE($AJ$5,$B37,$C37),DARL3!$A$6:$N$135,14,FALSE),0)</f>
        <v>0</v>
      </c>
      <c r="AK37" s="231">
        <f>_xlfn.IFNA(VLOOKUP(CONCATENATE($AK$5,$B37,$C37),DARD2!$A$6:$N$135,14,FALSE),0)</f>
        <v>0</v>
      </c>
      <c r="AL37" s="231">
        <f>_xlfn.IFNA(VLOOKUP(CONCATENATE($AL$5,$B37,$C37),'WAL3'!$A$6:$N$77,14,FALSE),0)</f>
        <v>0</v>
      </c>
      <c r="AM37" s="231">
        <f>_xlfn.IFNA(VLOOKUP(CONCATENATE($AM$5,$B37,$C37),'BAL3'!$A$6:$N$135,14,FALSE),0)</f>
        <v>0</v>
      </c>
      <c r="AN37" s="231">
        <f>_xlfn.IFNA(VLOOKUP(CONCATENATE($AN$5,$B37,$C37),'BUN3'!$A$6:$N$135,14,FALSE),0)</f>
        <v>0</v>
      </c>
      <c r="AO37" s="231">
        <f>_xlfn.IFNA(VLOOKUP(CONCATENATE($AO$5,$B37,$C37),SC!$A$6:$N$135,14,FALSE),0)</f>
        <v>0</v>
      </c>
      <c r="AP37" s="231">
        <f>_xlfn.IFNA(VLOOKUP(CONCATENATE($AP$5,$B37,$C37),'KAL1'!$A$6:$N$135,14,FALSE),0)</f>
        <v>0</v>
      </c>
      <c r="AQ37" s="518"/>
      <c r="AR37" s="232">
        <f>_xlfn.IFNA(VLOOKUP(CONCATENATE($AR$5,$B37,$C37),'MR3'!$A$6:$N$135,14,FALSE),0)</f>
        <v>0</v>
      </c>
      <c r="AS37" s="101"/>
    </row>
    <row r="38" spans="1:45" s="42" customFormat="1" x14ac:dyDescent="0.2">
      <c r="A38" s="916"/>
      <c r="B38" s="35" t="s">
        <v>486</v>
      </c>
      <c r="C38" s="36" t="s">
        <v>487</v>
      </c>
      <c r="D38" s="36" t="s">
        <v>40</v>
      </c>
      <c r="E38" s="37">
        <v>44218</v>
      </c>
      <c r="F38" s="38">
        <v>16</v>
      </c>
      <c r="G38" s="39">
        <f t="shared" si="4"/>
        <v>0</v>
      </c>
      <c r="H38" s="40">
        <f t="shared" si="5"/>
        <v>0</v>
      </c>
      <c r="I38" s="41">
        <f t="shared" si="3"/>
        <v>25</v>
      </c>
      <c r="J38" s="229">
        <f>_xlfn.IFNA(VLOOKUP(CONCATENATE($J$5,$B38,$C38),'20BUN'!$A$6:$N$94,14,FALSE),0)</f>
        <v>0</v>
      </c>
      <c r="K38" s="230">
        <f>_xlfn.IFNA(VLOOKUP(CONCATENATE($K$5,$B38,$C38),'20BUS'!$A$6:$N$107,14,FALSE),0)</f>
        <v>0</v>
      </c>
      <c r="L38" s="230">
        <f>_xlfn.IFNA(VLOOKUP(CONCATENATE($L$5,$B38,$C38),'MUR1'!$A$6:$N$135,14,FALSE),0)</f>
        <v>0</v>
      </c>
      <c r="M38" s="230">
        <f>_xlfn.IFNA(VLOOKUP(CONCATENATE($M$5,$B38,$C38),'BUS1'!$A$6:$N$95,14,FALSE),0)</f>
        <v>0</v>
      </c>
      <c r="N38" s="230">
        <f>_xlfn.IFNA(VLOOKUP(CONCATENATE($N$5,$B38,$C38),'WP1'!$A$6:$N$131,14,FALSE),0)</f>
        <v>0</v>
      </c>
      <c r="O38" s="230">
        <f>_xlfn.IFNA(VLOOKUP(CONCATENATE($O$5,$B38,$C38),'BAL1'!$A$6:$N$95,14,FALSE),0)</f>
        <v>0</v>
      </c>
      <c r="P38" s="230">
        <f>_xlfn.IFNA(VLOOKUP(CONCATENATE($P$5,$B38,$C38),'BUS2'!$A$6:$N$133,14,FALSE),0)</f>
        <v>0</v>
      </c>
      <c r="Q38" s="230">
        <f>_xlfn.IFNA(VLOOKUP(CONCATENATE($Q$5,$B38,$C38),'WAL1'!$A$6:$N$135,14,FALSE),0)</f>
        <v>0</v>
      </c>
      <c r="R38" s="230">
        <f>_xlfn.IFNA(VLOOKUP(CONCATENATE($S$5,$B38,$C38),'MR1'!$A$6:$N$132,14,FALSE),0)</f>
        <v>0</v>
      </c>
      <c r="S38" s="230">
        <f>_xlfn.IFNA(VLOOKUP(CONCATENATE($S$5,$B38,$C38),'OG1'!$A$6:$N$132,14,FALSE),0)</f>
        <v>0</v>
      </c>
      <c r="T38" s="230">
        <f>_xlfn.IFNA(VLOOKUP(CONCATENATE($T$5,$B38,$C38),DARL!$A$6:$N$56,14,FALSE),0)</f>
        <v>0</v>
      </c>
      <c r="U38" s="230">
        <f>_xlfn.IFNA(VLOOKUP(CONCATENATE($U$5,$B38,$C38),'BUS3'!$A$6:$N$135,14,FALSE),0)</f>
        <v>0</v>
      </c>
      <c r="V38" s="230">
        <f>_xlfn.IFNA(VLOOKUP(CONCATENATE($V$5,$B38,$C38),'BAL2'!$A$6:$N$135,14,FALSE),0)</f>
        <v>0</v>
      </c>
      <c r="W38" s="230">
        <f>_xlfn.IFNA(VLOOKUP(CONCATENATE($W$5,$B38,$C38),'BUN2'!$A$6:$N$135,14,FALSE),0)</f>
        <v>0</v>
      </c>
      <c r="X38" s="230">
        <f>_xlfn.IFNA(VLOOKUP(CONCATENATE($X$5,$B38,$C38),'OG2'!$A$6:$N$133,14,FALSE),0)</f>
        <v>0</v>
      </c>
      <c r="Y38" s="230">
        <f>_xlfn.IFNA(VLOOKUP(CONCATENATE($Y$5,$B38,$C38),'SM1'!$A$6:$N$133,14,FALSE),0)</f>
        <v>0</v>
      </c>
      <c r="Z38" s="230">
        <f>_xlfn.IFNA(VLOOKUP(CONCATENATE($Z$5,$B38,$C38),'MR2'!$A$6:$N$124,14,FALSE),0)</f>
        <v>0</v>
      </c>
      <c r="AA38" s="230">
        <f>_xlfn.IFNA(VLOOKUP(CONCATENATE($AA$5,$B38,$C38),'WAL2'!$A$6:$N$135,14,FALSE),0)</f>
        <v>0</v>
      </c>
      <c r="AB38" s="230">
        <f>_xlfn.IFNA(VLOOKUP(CONCATENATE($AB$5,$B38,$C38),DARD1!$A$6:$N$134,14,FALSE),0)</f>
        <v>0</v>
      </c>
      <c r="AC38" s="230">
        <f>_xlfn.IFNA(VLOOKUP(CONCATENATE($AC$5,$B38,$C38),'LF1'!$A$6:$N$135,14,FALSE),0)</f>
        <v>0</v>
      </c>
      <c r="AD38" s="230">
        <f>_xlfn.IFNA(VLOOKUP(CONCATENATE($AC$5,$B38,$C38),DARL2!$A$6:$N$135,14,FALSE),0)</f>
        <v>0</v>
      </c>
      <c r="AE38" s="231">
        <f>_xlfn.IFNA(VLOOKUP(CONCATENATE($AE$5,$B38,$C38),FEST!$A$6:$N$135,14,FALSE),0)</f>
        <v>0</v>
      </c>
      <c r="AF38" s="231">
        <f>_xlfn.IFNA(VLOOKUP(CONCATENATE($AF$5,$B38,$C38),'BUN2'!$A$6:$N$135,14,FALSE),0)</f>
        <v>0</v>
      </c>
      <c r="AG38" s="230">
        <f>_xlfn.IFNA(VLOOKUP(CONCATENATE($AG$5,$B38,$C38),'OG3'!$A$6:$N$135,14,FALSE),0)</f>
        <v>0</v>
      </c>
      <c r="AH38" s="231">
        <f>_xlfn.IFNA(VLOOKUP(CONCATENATE($AH$5,$B38,$C38),SER!$A$6:$N$135,14,FALSE),0)</f>
        <v>0</v>
      </c>
      <c r="AI38" s="231">
        <f>_xlfn.IFNA(VLOOKUP(CONCATENATE($AI$5,$B38,$C38),KR!$A$6:$N$135,14,FALSE),0)</f>
        <v>0</v>
      </c>
      <c r="AJ38" s="231">
        <f>_xlfn.IFNA(VLOOKUP(CONCATENATE($AJ$5,$B38,$C38),DARL3!$A$6:$N$135,14,FALSE),0)</f>
        <v>0</v>
      </c>
      <c r="AK38" s="231">
        <f>_xlfn.IFNA(VLOOKUP(CONCATENATE($AK$5,$B38,$C38),DARD2!$A$6:$N$135,14,FALSE),0)</f>
        <v>0</v>
      </c>
      <c r="AL38" s="231">
        <f>_xlfn.IFNA(VLOOKUP(CONCATENATE($AL$5,$B38,$C38),'WAL3'!$A$6:$N$77,14,FALSE),0)</f>
        <v>0</v>
      </c>
      <c r="AM38" s="231">
        <f>_xlfn.IFNA(VLOOKUP(CONCATENATE($AM$5,$B38,$C38),'BAL3'!$A$6:$N$135,14,FALSE),0)</f>
        <v>0</v>
      </c>
      <c r="AN38" s="231">
        <f>_xlfn.IFNA(VLOOKUP(CONCATENATE($AN$5,$B38,$C38),'BUN3'!$A$6:$N$135,14,FALSE),0)</f>
        <v>0</v>
      </c>
      <c r="AO38" s="231">
        <f>_xlfn.IFNA(VLOOKUP(CONCATENATE($AO$5,$B38,$C38),SC!$A$6:$N$135,14,FALSE),0)</f>
        <v>0</v>
      </c>
      <c r="AP38" s="231">
        <f>_xlfn.IFNA(VLOOKUP(CONCATENATE($AP$5,$B38,$C38),'KAL1'!$A$6:$N$135,14,FALSE),0)</f>
        <v>0</v>
      </c>
      <c r="AQ38" s="518"/>
      <c r="AR38" s="232">
        <f>_xlfn.IFNA(VLOOKUP(CONCATENATE($AR$5,$B38,$C38),'MR3'!$A$6:$N$135,14,FALSE),0)</f>
        <v>0</v>
      </c>
      <c r="AS38" s="101"/>
    </row>
    <row r="39" spans="1:45" s="42" customFormat="1" x14ac:dyDescent="0.2">
      <c r="A39" s="916"/>
      <c r="B39" s="35" t="s">
        <v>285</v>
      </c>
      <c r="C39" s="36" t="s">
        <v>286</v>
      </c>
      <c r="D39" s="36" t="s">
        <v>287</v>
      </c>
      <c r="E39" s="37">
        <v>44241</v>
      </c>
      <c r="F39" s="38">
        <v>13</v>
      </c>
      <c r="G39" s="39">
        <f t="shared" si="4"/>
        <v>0</v>
      </c>
      <c r="H39" s="40">
        <f t="shared" si="5"/>
        <v>0</v>
      </c>
      <c r="I39" s="41">
        <f t="shared" si="3"/>
        <v>25</v>
      </c>
      <c r="J39" s="229">
        <f>_xlfn.IFNA(VLOOKUP(CONCATENATE($J$5,$B39,$C39),'20BUN'!$A$6:$N$94,14,FALSE),0)</f>
        <v>0</v>
      </c>
      <c r="K39" s="230">
        <f>_xlfn.IFNA(VLOOKUP(CONCATENATE($K$5,$B39,$C39),'20BUS'!$A$6:$N$107,14,FALSE),0)</f>
        <v>0</v>
      </c>
      <c r="L39" s="230">
        <f>_xlfn.IFNA(VLOOKUP(CONCATENATE($L$5,$B39,$C39),'MUR1'!$A$6:$N$135,14,FALSE),0)</f>
        <v>0</v>
      </c>
      <c r="M39" s="230">
        <f>_xlfn.IFNA(VLOOKUP(CONCATENATE($M$5,$B39,$C39),'BUS1'!$A$6:$N$95,14,FALSE),0)</f>
        <v>0</v>
      </c>
      <c r="N39" s="230">
        <f>_xlfn.IFNA(VLOOKUP(CONCATENATE($N$5,$B39,$C39),'WP1'!$A$6:$N$131,14,FALSE),0)</f>
        <v>0</v>
      </c>
      <c r="O39" s="230">
        <f>_xlfn.IFNA(VLOOKUP(CONCATENATE($O$5,$B39,$C39),'BAL1'!$A$6:$N$95,14,FALSE),0)</f>
        <v>0</v>
      </c>
      <c r="P39" s="230">
        <f>_xlfn.IFNA(VLOOKUP(CONCATENATE($P$5,$B39,$C39),'BUS2'!$A$6:$N$133,14,FALSE),0)</f>
        <v>0</v>
      </c>
      <c r="Q39" s="230">
        <f>_xlfn.IFNA(VLOOKUP(CONCATENATE($Q$5,$B39,$C39),'WAL1'!$A$6:$N$135,14,FALSE),0)</f>
        <v>0</v>
      </c>
      <c r="R39" s="230">
        <f>_xlfn.IFNA(VLOOKUP(CONCATENATE($S$5,$B39,$C39),'MR1'!$A$6:$N$132,14,FALSE),0)</f>
        <v>0</v>
      </c>
      <c r="S39" s="230">
        <f>_xlfn.IFNA(VLOOKUP(CONCATENATE($S$5,$B39,$C39),'OG1'!$A$6:$N$132,14,FALSE),0)</f>
        <v>0</v>
      </c>
      <c r="T39" s="230">
        <f>_xlfn.IFNA(VLOOKUP(CONCATENATE($T$5,$B39,$C39),DARL!$A$6:$N$56,14,FALSE),0)</f>
        <v>0</v>
      </c>
      <c r="U39" s="230">
        <f>_xlfn.IFNA(VLOOKUP(CONCATENATE($U$5,$B39,$C39),'BUS3'!$A$6:$N$135,14,FALSE),0)</f>
        <v>0</v>
      </c>
      <c r="V39" s="230">
        <f>_xlfn.IFNA(VLOOKUP(CONCATENATE($V$5,$B39,$C39),'BAL2'!$A$6:$N$135,14,FALSE),0)</f>
        <v>0</v>
      </c>
      <c r="W39" s="230">
        <f>_xlfn.IFNA(VLOOKUP(CONCATENATE($W$5,$B39,$C39),'BUN2'!$A$6:$N$135,14,FALSE),0)</f>
        <v>0</v>
      </c>
      <c r="X39" s="230">
        <f>_xlfn.IFNA(VLOOKUP(CONCATENATE($X$5,$B39,$C39),'OG2'!$A$6:$N$133,14,FALSE),0)</f>
        <v>0</v>
      </c>
      <c r="Y39" s="230">
        <f>_xlfn.IFNA(VLOOKUP(CONCATENATE($Y$5,$B39,$C39),'SM1'!$A$6:$N$133,14,FALSE),0)</f>
        <v>0</v>
      </c>
      <c r="Z39" s="230">
        <f>_xlfn.IFNA(VLOOKUP(CONCATENATE($Z$5,$B39,$C39),'MR2'!$A$6:$N$124,14,FALSE),0)</f>
        <v>0</v>
      </c>
      <c r="AA39" s="230">
        <f>_xlfn.IFNA(VLOOKUP(CONCATENATE($AA$5,$B39,$C39),'WAL2'!$A$6:$N$135,14,FALSE),0)</f>
        <v>0</v>
      </c>
      <c r="AB39" s="230">
        <f>_xlfn.IFNA(VLOOKUP(CONCATENATE($AB$5,$B39,$C39),DARD1!$A$6:$N$134,14,FALSE),0)</f>
        <v>0</v>
      </c>
      <c r="AC39" s="230">
        <f>_xlfn.IFNA(VLOOKUP(CONCATENATE($AC$5,$B39,$C39),'LF1'!$A$6:$N$135,14,FALSE),0)</f>
        <v>0</v>
      </c>
      <c r="AD39" s="230">
        <f>_xlfn.IFNA(VLOOKUP(CONCATENATE($AC$5,$B39,$C39),DARL2!$A$6:$N$135,14,FALSE),0)</f>
        <v>0</v>
      </c>
      <c r="AE39" s="231">
        <f>_xlfn.IFNA(VLOOKUP(CONCATENATE($AE$5,$B39,$C39),FEST!$A$6:$N$135,14,FALSE),0)</f>
        <v>0</v>
      </c>
      <c r="AF39" s="231">
        <f>_xlfn.IFNA(VLOOKUP(CONCATENATE($AF$5,$B39,$C39),'BUN2'!$A$6:$N$135,14,FALSE),0)</f>
        <v>0</v>
      </c>
      <c r="AG39" s="230">
        <f>_xlfn.IFNA(VLOOKUP(CONCATENATE($AG$5,$B39,$C39),'OG3'!$A$6:$N$135,14,FALSE),0)</f>
        <v>0</v>
      </c>
      <c r="AH39" s="231">
        <f>_xlfn.IFNA(VLOOKUP(CONCATENATE($AH$5,$B39,$C39),SER!$A$6:$N$135,14,FALSE),0)</f>
        <v>0</v>
      </c>
      <c r="AI39" s="231">
        <f>_xlfn.IFNA(VLOOKUP(CONCATENATE($AI$5,$B39,$C39),KR!$A$6:$N$135,14,FALSE),0)</f>
        <v>0</v>
      </c>
      <c r="AJ39" s="231">
        <f>_xlfn.IFNA(VLOOKUP(CONCATENATE($AJ$5,$B39,$C39),DARL3!$A$6:$N$135,14,FALSE),0)</f>
        <v>0</v>
      </c>
      <c r="AK39" s="231">
        <f>_xlfn.IFNA(VLOOKUP(CONCATENATE($AK$5,$B39,$C39),DARD2!$A$6:$N$135,14,FALSE),0)</f>
        <v>0</v>
      </c>
      <c r="AL39" s="231">
        <f>_xlfn.IFNA(VLOOKUP(CONCATENATE($AL$5,$B39,$C39),'WAL3'!$A$6:$N$77,14,FALSE),0)</f>
        <v>0</v>
      </c>
      <c r="AM39" s="231">
        <f>_xlfn.IFNA(VLOOKUP(CONCATENATE($AM$5,$B39,$C39),'BAL3'!$A$6:$N$135,14,FALSE),0)</f>
        <v>0</v>
      </c>
      <c r="AN39" s="231">
        <f>_xlfn.IFNA(VLOOKUP(CONCATENATE($AN$5,$B39,$C39),'BUN3'!$A$6:$N$135,14,FALSE),0)</f>
        <v>0</v>
      </c>
      <c r="AO39" s="231">
        <f>_xlfn.IFNA(VLOOKUP(CONCATENATE($AO$5,$B39,$C39),SC!$A$6:$N$135,14,FALSE),0)</f>
        <v>0</v>
      </c>
      <c r="AP39" s="231">
        <f>_xlfn.IFNA(VLOOKUP(CONCATENATE($AP$5,$B39,$C39),'KAL1'!$A$6:$N$135,14,FALSE),0)</f>
        <v>0</v>
      </c>
      <c r="AQ39" s="518"/>
      <c r="AR39" s="232">
        <f>_xlfn.IFNA(VLOOKUP(CONCATENATE($AR$5,$B39,$C39),'MR3'!$A$6:$N$135,14,FALSE),0)</f>
        <v>0</v>
      </c>
      <c r="AS39" s="101"/>
    </row>
    <row r="40" spans="1:45" s="42" customFormat="1" x14ac:dyDescent="0.2">
      <c r="A40" s="916"/>
      <c r="B40" s="35" t="s">
        <v>288</v>
      </c>
      <c r="C40" s="36" t="s">
        <v>167</v>
      </c>
      <c r="D40" s="36" t="s">
        <v>82</v>
      </c>
      <c r="E40" s="37">
        <v>44235</v>
      </c>
      <c r="F40" s="38">
        <v>11</v>
      </c>
      <c r="G40" s="39">
        <f t="shared" si="4"/>
        <v>0</v>
      </c>
      <c r="H40" s="40">
        <f t="shared" si="5"/>
        <v>0</v>
      </c>
      <c r="I40" s="41">
        <f t="shared" si="3"/>
        <v>25</v>
      </c>
      <c r="J40" s="229">
        <f>_xlfn.IFNA(VLOOKUP(CONCATENATE($J$5,$B40,$C40),'20BUN'!$A$6:$N$94,14,FALSE),0)</f>
        <v>0</v>
      </c>
      <c r="K40" s="230">
        <f>_xlfn.IFNA(VLOOKUP(CONCATENATE($K$5,$B40,$C40),'20BUS'!$A$6:$N$107,14,FALSE),0)</f>
        <v>0</v>
      </c>
      <c r="L40" s="230">
        <f>_xlfn.IFNA(VLOOKUP(CONCATENATE($L$5,$B40,$C40),'MUR1'!$A$6:$N$135,14,FALSE),0)</f>
        <v>0</v>
      </c>
      <c r="M40" s="230">
        <f>_xlfn.IFNA(VLOOKUP(CONCATENATE($M$5,$B40,$C40),'BUS1'!$A$6:$N$95,14,FALSE),0)</f>
        <v>0</v>
      </c>
      <c r="N40" s="230">
        <f>_xlfn.IFNA(VLOOKUP(CONCATENATE($N$5,$B40,$C40),'WP1'!$A$6:$N$131,14,FALSE),0)</f>
        <v>0</v>
      </c>
      <c r="O40" s="230">
        <f>_xlfn.IFNA(VLOOKUP(CONCATENATE($O$5,$B40,$C40),'BAL1'!$A$6:$N$95,14,FALSE),0)</f>
        <v>0</v>
      </c>
      <c r="P40" s="230">
        <f>_xlfn.IFNA(VLOOKUP(CONCATENATE($P$5,$B40,$C40),'BUS2'!$A$6:$N$133,14,FALSE),0)</f>
        <v>0</v>
      </c>
      <c r="Q40" s="230">
        <f>_xlfn.IFNA(VLOOKUP(CONCATENATE($Q$5,$B40,$C40),'WAL1'!$A$6:$N$135,14,FALSE),0)</f>
        <v>0</v>
      </c>
      <c r="R40" s="230">
        <f>_xlfn.IFNA(VLOOKUP(CONCATENATE($S$5,$B40,$C40),'MR1'!$A$6:$N$132,14,FALSE),0)</f>
        <v>0</v>
      </c>
      <c r="S40" s="230">
        <f>_xlfn.IFNA(VLOOKUP(CONCATENATE($S$5,$B40,$C40),'OG1'!$A$6:$N$132,14,FALSE),0)</f>
        <v>0</v>
      </c>
      <c r="T40" s="230">
        <f>_xlfn.IFNA(VLOOKUP(CONCATENATE($T$5,$B40,$C40),DARL!$A$6:$N$56,14,FALSE),0)</f>
        <v>0</v>
      </c>
      <c r="U40" s="230">
        <f>_xlfn.IFNA(VLOOKUP(CONCATENATE($U$5,$B40,$C40),'BUS3'!$A$6:$N$135,14,FALSE),0)</f>
        <v>0</v>
      </c>
      <c r="V40" s="230">
        <f>_xlfn.IFNA(VLOOKUP(CONCATENATE($V$5,$B40,$C40),'BAL2'!$A$6:$N$135,14,FALSE),0)</f>
        <v>0</v>
      </c>
      <c r="W40" s="230">
        <f>_xlfn.IFNA(VLOOKUP(CONCATENATE($W$5,$B40,$C40),'BUN2'!$A$6:$N$135,14,FALSE),0)</f>
        <v>0</v>
      </c>
      <c r="X40" s="230">
        <f>_xlfn.IFNA(VLOOKUP(CONCATENATE($X$5,$B40,$C40),'OG2'!$A$6:$N$133,14,FALSE),0)</f>
        <v>0</v>
      </c>
      <c r="Y40" s="230">
        <f>_xlfn.IFNA(VLOOKUP(CONCATENATE($Y$5,$B40,$C40),'SM1'!$A$6:$N$133,14,FALSE),0)</f>
        <v>0</v>
      </c>
      <c r="Z40" s="230">
        <f>_xlfn.IFNA(VLOOKUP(CONCATENATE($Z$5,$B40,$C40),'MR2'!$A$6:$N$124,14,FALSE),0)</f>
        <v>0</v>
      </c>
      <c r="AA40" s="230">
        <f>_xlfn.IFNA(VLOOKUP(CONCATENATE($AA$5,$B40,$C40),'WAL2'!$A$6:$N$135,14,FALSE),0)</f>
        <v>0</v>
      </c>
      <c r="AB40" s="230">
        <f>_xlfn.IFNA(VLOOKUP(CONCATENATE($AB$5,$B40,$C40),DARD1!$A$6:$N$134,14,FALSE),0)</f>
        <v>0</v>
      </c>
      <c r="AC40" s="230">
        <f>_xlfn.IFNA(VLOOKUP(CONCATENATE($AC$5,$B40,$C40),'LF1'!$A$6:$N$135,14,FALSE),0)</f>
        <v>0</v>
      </c>
      <c r="AD40" s="230">
        <f>_xlfn.IFNA(VLOOKUP(CONCATENATE($AC$5,$B40,$C40),DARL2!$A$6:$N$135,14,FALSE),0)</f>
        <v>0</v>
      </c>
      <c r="AE40" s="231">
        <f>_xlfn.IFNA(VLOOKUP(CONCATENATE($AE$5,$B40,$C40),FEST!$A$6:$N$135,14,FALSE),0)</f>
        <v>0</v>
      </c>
      <c r="AF40" s="231">
        <f>_xlfn.IFNA(VLOOKUP(CONCATENATE($AF$5,$B40,$C40),'BUN2'!$A$6:$N$135,14,FALSE),0)</f>
        <v>0</v>
      </c>
      <c r="AG40" s="230">
        <f>_xlfn.IFNA(VLOOKUP(CONCATENATE($AG$5,$B40,$C40),'OG3'!$A$6:$N$135,14,FALSE),0)</f>
        <v>0</v>
      </c>
      <c r="AH40" s="231">
        <f>_xlfn.IFNA(VLOOKUP(CONCATENATE($AH$5,$B40,$C40),SER!$A$6:$N$135,14,FALSE),0)</f>
        <v>0</v>
      </c>
      <c r="AI40" s="231">
        <f>_xlfn.IFNA(VLOOKUP(CONCATENATE($AI$5,$B40,$C40),KR!$A$6:$N$135,14,FALSE),0)</f>
        <v>0</v>
      </c>
      <c r="AJ40" s="231">
        <f>_xlfn.IFNA(VLOOKUP(CONCATENATE($AJ$5,$B40,$C40),DARL3!$A$6:$N$135,14,FALSE),0)</f>
        <v>0</v>
      </c>
      <c r="AK40" s="231">
        <f>_xlfn.IFNA(VLOOKUP(CONCATENATE($AK$5,$B40,$C40),DARD2!$A$6:$N$135,14,FALSE),0)</f>
        <v>0</v>
      </c>
      <c r="AL40" s="231">
        <f>_xlfn.IFNA(VLOOKUP(CONCATENATE($AL$5,$B40,$C40),'WAL3'!$A$6:$N$77,14,FALSE),0)</f>
        <v>0</v>
      </c>
      <c r="AM40" s="231">
        <f>_xlfn.IFNA(VLOOKUP(CONCATENATE($AM$5,$B40,$C40),'BAL3'!$A$6:$N$135,14,FALSE),0)</f>
        <v>0</v>
      </c>
      <c r="AN40" s="231">
        <f>_xlfn.IFNA(VLOOKUP(CONCATENATE($AN$5,$B40,$C40),'BUN3'!$A$6:$N$135,14,FALSE),0)</f>
        <v>0</v>
      </c>
      <c r="AO40" s="231">
        <f>_xlfn.IFNA(VLOOKUP(CONCATENATE($AO$5,$B40,$C40),SC!$A$6:$N$135,14,FALSE),0)</f>
        <v>0</v>
      </c>
      <c r="AP40" s="231">
        <f>_xlfn.IFNA(VLOOKUP(CONCATENATE($AP$5,$B40,$C40),'KAL1'!$A$6:$N$135,14,FALSE),0)</f>
        <v>0</v>
      </c>
      <c r="AQ40" s="518"/>
      <c r="AR40" s="232">
        <f>_xlfn.IFNA(VLOOKUP(CONCATENATE($AR$5,$B40,$C40),'MR3'!$A$6:$N$135,14,FALSE),0)</f>
        <v>0</v>
      </c>
      <c r="AS40" s="101"/>
    </row>
    <row r="41" spans="1:45" s="42" customFormat="1" x14ac:dyDescent="0.2">
      <c r="A41" s="916"/>
      <c r="B41" s="35" t="s">
        <v>278</v>
      </c>
      <c r="C41" s="36" t="s">
        <v>279</v>
      </c>
      <c r="D41" s="36" t="s">
        <v>54</v>
      </c>
      <c r="E41" s="37">
        <v>44229</v>
      </c>
      <c r="F41" s="38">
        <v>9</v>
      </c>
      <c r="G41" s="39">
        <f t="shared" si="4"/>
        <v>0</v>
      </c>
      <c r="H41" s="40">
        <f t="shared" si="5"/>
        <v>0</v>
      </c>
      <c r="I41" s="41">
        <f t="shared" si="3"/>
        <v>25</v>
      </c>
      <c r="J41" s="229">
        <f>_xlfn.IFNA(VLOOKUP(CONCATENATE($J$5,$B41,$C41),'20BUN'!$A$6:$N$94,14,FALSE),0)</f>
        <v>0</v>
      </c>
      <c r="K41" s="230">
        <f>_xlfn.IFNA(VLOOKUP(CONCATENATE($K$5,$B41,$C41),'20BUS'!$A$6:$N$107,14,FALSE),0)</f>
        <v>0</v>
      </c>
      <c r="L41" s="230">
        <f>_xlfn.IFNA(VLOOKUP(CONCATENATE($L$5,$B41,$C41),'MUR1'!$A$6:$N$135,14,FALSE),0)</f>
        <v>0</v>
      </c>
      <c r="M41" s="230">
        <f>_xlfn.IFNA(VLOOKUP(CONCATENATE($M$5,$B41,$C41),'BUS1'!$A$6:$N$95,14,FALSE),0)</f>
        <v>0</v>
      </c>
      <c r="N41" s="230">
        <f>_xlfn.IFNA(VLOOKUP(CONCATENATE($N$5,$B41,$C41),'WP1'!$A$6:$N$131,14,FALSE),0)</f>
        <v>0</v>
      </c>
      <c r="O41" s="230">
        <f>_xlfn.IFNA(VLOOKUP(CONCATENATE($O$5,$B41,$C41),'BAL1'!$A$6:$N$95,14,FALSE),0)</f>
        <v>0</v>
      </c>
      <c r="P41" s="230">
        <f>_xlfn.IFNA(VLOOKUP(CONCATENATE($P$5,$B41,$C41),'BUS2'!$A$6:$N$133,14,FALSE),0)</f>
        <v>0</v>
      </c>
      <c r="Q41" s="230">
        <f>_xlfn.IFNA(VLOOKUP(CONCATENATE($Q$5,$B41,$C41),'WAL1'!$A$6:$N$135,14,FALSE),0)</f>
        <v>0</v>
      </c>
      <c r="R41" s="230">
        <f>_xlfn.IFNA(VLOOKUP(CONCATENATE($S$5,$B41,$C41),'MR1'!$A$6:$N$132,14,FALSE),0)</f>
        <v>0</v>
      </c>
      <c r="S41" s="230">
        <f>_xlfn.IFNA(VLOOKUP(CONCATENATE($S$5,$B41,$C41),'OG1'!$A$6:$N$132,14,FALSE),0)</f>
        <v>0</v>
      </c>
      <c r="T41" s="230">
        <f>_xlfn.IFNA(VLOOKUP(CONCATENATE($T$5,$B41,$C41),DARL!$A$6:$N$56,14,FALSE),0)</f>
        <v>0</v>
      </c>
      <c r="U41" s="230">
        <f>_xlfn.IFNA(VLOOKUP(CONCATENATE($U$5,$B41,$C41),'BUS3'!$A$6:$N$135,14,FALSE),0)</f>
        <v>0</v>
      </c>
      <c r="V41" s="230">
        <f>_xlfn.IFNA(VLOOKUP(CONCATENATE($V$5,$B41,$C41),'BAL2'!$A$6:$N$135,14,FALSE),0)</f>
        <v>0</v>
      </c>
      <c r="W41" s="230">
        <f>_xlfn.IFNA(VLOOKUP(CONCATENATE($W$5,$B41,$C41),'BUN2'!$A$6:$N$135,14,FALSE),0)</f>
        <v>0</v>
      </c>
      <c r="X41" s="230">
        <f>_xlfn.IFNA(VLOOKUP(CONCATENATE($X$5,$B41,$C41),'OG2'!$A$6:$N$133,14,FALSE),0)</f>
        <v>0</v>
      </c>
      <c r="Y41" s="230">
        <f>_xlfn.IFNA(VLOOKUP(CONCATENATE($Y$5,$B41,$C41),'SM1'!$A$6:$N$133,14,FALSE),0)</f>
        <v>0</v>
      </c>
      <c r="Z41" s="230">
        <f>_xlfn.IFNA(VLOOKUP(CONCATENATE($Z$5,$B41,$C41),'MR2'!$A$6:$N$124,14,FALSE),0)</f>
        <v>0</v>
      </c>
      <c r="AA41" s="230">
        <f>_xlfn.IFNA(VLOOKUP(CONCATENATE($AA$5,$B41,$C41),'WAL2'!$A$6:$N$135,14,FALSE),0)</f>
        <v>0</v>
      </c>
      <c r="AB41" s="230">
        <f>_xlfn.IFNA(VLOOKUP(CONCATENATE($AB$5,$B41,$C41),DARD1!$A$6:$N$134,14,FALSE),0)</f>
        <v>0</v>
      </c>
      <c r="AC41" s="230">
        <f>_xlfn.IFNA(VLOOKUP(CONCATENATE($AC$5,$B41,$C41),'LF1'!$A$6:$N$135,14,FALSE),0)</f>
        <v>0</v>
      </c>
      <c r="AD41" s="230">
        <f>_xlfn.IFNA(VLOOKUP(CONCATENATE($AC$5,$B41,$C41),DARL2!$A$6:$N$135,14,FALSE),0)</f>
        <v>0</v>
      </c>
      <c r="AE41" s="231">
        <f>_xlfn.IFNA(VLOOKUP(CONCATENATE($AE$5,$B41,$C41),FEST!$A$6:$N$135,14,FALSE),0)</f>
        <v>0</v>
      </c>
      <c r="AF41" s="231">
        <f>_xlfn.IFNA(VLOOKUP(CONCATENATE($AF$5,$B41,$C41),'BUN2'!$A$6:$N$135,14,FALSE),0)</f>
        <v>0</v>
      </c>
      <c r="AG41" s="230">
        <f>_xlfn.IFNA(VLOOKUP(CONCATENATE($AG$5,$B41,$C41),'OG3'!$A$6:$N$135,14,FALSE),0)</f>
        <v>0</v>
      </c>
      <c r="AH41" s="231">
        <f>_xlfn.IFNA(VLOOKUP(CONCATENATE($AH$5,$B41,$C41),SER!$A$6:$N$135,14,FALSE),0)</f>
        <v>0</v>
      </c>
      <c r="AI41" s="231">
        <f>_xlfn.IFNA(VLOOKUP(CONCATENATE($AI$5,$B41,$C41),KR!$A$6:$N$135,14,FALSE),0)</f>
        <v>0</v>
      </c>
      <c r="AJ41" s="231">
        <f>_xlfn.IFNA(VLOOKUP(CONCATENATE($AJ$5,$B41,$C41),DARL3!$A$6:$N$135,14,FALSE),0)</f>
        <v>0</v>
      </c>
      <c r="AK41" s="231">
        <f>_xlfn.IFNA(VLOOKUP(CONCATENATE($AK$5,$B41,$C41),DARD2!$A$6:$N$135,14,FALSE),0)</f>
        <v>0</v>
      </c>
      <c r="AL41" s="231">
        <f>_xlfn.IFNA(VLOOKUP(CONCATENATE($AL$5,$B41,$C41),'WAL3'!$A$6:$N$77,14,FALSE),0)</f>
        <v>0</v>
      </c>
      <c r="AM41" s="231">
        <f>_xlfn.IFNA(VLOOKUP(CONCATENATE($AM$5,$B41,$C41),'BAL3'!$A$6:$N$135,14,FALSE),0)</f>
        <v>0</v>
      </c>
      <c r="AN41" s="231">
        <f>_xlfn.IFNA(VLOOKUP(CONCATENATE($AN$5,$B41,$C41),'BUN3'!$A$6:$N$135,14,FALSE),0)</f>
        <v>0</v>
      </c>
      <c r="AO41" s="231">
        <f>_xlfn.IFNA(VLOOKUP(CONCATENATE($AO$5,$B41,$C41),SC!$A$6:$N$135,14,FALSE),0)</f>
        <v>0</v>
      </c>
      <c r="AP41" s="231">
        <f>_xlfn.IFNA(VLOOKUP(CONCATENATE($AP$5,$B41,$C41),'KAL1'!$A$6:$N$135,14,FALSE),0)</f>
        <v>0</v>
      </c>
      <c r="AQ41" s="518"/>
      <c r="AR41" s="232">
        <f>_xlfn.IFNA(VLOOKUP(CONCATENATE($AR$5,$B41,$C41),'MR3'!$A$6:$N$135,14,FALSE),0)</f>
        <v>0</v>
      </c>
      <c r="AS41" s="101"/>
    </row>
    <row r="42" spans="1:45" s="42" customFormat="1" x14ac:dyDescent="0.2">
      <c r="A42" s="916"/>
      <c r="B42" s="35" t="s">
        <v>278</v>
      </c>
      <c r="C42" s="36" t="s">
        <v>280</v>
      </c>
      <c r="D42" s="36" t="s">
        <v>54</v>
      </c>
      <c r="E42" s="37">
        <v>44229</v>
      </c>
      <c r="F42" s="38">
        <v>9</v>
      </c>
      <c r="G42" s="39">
        <f t="shared" si="4"/>
        <v>0</v>
      </c>
      <c r="H42" s="40">
        <f t="shared" si="5"/>
        <v>0</v>
      </c>
      <c r="I42" s="41">
        <f t="shared" si="3"/>
        <v>25</v>
      </c>
      <c r="J42" s="229">
        <f>_xlfn.IFNA(VLOOKUP(CONCATENATE($J$5,$B42,$C42),'20BUN'!$A$6:$N$94,14,FALSE),0)</f>
        <v>0</v>
      </c>
      <c r="K42" s="230">
        <f>_xlfn.IFNA(VLOOKUP(CONCATENATE($K$5,$B42,$C42),'20BUS'!$A$6:$N$107,14,FALSE),0)</f>
        <v>0</v>
      </c>
      <c r="L42" s="230">
        <f>_xlfn.IFNA(VLOOKUP(CONCATENATE($L$5,$B42,$C42),'MUR1'!$A$6:$N$135,14,FALSE),0)</f>
        <v>0</v>
      </c>
      <c r="M42" s="230">
        <f>_xlfn.IFNA(VLOOKUP(CONCATENATE($M$5,$B42,$C42),'BUS1'!$A$6:$N$95,14,FALSE),0)</f>
        <v>0</v>
      </c>
      <c r="N42" s="230">
        <f>_xlfn.IFNA(VLOOKUP(CONCATENATE($N$5,$B42,$C42),'WP1'!$A$6:$N$131,14,FALSE),0)</f>
        <v>0</v>
      </c>
      <c r="O42" s="230">
        <f>_xlfn.IFNA(VLOOKUP(CONCATENATE($O$5,$B42,$C42),'BAL1'!$A$6:$N$95,14,FALSE),0)</f>
        <v>0</v>
      </c>
      <c r="P42" s="230">
        <f>_xlfn.IFNA(VLOOKUP(CONCATENATE($P$5,$B42,$C42),'BUS2'!$A$6:$N$133,14,FALSE),0)</f>
        <v>0</v>
      </c>
      <c r="Q42" s="230">
        <f>_xlfn.IFNA(VLOOKUP(CONCATENATE($Q$5,$B42,$C42),'WAL1'!$A$6:$N$135,14,FALSE),0)</f>
        <v>0</v>
      </c>
      <c r="R42" s="230">
        <f>_xlfn.IFNA(VLOOKUP(CONCATENATE($S$5,$B42,$C42),'MR1'!$A$6:$N$132,14,FALSE),0)</f>
        <v>0</v>
      </c>
      <c r="S42" s="230">
        <f>_xlfn.IFNA(VLOOKUP(CONCATENATE($S$5,$B42,$C42),'OG1'!$A$6:$N$132,14,FALSE),0)</f>
        <v>0</v>
      </c>
      <c r="T42" s="230">
        <f>_xlfn.IFNA(VLOOKUP(CONCATENATE($T$5,$B42,$C42),DARL!$A$6:$N$56,14,FALSE),0)</f>
        <v>0</v>
      </c>
      <c r="U42" s="230">
        <f>_xlfn.IFNA(VLOOKUP(CONCATENATE($U$5,$B42,$C42),'BUS3'!$A$6:$N$135,14,FALSE),0)</f>
        <v>0</v>
      </c>
      <c r="V42" s="230">
        <f>_xlfn.IFNA(VLOOKUP(CONCATENATE($V$5,$B42,$C42),'BAL2'!$A$6:$N$135,14,FALSE),0)</f>
        <v>0</v>
      </c>
      <c r="W42" s="230">
        <f>_xlfn.IFNA(VLOOKUP(CONCATENATE($W$5,$B42,$C42),'BUN2'!$A$6:$N$135,14,FALSE),0)</f>
        <v>0</v>
      </c>
      <c r="X42" s="230">
        <f>_xlfn.IFNA(VLOOKUP(CONCATENATE($X$5,$B42,$C42),'OG2'!$A$6:$N$133,14,FALSE),0)</f>
        <v>0</v>
      </c>
      <c r="Y42" s="230">
        <f>_xlfn.IFNA(VLOOKUP(CONCATENATE($Y$5,$B42,$C42),'SM1'!$A$6:$N$133,14,FALSE),0)</f>
        <v>0</v>
      </c>
      <c r="Z42" s="230">
        <f>_xlfn.IFNA(VLOOKUP(CONCATENATE($Z$5,$B42,$C42),'MR2'!$A$6:$N$124,14,FALSE),0)</f>
        <v>0</v>
      </c>
      <c r="AA42" s="230">
        <f>_xlfn.IFNA(VLOOKUP(CONCATENATE($AA$5,$B42,$C42),'WAL2'!$A$6:$N$135,14,FALSE),0)</f>
        <v>0</v>
      </c>
      <c r="AB42" s="230">
        <f>_xlfn.IFNA(VLOOKUP(CONCATENATE($AB$5,$B42,$C42),DARD1!$A$6:$N$134,14,FALSE),0)</f>
        <v>0</v>
      </c>
      <c r="AC42" s="230">
        <f>_xlfn.IFNA(VLOOKUP(CONCATENATE($AC$5,$B42,$C42),'LF1'!$A$6:$N$135,14,FALSE),0)</f>
        <v>0</v>
      </c>
      <c r="AD42" s="230">
        <f>_xlfn.IFNA(VLOOKUP(CONCATENATE($AC$5,$B42,$C42),DARL2!$A$6:$N$135,14,FALSE),0)</f>
        <v>0</v>
      </c>
      <c r="AE42" s="231">
        <f>_xlfn.IFNA(VLOOKUP(CONCATENATE($AE$5,$B42,$C42),FEST!$A$6:$N$135,14,FALSE),0)</f>
        <v>0</v>
      </c>
      <c r="AF42" s="231">
        <f>_xlfn.IFNA(VLOOKUP(CONCATENATE($AF$5,$B42,$C42),'BUN2'!$A$6:$N$135,14,FALSE),0)</f>
        <v>0</v>
      </c>
      <c r="AG42" s="230">
        <f>_xlfn.IFNA(VLOOKUP(CONCATENATE($AG$5,$B42,$C42),'OG3'!$A$6:$N$135,14,FALSE),0)</f>
        <v>0</v>
      </c>
      <c r="AH42" s="231">
        <f>_xlfn.IFNA(VLOOKUP(CONCATENATE($AH$5,$B42,$C42),SER!$A$6:$N$135,14,FALSE),0)</f>
        <v>0</v>
      </c>
      <c r="AI42" s="231">
        <f>_xlfn.IFNA(VLOOKUP(CONCATENATE($AI$5,$B42,$C42),KR!$A$6:$N$135,14,FALSE),0)</f>
        <v>0</v>
      </c>
      <c r="AJ42" s="231">
        <f>_xlfn.IFNA(VLOOKUP(CONCATENATE($AJ$5,$B42,$C42),DARL3!$A$6:$N$135,14,FALSE),0)</f>
        <v>0</v>
      </c>
      <c r="AK42" s="231">
        <f>_xlfn.IFNA(VLOOKUP(CONCATENATE($AK$5,$B42,$C42),DARD2!$A$6:$N$135,14,FALSE),0)</f>
        <v>0</v>
      </c>
      <c r="AL42" s="231">
        <f>_xlfn.IFNA(VLOOKUP(CONCATENATE($AL$5,$B42,$C42),'WAL3'!$A$6:$N$77,14,FALSE),0)</f>
        <v>0</v>
      </c>
      <c r="AM42" s="231">
        <f>_xlfn.IFNA(VLOOKUP(CONCATENATE($AM$5,$B42,$C42),'BAL3'!$A$6:$N$135,14,FALSE),0)</f>
        <v>0</v>
      </c>
      <c r="AN42" s="231">
        <f>_xlfn.IFNA(VLOOKUP(CONCATENATE($AN$5,$B42,$C42),'BUN3'!$A$6:$N$135,14,FALSE),0)</f>
        <v>0</v>
      </c>
      <c r="AO42" s="231">
        <f>_xlfn.IFNA(VLOOKUP(CONCATENATE($AO$5,$B42,$C42),SC!$A$6:$N$135,14,FALSE),0)</f>
        <v>0</v>
      </c>
      <c r="AP42" s="231">
        <f>_xlfn.IFNA(VLOOKUP(CONCATENATE($AP$5,$B42,$C42),'KAL1'!$A$6:$N$135,14,FALSE),0)</f>
        <v>0</v>
      </c>
      <c r="AQ42" s="518"/>
      <c r="AR42" s="232">
        <f>_xlfn.IFNA(VLOOKUP(CONCATENATE($AR$5,$B42,$C42),'MR3'!$A$6:$N$135,14,FALSE),0)</f>
        <v>0</v>
      </c>
      <c r="AS42" s="101"/>
    </row>
    <row r="43" spans="1:45" s="42" customFormat="1" x14ac:dyDescent="0.2">
      <c r="A43" s="916"/>
      <c r="B43" s="35" t="s">
        <v>99</v>
      </c>
      <c r="C43" s="36" t="s">
        <v>290</v>
      </c>
      <c r="D43" s="36" t="s">
        <v>54</v>
      </c>
      <c r="E43" s="37">
        <v>44224</v>
      </c>
      <c r="F43" s="38">
        <v>11</v>
      </c>
      <c r="G43" s="39">
        <f t="shared" si="4"/>
        <v>0</v>
      </c>
      <c r="H43" s="40">
        <f t="shared" si="5"/>
        <v>0</v>
      </c>
      <c r="I43" s="41">
        <f t="shared" si="3"/>
        <v>25</v>
      </c>
      <c r="J43" s="229">
        <f>_xlfn.IFNA(VLOOKUP(CONCATENATE($J$5,$B43,$C43),'20BUN'!$A$6:$N$94,14,FALSE),0)</f>
        <v>0</v>
      </c>
      <c r="K43" s="230">
        <f>_xlfn.IFNA(VLOOKUP(CONCATENATE($K$5,$B43,$C43),'20BUS'!$A$6:$N$107,14,FALSE),0)</f>
        <v>0</v>
      </c>
      <c r="L43" s="230">
        <f>_xlfn.IFNA(VLOOKUP(CONCATENATE($L$5,$B43,$C43),'MUR1'!$A$6:$N$135,14,FALSE),0)</f>
        <v>0</v>
      </c>
      <c r="M43" s="230">
        <f>_xlfn.IFNA(VLOOKUP(CONCATENATE($M$5,$B43,$C43),'BUS1'!$A$6:$N$95,14,FALSE),0)</f>
        <v>0</v>
      </c>
      <c r="N43" s="230">
        <f>_xlfn.IFNA(VLOOKUP(CONCATENATE($N$5,$B43,$C43),'WP1'!$A$6:$N$131,14,FALSE),0)</f>
        <v>0</v>
      </c>
      <c r="O43" s="230">
        <f>_xlfn.IFNA(VLOOKUP(CONCATENATE($O$5,$B43,$C43),'BAL1'!$A$6:$N$95,14,FALSE),0)</f>
        <v>0</v>
      </c>
      <c r="P43" s="230">
        <f>_xlfn.IFNA(VLOOKUP(CONCATENATE($P$5,$B43,$C43),'BUS2'!$A$6:$N$133,14,FALSE),0)</f>
        <v>0</v>
      </c>
      <c r="Q43" s="230">
        <f>_xlfn.IFNA(VLOOKUP(CONCATENATE($Q$5,$B43,$C43),'WAL1'!$A$6:$N$135,14,FALSE),0)</f>
        <v>0</v>
      </c>
      <c r="R43" s="230">
        <f>_xlfn.IFNA(VLOOKUP(CONCATENATE($S$5,$B43,$C43),'MR1'!$A$6:$N$132,14,FALSE),0)</f>
        <v>0</v>
      </c>
      <c r="S43" s="230">
        <f>_xlfn.IFNA(VLOOKUP(CONCATENATE($S$5,$B43,$C43),'OG1'!$A$6:$N$132,14,FALSE),0)</f>
        <v>0</v>
      </c>
      <c r="T43" s="230">
        <f>_xlfn.IFNA(VLOOKUP(CONCATENATE($T$5,$B43,$C43),DARL!$A$6:$N$56,14,FALSE),0)</f>
        <v>0</v>
      </c>
      <c r="U43" s="230">
        <f>_xlfn.IFNA(VLOOKUP(CONCATENATE($U$5,$B43,$C43),'BUS3'!$A$6:$N$135,14,FALSE),0)</f>
        <v>0</v>
      </c>
      <c r="V43" s="230">
        <f>_xlfn.IFNA(VLOOKUP(CONCATENATE($V$5,$B43,$C43),'BAL2'!$A$6:$N$135,14,FALSE),0)</f>
        <v>0</v>
      </c>
      <c r="W43" s="230">
        <f>_xlfn.IFNA(VLOOKUP(CONCATENATE($W$5,$B43,$C43),'BUN2'!$A$6:$N$135,14,FALSE),0)</f>
        <v>0</v>
      </c>
      <c r="X43" s="230">
        <f>_xlfn.IFNA(VLOOKUP(CONCATENATE($X$5,$B43,$C43),'OG2'!$A$6:$N$133,14,FALSE),0)</f>
        <v>0</v>
      </c>
      <c r="Y43" s="230">
        <f>_xlfn.IFNA(VLOOKUP(CONCATENATE($Y$5,$B43,$C43),'SM1'!$A$6:$N$133,14,FALSE),0)</f>
        <v>0</v>
      </c>
      <c r="Z43" s="230">
        <f>_xlfn.IFNA(VLOOKUP(CONCATENATE($Z$5,$B43,$C43),'MR2'!$A$6:$N$124,14,FALSE),0)</f>
        <v>0</v>
      </c>
      <c r="AA43" s="230">
        <f>_xlfn.IFNA(VLOOKUP(CONCATENATE($AA$5,$B43,$C43),'WAL2'!$A$6:$N$135,14,FALSE),0)</f>
        <v>0</v>
      </c>
      <c r="AB43" s="230">
        <f>_xlfn.IFNA(VLOOKUP(CONCATENATE($AB$5,$B43,$C43),DARD1!$A$6:$N$134,14,FALSE),0)</f>
        <v>0</v>
      </c>
      <c r="AC43" s="230">
        <f>_xlfn.IFNA(VLOOKUP(CONCATENATE($AC$5,$B43,$C43),'LF1'!$A$6:$N$135,14,FALSE),0)</f>
        <v>0</v>
      </c>
      <c r="AD43" s="230">
        <f>_xlfn.IFNA(VLOOKUP(CONCATENATE($AC$5,$B43,$C43),DARL2!$A$6:$N$135,14,FALSE),0)</f>
        <v>0</v>
      </c>
      <c r="AE43" s="231">
        <f>_xlfn.IFNA(VLOOKUP(CONCATENATE($AE$5,$B43,$C43),FEST!$A$6:$N$135,14,FALSE),0)</f>
        <v>0</v>
      </c>
      <c r="AF43" s="231">
        <f>_xlfn.IFNA(VLOOKUP(CONCATENATE($AF$5,$B43,$C43),'BUN2'!$A$6:$N$135,14,FALSE),0)</f>
        <v>0</v>
      </c>
      <c r="AG43" s="230">
        <f>_xlfn.IFNA(VLOOKUP(CONCATENATE($AG$5,$B43,$C43),'OG3'!$A$6:$N$135,14,FALSE),0)</f>
        <v>0</v>
      </c>
      <c r="AH43" s="231">
        <f>_xlfn.IFNA(VLOOKUP(CONCATENATE($AH$5,$B43,$C43),SER!$A$6:$N$135,14,FALSE),0)</f>
        <v>0</v>
      </c>
      <c r="AI43" s="231">
        <f>_xlfn.IFNA(VLOOKUP(CONCATENATE($AI$5,$B43,$C43),KR!$A$6:$N$135,14,FALSE),0)</f>
        <v>0</v>
      </c>
      <c r="AJ43" s="231">
        <f>_xlfn.IFNA(VLOOKUP(CONCATENATE($AJ$5,$B43,$C43),DARL3!$A$6:$N$135,14,FALSE),0)</f>
        <v>0</v>
      </c>
      <c r="AK43" s="231">
        <f>_xlfn.IFNA(VLOOKUP(CONCATENATE($AK$5,$B43,$C43),DARD2!$A$6:$N$135,14,FALSE),0)</f>
        <v>0</v>
      </c>
      <c r="AL43" s="231">
        <f>_xlfn.IFNA(VLOOKUP(CONCATENATE($AL$5,$B43,$C43),'WAL3'!$A$6:$N$77,14,FALSE),0)</f>
        <v>0</v>
      </c>
      <c r="AM43" s="231">
        <f>_xlfn.IFNA(VLOOKUP(CONCATENATE($AM$5,$B43,$C43),'BAL3'!$A$6:$N$135,14,FALSE),0)</f>
        <v>0</v>
      </c>
      <c r="AN43" s="231">
        <f>_xlfn.IFNA(VLOOKUP(CONCATENATE($AN$5,$B43,$C43),'BUN3'!$A$6:$N$135,14,FALSE),0)</f>
        <v>0</v>
      </c>
      <c r="AO43" s="231">
        <f>_xlfn.IFNA(VLOOKUP(CONCATENATE($AO$5,$B43,$C43),SC!$A$6:$N$135,14,FALSE),0)</f>
        <v>0</v>
      </c>
      <c r="AP43" s="231">
        <f>_xlfn.IFNA(VLOOKUP(CONCATENATE($AP$5,$B43,$C43),'KAL1'!$A$6:$N$135,14,FALSE),0)</f>
        <v>0</v>
      </c>
      <c r="AQ43" s="518"/>
      <c r="AR43" s="232">
        <f>_xlfn.IFNA(VLOOKUP(CONCATENATE($AR$5,$B43,$C43),'MR3'!$A$6:$N$135,14,FALSE),0)</f>
        <v>0</v>
      </c>
      <c r="AS43" s="101"/>
    </row>
    <row r="44" spans="1:45" s="42" customFormat="1" x14ac:dyDescent="0.2">
      <c r="A44" s="916"/>
      <c r="B44" s="35" t="s">
        <v>44</v>
      </c>
      <c r="C44" s="36" t="s">
        <v>45</v>
      </c>
      <c r="D44" s="36" t="s">
        <v>46</v>
      </c>
      <c r="E44" s="37">
        <v>44223</v>
      </c>
      <c r="F44" s="38">
        <v>13</v>
      </c>
      <c r="G44" s="39">
        <f t="shared" si="4"/>
        <v>0</v>
      </c>
      <c r="H44" s="40">
        <f t="shared" si="5"/>
        <v>0</v>
      </c>
      <c r="I44" s="41">
        <f t="shared" si="3"/>
        <v>25</v>
      </c>
      <c r="J44" s="229">
        <f>_xlfn.IFNA(VLOOKUP(CONCATENATE($J$5,$B44,$C44),'20BUN'!$A$6:$N$94,14,FALSE),0)</f>
        <v>0</v>
      </c>
      <c r="K44" s="230">
        <f>_xlfn.IFNA(VLOOKUP(CONCATENATE($K$5,$B44,$C44),'20BUS'!$A$6:$N$107,14,FALSE),0)</f>
        <v>0</v>
      </c>
      <c r="L44" s="230">
        <f>_xlfn.IFNA(VLOOKUP(CONCATENATE($L$5,$B44,$C44),'MUR1'!$A$6:$N$135,14,FALSE),0)</f>
        <v>0</v>
      </c>
      <c r="M44" s="230">
        <f>_xlfn.IFNA(VLOOKUP(CONCATENATE($M$5,$B44,$C44),'BUS1'!$A$6:$N$95,14,FALSE),0)</f>
        <v>0</v>
      </c>
      <c r="N44" s="230">
        <f>_xlfn.IFNA(VLOOKUP(CONCATENATE($N$5,$B44,$C44),'WP1'!$A$6:$N$131,14,FALSE),0)</f>
        <v>0</v>
      </c>
      <c r="O44" s="230">
        <f>_xlfn.IFNA(VLOOKUP(CONCATENATE($O$5,$B44,$C44),'BAL1'!$A$6:$N$95,14,FALSE),0)</f>
        <v>0</v>
      </c>
      <c r="P44" s="230">
        <f>_xlfn.IFNA(VLOOKUP(CONCATENATE($P$5,$B44,$C44),'BUS2'!$A$6:$N$133,14,FALSE),0)</f>
        <v>0</v>
      </c>
      <c r="Q44" s="230">
        <f>_xlfn.IFNA(VLOOKUP(CONCATENATE($Q$5,$B44,$C44),'WAL1'!$A$6:$N$135,14,FALSE),0)</f>
        <v>0</v>
      </c>
      <c r="R44" s="230">
        <f>_xlfn.IFNA(VLOOKUP(CONCATENATE($S$5,$B44,$C44),'MR1'!$A$6:$N$132,14,FALSE),0)</f>
        <v>0</v>
      </c>
      <c r="S44" s="230">
        <f>_xlfn.IFNA(VLOOKUP(CONCATENATE($S$5,$B44,$C44),'OG1'!$A$6:$N$132,14,FALSE),0)</f>
        <v>0</v>
      </c>
      <c r="T44" s="230">
        <f>_xlfn.IFNA(VLOOKUP(CONCATENATE($T$5,$B44,$C44),DARL!$A$6:$N$56,14,FALSE),0)</f>
        <v>0</v>
      </c>
      <c r="U44" s="230">
        <f>_xlfn.IFNA(VLOOKUP(CONCATENATE($U$5,$B44,$C44),'BUS3'!$A$6:$N$135,14,FALSE),0)</f>
        <v>0</v>
      </c>
      <c r="V44" s="230">
        <f>_xlfn.IFNA(VLOOKUP(CONCATENATE($V$5,$B44,$C44),'BAL2'!$A$6:$N$135,14,FALSE),0)</f>
        <v>0</v>
      </c>
      <c r="W44" s="230">
        <f>_xlfn.IFNA(VLOOKUP(CONCATENATE($W$5,$B44,$C44),'BUN2'!$A$6:$N$135,14,FALSE),0)</f>
        <v>0</v>
      </c>
      <c r="X44" s="230">
        <f>_xlfn.IFNA(VLOOKUP(CONCATENATE($X$5,$B44,$C44),'OG2'!$A$6:$N$133,14,FALSE),0)</f>
        <v>0</v>
      </c>
      <c r="Y44" s="230">
        <f>_xlfn.IFNA(VLOOKUP(CONCATENATE($Y$5,$B44,$C44),'SM1'!$A$6:$N$133,14,FALSE),0)</f>
        <v>0</v>
      </c>
      <c r="Z44" s="230">
        <f>_xlfn.IFNA(VLOOKUP(CONCATENATE($Z$5,$B44,$C44),'MR2'!$A$6:$N$124,14,FALSE),0)</f>
        <v>0</v>
      </c>
      <c r="AA44" s="230">
        <f>_xlfn.IFNA(VLOOKUP(CONCATENATE($AA$5,$B44,$C44),'WAL2'!$A$6:$N$135,14,FALSE),0)</f>
        <v>0</v>
      </c>
      <c r="AB44" s="230">
        <f>_xlfn.IFNA(VLOOKUP(CONCATENATE($AB$5,$B44,$C44),DARD1!$A$6:$N$134,14,FALSE),0)</f>
        <v>0</v>
      </c>
      <c r="AC44" s="230">
        <f>_xlfn.IFNA(VLOOKUP(CONCATENATE($AC$5,$B44,$C44),'LF1'!$A$6:$N$135,14,FALSE),0)</f>
        <v>0</v>
      </c>
      <c r="AD44" s="230">
        <f>_xlfn.IFNA(VLOOKUP(CONCATENATE($AC$5,$B44,$C44),DARL2!$A$6:$N$135,14,FALSE),0)</f>
        <v>0</v>
      </c>
      <c r="AE44" s="231">
        <f>_xlfn.IFNA(VLOOKUP(CONCATENATE($AE$5,$B44,$C44),FEST!$A$6:$N$135,14,FALSE),0)</f>
        <v>0</v>
      </c>
      <c r="AF44" s="231">
        <f>_xlfn.IFNA(VLOOKUP(CONCATENATE($AF$5,$B44,$C44),'BUN2'!$A$6:$N$135,14,FALSE),0)</f>
        <v>0</v>
      </c>
      <c r="AG44" s="230">
        <f>_xlfn.IFNA(VLOOKUP(CONCATENATE($AG$5,$B44,$C44),'OG3'!$A$6:$N$135,14,FALSE),0)</f>
        <v>0</v>
      </c>
      <c r="AH44" s="231">
        <f>_xlfn.IFNA(VLOOKUP(CONCATENATE($AH$5,$B44,$C44),SER!$A$6:$N$135,14,FALSE),0)</f>
        <v>0</v>
      </c>
      <c r="AI44" s="231">
        <f>_xlfn.IFNA(VLOOKUP(CONCATENATE($AI$5,$B44,$C44),KR!$A$6:$N$135,14,FALSE),0)</f>
        <v>0</v>
      </c>
      <c r="AJ44" s="231">
        <f>_xlfn.IFNA(VLOOKUP(CONCATENATE($AJ$5,$B44,$C44),DARL3!$A$6:$N$135,14,FALSE),0)</f>
        <v>0</v>
      </c>
      <c r="AK44" s="231">
        <f>_xlfn.IFNA(VLOOKUP(CONCATENATE($AK$5,$B44,$C44),DARD2!$A$6:$N$135,14,FALSE),0)</f>
        <v>0</v>
      </c>
      <c r="AL44" s="231">
        <f>_xlfn.IFNA(VLOOKUP(CONCATENATE($AL$5,$B44,$C44),'WAL3'!$A$6:$N$77,14,FALSE),0)</f>
        <v>0</v>
      </c>
      <c r="AM44" s="231">
        <f>_xlfn.IFNA(VLOOKUP(CONCATENATE($AM$5,$B44,$C44),'BAL3'!$A$6:$N$135,14,FALSE),0)</f>
        <v>0</v>
      </c>
      <c r="AN44" s="231">
        <f>_xlfn.IFNA(VLOOKUP(CONCATENATE($AN$5,$B44,$C44),'BUN3'!$A$6:$N$135,14,FALSE),0)</f>
        <v>0</v>
      </c>
      <c r="AO44" s="231">
        <f>_xlfn.IFNA(VLOOKUP(CONCATENATE($AO$5,$B44,$C44),SC!$A$6:$N$135,14,FALSE),0)</f>
        <v>0</v>
      </c>
      <c r="AP44" s="231">
        <f>_xlfn.IFNA(VLOOKUP(CONCATENATE($AP$5,$B44,$C44),'KAL1'!$A$6:$N$135,14,FALSE),0)</f>
        <v>0</v>
      </c>
      <c r="AQ44" s="518"/>
      <c r="AR44" s="232">
        <f>_xlfn.IFNA(VLOOKUP(CONCATENATE($AR$5,$B44,$C44),'MR3'!$A$6:$N$135,14,FALSE),0)</f>
        <v>0</v>
      </c>
      <c r="AS44" s="101"/>
    </row>
    <row r="45" spans="1:45" s="42" customFormat="1" x14ac:dyDescent="0.2">
      <c r="A45" s="916"/>
      <c r="B45" s="35" t="s">
        <v>174</v>
      </c>
      <c r="C45" s="36" t="s">
        <v>1293</v>
      </c>
      <c r="D45" s="36" t="s">
        <v>54</v>
      </c>
      <c r="E45" s="37">
        <v>44221</v>
      </c>
      <c r="F45" s="38">
        <v>11</v>
      </c>
      <c r="G45" s="39">
        <f t="shared" si="4"/>
        <v>0</v>
      </c>
      <c r="H45" s="40">
        <f t="shared" si="5"/>
        <v>0</v>
      </c>
      <c r="I45" s="41">
        <f t="shared" si="3"/>
        <v>25</v>
      </c>
      <c r="J45" s="229">
        <f>_xlfn.IFNA(VLOOKUP(CONCATENATE($J$5,$B45,$C45),'20BUN'!$A$6:$N$94,14,FALSE),0)</f>
        <v>0</v>
      </c>
      <c r="K45" s="230">
        <f>_xlfn.IFNA(VLOOKUP(CONCATENATE($K$5,$B45,$C45),'20BUS'!$A$6:$N$107,14,FALSE),0)</f>
        <v>0</v>
      </c>
      <c r="L45" s="230">
        <f>_xlfn.IFNA(VLOOKUP(CONCATENATE($L$5,$B45,$C45),'MUR1'!$A$6:$N$135,14,FALSE),0)</f>
        <v>0</v>
      </c>
      <c r="M45" s="230">
        <f>_xlfn.IFNA(VLOOKUP(CONCATENATE($M$5,$B45,$C45),'BUS1'!$A$6:$N$95,14,FALSE),0)</f>
        <v>0</v>
      </c>
      <c r="N45" s="230">
        <f>_xlfn.IFNA(VLOOKUP(CONCATENATE($N$5,$B45,$C45),'WP1'!$A$6:$N$131,14,FALSE),0)</f>
        <v>0</v>
      </c>
      <c r="O45" s="230">
        <f>_xlfn.IFNA(VLOOKUP(CONCATENATE($O$5,$B45,$C45),'BAL1'!$A$6:$N$95,14,FALSE),0)</f>
        <v>0</v>
      </c>
      <c r="P45" s="230">
        <f>_xlfn.IFNA(VLOOKUP(CONCATENATE($P$5,$B45,$C45),'BUS2'!$A$6:$N$133,14,FALSE),0)</f>
        <v>0</v>
      </c>
      <c r="Q45" s="230">
        <f>_xlfn.IFNA(VLOOKUP(CONCATENATE($Q$5,$B45,$C45),'WAL1'!$A$6:$N$135,14,FALSE),0)</f>
        <v>0</v>
      </c>
      <c r="R45" s="230">
        <f>_xlfn.IFNA(VLOOKUP(CONCATENATE($S$5,$B45,$C45),'MR1'!$A$6:$N$132,14,FALSE),0)</f>
        <v>0</v>
      </c>
      <c r="S45" s="230">
        <f>_xlfn.IFNA(VLOOKUP(CONCATENATE($S$5,$B45,$C45),'OG1'!$A$6:$N$132,14,FALSE),0)</f>
        <v>0</v>
      </c>
      <c r="T45" s="230">
        <f>_xlfn.IFNA(VLOOKUP(CONCATENATE($T$5,$B45,$C45),DARL!$A$6:$N$56,14,FALSE),0)</f>
        <v>0</v>
      </c>
      <c r="U45" s="230">
        <f>_xlfn.IFNA(VLOOKUP(CONCATENATE($U$5,$B45,$C45),'BUS3'!$A$6:$N$135,14,FALSE),0)</f>
        <v>0</v>
      </c>
      <c r="V45" s="230">
        <f>_xlfn.IFNA(VLOOKUP(CONCATENATE($V$5,$B45,$C45),'BAL2'!$A$6:$N$135,14,FALSE),0)</f>
        <v>0</v>
      </c>
      <c r="W45" s="230">
        <f>_xlfn.IFNA(VLOOKUP(CONCATENATE($W$5,$B45,$C45),'BUN2'!$A$6:$N$135,14,FALSE),0)</f>
        <v>0</v>
      </c>
      <c r="X45" s="230">
        <f>_xlfn.IFNA(VLOOKUP(CONCATENATE($X$5,$B45,$C45),'OG2'!$A$6:$N$133,14,FALSE),0)</f>
        <v>0</v>
      </c>
      <c r="Y45" s="230">
        <f>_xlfn.IFNA(VLOOKUP(CONCATENATE($Y$5,$B45,$C45),'SM1'!$A$6:$N$133,14,FALSE),0)</f>
        <v>0</v>
      </c>
      <c r="Z45" s="230">
        <f>_xlfn.IFNA(VLOOKUP(CONCATENATE($Z$5,$B45,$C45),'MR2'!$A$6:$N$124,14,FALSE),0)</f>
        <v>0</v>
      </c>
      <c r="AA45" s="230">
        <f>_xlfn.IFNA(VLOOKUP(CONCATENATE($AA$5,$B45,$C45),'WAL2'!$A$6:$N$135,14,FALSE),0)</f>
        <v>0</v>
      </c>
      <c r="AB45" s="230">
        <f>_xlfn.IFNA(VLOOKUP(CONCATENATE($AB$5,$B45,$C45),DARD1!$A$6:$N$134,14,FALSE),0)</f>
        <v>0</v>
      </c>
      <c r="AC45" s="230">
        <f>_xlfn.IFNA(VLOOKUP(CONCATENATE($AC$5,$B45,$C45),'LF1'!$A$6:$N$135,14,FALSE),0)</f>
        <v>0</v>
      </c>
      <c r="AD45" s="230">
        <f>_xlfn.IFNA(VLOOKUP(CONCATENATE($AC$5,$B45,$C45),DARL2!$A$6:$N$135,14,FALSE),0)</f>
        <v>0</v>
      </c>
      <c r="AE45" s="231">
        <f>_xlfn.IFNA(VLOOKUP(CONCATENATE($AE$5,$B45,$C45),FEST!$A$6:$N$135,14,FALSE),0)</f>
        <v>0</v>
      </c>
      <c r="AF45" s="231">
        <f>_xlfn.IFNA(VLOOKUP(CONCATENATE($AF$5,$B45,$C45),'BUN2'!$A$6:$N$135,14,FALSE),0)</f>
        <v>0</v>
      </c>
      <c r="AG45" s="230">
        <f>_xlfn.IFNA(VLOOKUP(CONCATENATE($AG$5,$B45,$C45),'OG3'!$A$6:$N$135,14,FALSE),0)</f>
        <v>0</v>
      </c>
      <c r="AH45" s="231">
        <f>_xlfn.IFNA(VLOOKUP(CONCATENATE($AH$5,$B45,$C45),SER!$A$6:$N$135,14,FALSE),0)</f>
        <v>0</v>
      </c>
      <c r="AI45" s="231">
        <f>_xlfn.IFNA(VLOOKUP(CONCATENATE($AI$5,$B45,$C45),KR!$A$6:$N$135,14,FALSE),0)</f>
        <v>0</v>
      </c>
      <c r="AJ45" s="231">
        <f>_xlfn.IFNA(VLOOKUP(CONCATENATE($AJ$5,$B45,$C45),DARL3!$A$6:$N$135,14,FALSE),0)</f>
        <v>0</v>
      </c>
      <c r="AK45" s="231">
        <f>_xlfn.IFNA(VLOOKUP(CONCATENATE($AK$5,$B45,$C45),DARD2!$A$6:$N$135,14,FALSE),0)</f>
        <v>0</v>
      </c>
      <c r="AL45" s="231">
        <f>_xlfn.IFNA(VLOOKUP(CONCATENATE($AL$5,$B45,$C45),'WAL3'!$A$6:$N$77,14,FALSE),0)</f>
        <v>0</v>
      </c>
      <c r="AM45" s="231">
        <f>_xlfn.IFNA(VLOOKUP(CONCATENATE($AM$5,$B45,$C45),'BAL3'!$A$6:$N$135,14,FALSE),0)</f>
        <v>0</v>
      </c>
      <c r="AN45" s="231">
        <f>_xlfn.IFNA(VLOOKUP(CONCATENATE($AN$5,$B45,$C45),'BUN3'!$A$6:$N$135,14,FALSE),0)</f>
        <v>0</v>
      </c>
      <c r="AO45" s="231">
        <f>_xlfn.IFNA(VLOOKUP(CONCATENATE($AO$5,$B45,$C45),SC!$A$6:$N$135,14,FALSE),0)</f>
        <v>0</v>
      </c>
      <c r="AP45" s="231">
        <f>_xlfn.IFNA(VLOOKUP(CONCATENATE($AP$5,$B45,$C45),'KAL1'!$A$6:$N$135,14,FALSE),0)</f>
        <v>0</v>
      </c>
      <c r="AQ45" s="518"/>
      <c r="AR45" s="232">
        <f>_xlfn.IFNA(VLOOKUP(CONCATENATE($AR$5,$B45,$C45),'MR3'!$A$6:$N$135,14,FALSE),0)</f>
        <v>0</v>
      </c>
      <c r="AS45" s="101"/>
    </row>
    <row r="46" spans="1:45" s="42" customFormat="1" x14ac:dyDescent="0.2">
      <c r="A46" s="916"/>
      <c r="B46" s="35" t="s">
        <v>87</v>
      </c>
      <c r="C46" s="36" t="s">
        <v>296</v>
      </c>
      <c r="D46" s="36" t="s">
        <v>82</v>
      </c>
      <c r="E46" s="37">
        <v>44219</v>
      </c>
      <c r="F46" s="38">
        <v>-1</v>
      </c>
      <c r="G46" s="39">
        <f t="shared" si="4"/>
        <v>0</v>
      </c>
      <c r="H46" s="40">
        <f t="shared" si="5"/>
        <v>0</v>
      </c>
      <c r="I46" s="41">
        <f t="shared" si="3"/>
        <v>25</v>
      </c>
      <c r="J46" s="229">
        <f>_xlfn.IFNA(VLOOKUP(CONCATENATE($J$5,$B46,$C46),'20BUN'!$A$6:$N$94,14,FALSE),0)</f>
        <v>0</v>
      </c>
      <c r="K46" s="230">
        <f>_xlfn.IFNA(VLOOKUP(CONCATENATE($K$5,$B46,$C46),'20BUS'!$A$6:$N$107,14,FALSE),0)</f>
        <v>0</v>
      </c>
      <c r="L46" s="230">
        <f>_xlfn.IFNA(VLOOKUP(CONCATENATE($L$5,$B46,$C46),'MUR1'!$A$6:$N$135,14,FALSE),0)</f>
        <v>0</v>
      </c>
      <c r="M46" s="230">
        <f>_xlfn.IFNA(VLOOKUP(CONCATENATE($M$5,$B46,$C46),'BUS1'!$A$6:$N$95,14,FALSE),0)</f>
        <v>0</v>
      </c>
      <c r="N46" s="230">
        <f>_xlfn.IFNA(VLOOKUP(CONCATENATE($N$5,$B46,$C46),'WP1'!$A$6:$N$131,14,FALSE),0)</f>
        <v>0</v>
      </c>
      <c r="O46" s="230">
        <f>_xlfn.IFNA(VLOOKUP(CONCATENATE($O$5,$B46,$C46),'BAL1'!$A$6:$N$95,14,FALSE),0)</f>
        <v>0</v>
      </c>
      <c r="P46" s="230">
        <f>_xlfn.IFNA(VLOOKUP(CONCATENATE($P$5,$B46,$C46),'BUS2'!$A$6:$N$133,14,FALSE),0)</f>
        <v>0</v>
      </c>
      <c r="Q46" s="230">
        <f>_xlfn.IFNA(VLOOKUP(CONCATENATE($Q$5,$B46,$C46),'WAL1'!$A$6:$N$135,14,FALSE),0)</f>
        <v>0</v>
      </c>
      <c r="R46" s="230">
        <f>_xlfn.IFNA(VLOOKUP(CONCATENATE($S$5,$B46,$C46),'MR1'!$A$6:$N$132,14,FALSE),0)</f>
        <v>0</v>
      </c>
      <c r="S46" s="230">
        <f>_xlfn.IFNA(VLOOKUP(CONCATENATE($S$5,$B46,$C46),'OG1'!$A$6:$N$132,14,FALSE),0)</f>
        <v>0</v>
      </c>
      <c r="T46" s="230">
        <f>_xlfn.IFNA(VLOOKUP(CONCATENATE($T$5,$B46,$C46),DARL!$A$6:$N$56,14,FALSE),0)</f>
        <v>0</v>
      </c>
      <c r="U46" s="230">
        <f>_xlfn.IFNA(VLOOKUP(CONCATENATE($U$5,$B46,$C46),'BUS3'!$A$6:$N$135,14,FALSE),0)</f>
        <v>0</v>
      </c>
      <c r="V46" s="230">
        <f>_xlfn.IFNA(VLOOKUP(CONCATENATE($V$5,$B46,$C46),'BAL2'!$A$6:$N$135,14,FALSE),0)</f>
        <v>0</v>
      </c>
      <c r="W46" s="230">
        <f>_xlfn.IFNA(VLOOKUP(CONCATENATE($W$5,$B46,$C46),'BUN2'!$A$6:$N$135,14,FALSE),0)</f>
        <v>0</v>
      </c>
      <c r="X46" s="230">
        <f>_xlfn.IFNA(VLOOKUP(CONCATENATE($X$5,$B46,$C46),'OG2'!$A$6:$N$133,14,FALSE),0)</f>
        <v>0</v>
      </c>
      <c r="Y46" s="230">
        <f>_xlfn.IFNA(VLOOKUP(CONCATENATE($Y$5,$B46,$C46),'SM1'!$A$6:$N$133,14,FALSE),0)</f>
        <v>0</v>
      </c>
      <c r="Z46" s="230">
        <f>_xlfn.IFNA(VLOOKUP(CONCATENATE($Z$5,$B46,$C46),'MR2'!$A$6:$N$124,14,FALSE),0)</f>
        <v>0</v>
      </c>
      <c r="AA46" s="230">
        <f>_xlfn.IFNA(VLOOKUP(CONCATENATE($AA$5,$B46,$C46),'WAL2'!$A$6:$N$135,14,FALSE),0)</f>
        <v>0</v>
      </c>
      <c r="AB46" s="230">
        <f>_xlfn.IFNA(VLOOKUP(CONCATENATE($AB$5,$B46,$C46),DARD1!$A$6:$N$134,14,FALSE),0)</f>
        <v>0</v>
      </c>
      <c r="AC46" s="230">
        <f>_xlfn.IFNA(VLOOKUP(CONCATENATE($AC$5,$B46,$C46),'LF1'!$A$6:$N$135,14,FALSE),0)</f>
        <v>0</v>
      </c>
      <c r="AD46" s="230">
        <f>_xlfn.IFNA(VLOOKUP(CONCATENATE($AC$5,$B46,$C46),DARL2!$A$6:$N$135,14,FALSE),0)</f>
        <v>0</v>
      </c>
      <c r="AE46" s="231">
        <f>_xlfn.IFNA(VLOOKUP(CONCATENATE($AE$5,$B46,$C46),FEST!$A$6:$N$135,14,FALSE),0)</f>
        <v>0</v>
      </c>
      <c r="AF46" s="231">
        <f>_xlfn.IFNA(VLOOKUP(CONCATENATE($AF$5,$B46,$C46),'BUN2'!$A$6:$N$135,14,FALSE),0)</f>
        <v>0</v>
      </c>
      <c r="AG46" s="230">
        <f>_xlfn.IFNA(VLOOKUP(CONCATENATE($AG$5,$B46,$C46),'OG3'!$A$6:$N$135,14,FALSE),0)</f>
        <v>0</v>
      </c>
      <c r="AH46" s="231">
        <f>_xlfn.IFNA(VLOOKUP(CONCATENATE($AH$5,$B46,$C46),SER!$A$6:$N$135,14,FALSE),0)</f>
        <v>0</v>
      </c>
      <c r="AI46" s="231">
        <f>_xlfn.IFNA(VLOOKUP(CONCATENATE($AI$5,$B46,$C46),KR!$A$6:$N$135,14,FALSE),0)</f>
        <v>0</v>
      </c>
      <c r="AJ46" s="231">
        <f>_xlfn.IFNA(VLOOKUP(CONCATENATE($AJ$5,$B46,$C46),DARL3!$A$6:$N$135,14,FALSE),0)</f>
        <v>0</v>
      </c>
      <c r="AK46" s="231">
        <f>_xlfn.IFNA(VLOOKUP(CONCATENATE($AK$5,$B46,$C46),DARD2!$A$6:$N$135,14,FALSE),0)</f>
        <v>0</v>
      </c>
      <c r="AL46" s="231">
        <f>_xlfn.IFNA(VLOOKUP(CONCATENATE($AL$5,$B46,$C46),'WAL3'!$A$6:$N$77,14,FALSE),0)</f>
        <v>0</v>
      </c>
      <c r="AM46" s="231">
        <f>_xlfn.IFNA(VLOOKUP(CONCATENATE($AM$5,$B46,$C46),'BAL3'!$A$6:$N$135,14,FALSE),0)</f>
        <v>0</v>
      </c>
      <c r="AN46" s="231">
        <f>_xlfn.IFNA(VLOOKUP(CONCATENATE($AN$5,$B46,$C46),'BUN3'!$A$6:$N$135,14,FALSE),0)</f>
        <v>0</v>
      </c>
      <c r="AO46" s="231">
        <f>_xlfn.IFNA(VLOOKUP(CONCATENATE($AO$5,$B46,$C46),SC!$A$6:$N$135,14,FALSE),0)</f>
        <v>0</v>
      </c>
      <c r="AP46" s="231">
        <f>_xlfn.IFNA(VLOOKUP(CONCATENATE($AP$5,$B46,$C46),'KAL1'!$A$6:$N$135,14,FALSE),0)</f>
        <v>0</v>
      </c>
      <c r="AQ46" s="518"/>
      <c r="AR46" s="232">
        <f>_xlfn.IFNA(VLOOKUP(CONCATENATE($AR$5,$B46,$C46),'MR3'!$A$6:$N$135,14,FALSE),0)</f>
        <v>0</v>
      </c>
      <c r="AS46" s="101"/>
    </row>
    <row r="47" spans="1:45" s="42" customFormat="1" x14ac:dyDescent="0.2">
      <c r="A47" s="916"/>
      <c r="B47" s="35" t="s">
        <v>47</v>
      </c>
      <c r="C47" s="36" t="s">
        <v>297</v>
      </c>
      <c r="D47" s="36" t="s">
        <v>107</v>
      </c>
      <c r="E47" s="37">
        <v>44219</v>
      </c>
      <c r="F47" s="38">
        <v>12</v>
      </c>
      <c r="G47" s="39">
        <f t="shared" si="4"/>
        <v>0</v>
      </c>
      <c r="H47" s="40">
        <f t="shared" si="5"/>
        <v>0</v>
      </c>
      <c r="I47" s="41">
        <f t="shared" si="3"/>
        <v>25</v>
      </c>
      <c r="J47" s="229">
        <f>_xlfn.IFNA(VLOOKUP(CONCATENATE($J$5,$B47,$C47),'20BUN'!$A$6:$N$94,14,FALSE),0)</f>
        <v>0</v>
      </c>
      <c r="K47" s="230">
        <f>_xlfn.IFNA(VLOOKUP(CONCATENATE($K$5,$B47,$C47),'20BUS'!$A$6:$N$107,14,FALSE),0)</f>
        <v>0</v>
      </c>
      <c r="L47" s="230">
        <f>_xlfn.IFNA(VLOOKUP(CONCATENATE($L$5,$B47,$C47),'MUR1'!$A$6:$N$135,14,FALSE),0)</f>
        <v>0</v>
      </c>
      <c r="M47" s="230">
        <f>_xlfn.IFNA(VLOOKUP(CONCATENATE($M$5,$B47,$C47),'BUS1'!$A$6:$N$95,14,FALSE),0)</f>
        <v>0</v>
      </c>
      <c r="N47" s="230">
        <f>_xlfn.IFNA(VLOOKUP(CONCATENATE($N$5,$B47,$C47),'WP1'!$A$6:$N$131,14,FALSE),0)</f>
        <v>0</v>
      </c>
      <c r="O47" s="230">
        <f>_xlfn.IFNA(VLOOKUP(CONCATENATE($O$5,$B47,$C47),'BAL1'!$A$6:$N$95,14,FALSE),0)</f>
        <v>0</v>
      </c>
      <c r="P47" s="230">
        <f>_xlfn.IFNA(VLOOKUP(CONCATENATE($P$5,$B47,$C47),'BUS2'!$A$6:$N$133,14,FALSE),0)</f>
        <v>0</v>
      </c>
      <c r="Q47" s="230">
        <f>_xlfn.IFNA(VLOOKUP(CONCATENATE($Q$5,$B47,$C47),'WAL1'!$A$6:$N$135,14,FALSE),0)</f>
        <v>0</v>
      </c>
      <c r="R47" s="230">
        <f>_xlfn.IFNA(VLOOKUP(CONCATENATE($S$5,$B47,$C47),'MR1'!$A$6:$N$132,14,FALSE),0)</f>
        <v>0</v>
      </c>
      <c r="S47" s="230">
        <f>_xlfn.IFNA(VLOOKUP(CONCATENATE($S$5,$B47,$C47),'OG1'!$A$6:$N$132,14,FALSE),0)</f>
        <v>0</v>
      </c>
      <c r="T47" s="230">
        <f>_xlfn.IFNA(VLOOKUP(CONCATENATE($T$5,$B47,$C47),DARL!$A$6:$N$56,14,FALSE),0)</f>
        <v>0</v>
      </c>
      <c r="U47" s="230">
        <f>_xlfn.IFNA(VLOOKUP(CONCATENATE($U$5,$B47,$C47),'BUS3'!$A$6:$N$135,14,FALSE),0)</f>
        <v>0</v>
      </c>
      <c r="V47" s="230">
        <f>_xlfn.IFNA(VLOOKUP(CONCATENATE($V$5,$B47,$C47),'BAL2'!$A$6:$N$135,14,FALSE),0)</f>
        <v>0</v>
      </c>
      <c r="W47" s="230">
        <f>_xlfn.IFNA(VLOOKUP(CONCATENATE($W$5,$B47,$C47),'BUN2'!$A$6:$N$135,14,FALSE),0)</f>
        <v>0</v>
      </c>
      <c r="X47" s="230">
        <f>_xlfn.IFNA(VLOOKUP(CONCATENATE($X$5,$B47,$C47),'OG2'!$A$6:$N$133,14,FALSE),0)</f>
        <v>0</v>
      </c>
      <c r="Y47" s="230">
        <f>_xlfn.IFNA(VLOOKUP(CONCATENATE($Y$5,$B47,$C47),'SM1'!$A$6:$N$133,14,FALSE),0)</f>
        <v>0</v>
      </c>
      <c r="Z47" s="230">
        <f>_xlfn.IFNA(VLOOKUP(CONCATENATE($Z$5,$B47,$C47),'MR2'!$A$6:$N$124,14,FALSE),0)</f>
        <v>0</v>
      </c>
      <c r="AA47" s="230">
        <f>_xlfn.IFNA(VLOOKUP(CONCATENATE($AA$5,$B47,$C47),'WAL2'!$A$6:$N$135,14,FALSE),0)</f>
        <v>0</v>
      </c>
      <c r="AB47" s="230">
        <f>_xlfn.IFNA(VLOOKUP(CONCATENATE($AB$5,$B47,$C47),DARD1!$A$6:$N$134,14,FALSE),0)</f>
        <v>0</v>
      </c>
      <c r="AC47" s="230">
        <f>_xlfn.IFNA(VLOOKUP(CONCATENATE($AC$5,$B47,$C47),'LF1'!$A$6:$N$135,14,FALSE),0)</f>
        <v>0</v>
      </c>
      <c r="AD47" s="230">
        <f>_xlfn.IFNA(VLOOKUP(CONCATENATE($AC$5,$B47,$C47),DARL2!$A$6:$N$135,14,FALSE),0)</f>
        <v>0</v>
      </c>
      <c r="AE47" s="231">
        <f>_xlfn.IFNA(VLOOKUP(CONCATENATE($AE$5,$B47,$C47),FEST!$A$6:$N$135,14,FALSE),0)</f>
        <v>0</v>
      </c>
      <c r="AF47" s="231">
        <f>_xlfn.IFNA(VLOOKUP(CONCATENATE($AF$5,$B47,$C47),'BUN2'!$A$6:$N$135,14,FALSE),0)</f>
        <v>0</v>
      </c>
      <c r="AG47" s="230">
        <f>_xlfn.IFNA(VLOOKUP(CONCATENATE($AG$5,$B47,$C47),'OG3'!$A$6:$N$135,14,FALSE),0)</f>
        <v>0</v>
      </c>
      <c r="AH47" s="231">
        <f>_xlfn.IFNA(VLOOKUP(CONCATENATE($AH$5,$B47,$C47),SER!$A$6:$N$135,14,FALSE),0)</f>
        <v>0</v>
      </c>
      <c r="AI47" s="231">
        <f>_xlfn.IFNA(VLOOKUP(CONCATENATE($AI$5,$B47,$C47),KR!$A$6:$N$135,14,FALSE),0)</f>
        <v>0</v>
      </c>
      <c r="AJ47" s="231">
        <f>_xlfn.IFNA(VLOOKUP(CONCATENATE($AJ$5,$B47,$C47),DARL3!$A$6:$N$135,14,FALSE),0)</f>
        <v>0</v>
      </c>
      <c r="AK47" s="231">
        <f>_xlfn.IFNA(VLOOKUP(CONCATENATE($AK$5,$B47,$C47),DARD2!$A$6:$N$135,14,FALSE),0)</f>
        <v>0</v>
      </c>
      <c r="AL47" s="231">
        <f>_xlfn.IFNA(VLOOKUP(CONCATENATE($AL$5,$B47,$C47),'WAL3'!$A$6:$N$77,14,FALSE),0)</f>
        <v>0</v>
      </c>
      <c r="AM47" s="231">
        <f>_xlfn.IFNA(VLOOKUP(CONCATENATE($AM$5,$B47,$C47),'BAL3'!$A$6:$N$135,14,FALSE),0)</f>
        <v>0</v>
      </c>
      <c r="AN47" s="231">
        <f>_xlfn.IFNA(VLOOKUP(CONCATENATE($AN$5,$B47,$C47),'BUN3'!$A$6:$N$135,14,FALSE),0)</f>
        <v>0</v>
      </c>
      <c r="AO47" s="231">
        <f>_xlfn.IFNA(VLOOKUP(CONCATENATE($AO$5,$B47,$C47),SC!$A$6:$N$135,14,FALSE),0)</f>
        <v>0</v>
      </c>
      <c r="AP47" s="231">
        <f>_xlfn.IFNA(VLOOKUP(CONCATENATE($AP$5,$B47,$C47),'KAL1'!$A$6:$N$135,14,FALSE),0)</f>
        <v>0</v>
      </c>
      <c r="AQ47" s="518"/>
      <c r="AR47" s="232">
        <f>_xlfn.IFNA(VLOOKUP(CONCATENATE($AR$5,$B47,$C47),'MR3'!$A$6:$N$135,14,FALSE),0)</f>
        <v>0</v>
      </c>
      <c r="AS47" s="101"/>
    </row>
    <row r="48" spans="1:45" s="42" customFormat="1" x14ac:dyDescent="0.2">
      <c r="A48" s="916"/>
      <c r="B48" s="35" t="s">
        <v>58</v>
      </c>
      <c r="C48" s="36" t="s">
        <v>129</v>
      </c>
      <c r="D48" s="36" t="s">
        <v>54</v>
      </c>
      <c r="E48" s="37">
        <v>44218</v>
      </c>
      <c r="F48" s="38">
        <v>11</v>
      </c>
      <c r="G48" s="39">
        <f t="shared" si="4"/>
        <v>0</v>
      </c>
      <c r="H48" s="40">
        <f t="shared" si="5"/>
        <v>0</v>
      </c>
      <c r="I48" s="41">
        <f t="shared" si="3"/>
        <v>25</v>
      </c>
      <c r="J48" s="229">
        <f>_xlfn.IFNA(VLOOKUP(CONCATENATE($J$5,$B48,$C48),'20BUN'!$A$6:$N$94,14,FALSE),0)</f>
        <v>0</v>
      </c>
      <c r="K48" s="230">
        <f>_xlfn.IFNA(VLOOKUP(CONCATENATE($K$5,$B48,$C48),'20BUS'!$A$6:$N$107,14,FALSE),0)</f>
        <v>0</v>
      </c>
      <c r="L48" s="230">
        <f>_xlfn.IFNA(VLOOKUP(CONCATENATE($L$5,$B48,$C48),'MUR1'!$A$6:$N$135,14,FALSE),0)</f>
        <v>0</v>
      </c>
      <c r="M48" s="230">
        <f>_xlfn.IFNA(VLOOKUP(CONCATENATE($M$5,$B48,$C48),'BUS1'!$A$6:$N$95,14,FALSE),0)</f>
        <v>0</v>
      </c>
      <c r="N48" s="230">
        <f>_xlfn.IFNA(VLOOKUP(CONCATENATE($N$5,$B48,$C48),'WP1'!$A$6:$N$131,14,FALSE),0)</f>
        <v>0</v>
      </c>
      <c r="O48" s="230">
        <f>_xlfn.IFNA(VLOOKUP(CONCATENATE($O$5,$B48,$C48),'BAL1'!$A$6:$N$95,14,FALSE),0)</f>
        <v>0</v>
      </c>
      <c r="P48" s="230">
        <f>_xlfn.IFNA(VLOOKUP(CONCATENATE($P$5,$B48,$C48),'BUS2'!$A$6:$N$133,14,FALSE),0)</f>
        <v>0</v>
      </c>
      <c r="Q48" s="230">
        <f>_xlfn.IFNA(VLOOKUP(CONCATENATE($Q$5,$B48,$C48),'WAL1'!$A$6:$N$135,14,FALSE),0)</f>
        <v>0</v>
      </c>
      <c r="R48" s="230">
        <f>_xlfn.IFNA(VLOOKUP(CONCATENATE($S$5,$B48,$C48),'MR1'!$A$6:$N$132,14,FALSE),0)</f>
        <v>0</v>
      </c>
      <c r="S48" s="230">
        <f>_xlfn.IFNA(VLOOKUP(CONCATENATE($S$5,$B48,$C48),'OG1'!$A$6:$N$132,14,FALSE),0)</f>
        <v>0</v>
      </c>
      <c r="T48" s="230">
        <f>_xlfn.IFNA(VLOOKUP(CONCATENATE($T$5,$B48,$C48),DARL!$A$6:$N$56,14,FALSE),0)</f>
        <v>0</v>
      </c>
      <c r="U48" s="230">
        <f>_xlfn.IFNA(VLOOKUP(CONCATENATE($U$5,$B48,$C48),'BUS3'!$A$6:$N$135,14,FALSE),0)</f>
        <v>0</v>
      </c>
      <c r="V48" s="230">
        <f>_xlfn.IFNA(VLOOKUP(CONCATENATE($V$5,$B48,$C48),'BAL2'!$A$6:$N$135,14,FALSE),0)</f>
        <v>0</v>
      </c>
      <c r="W48" s="230">
        <f>_xlfn.IFNA(VLOOKUP(CONCATENATE($W$5,$B48,$C48),'BUN2'!$A$6:$N$135,14,FALSE),0)</f>
        <v>0</v>
      </c>
      <c r="X48" s="230">
        <f>_xlfn.IFNA(VLOOKUP(CONCATENATE($X$5,$B48,$C48),'OG2'!$A$6:$N$133,14,FALSE),0)</f>
        <v>0</v>
      </c>
      <c r="Y48" s="230">
        <f>_xlfn.IFNA(VLOOKUP(CONCATENATE($Y$5,$B48,$C48),'SM1'!$A$6:$N$133,14,FALSE),0)</f>
        <v>0</v>
      </c>
      <c r="Z48" s="230">
        <f>_xlfn.IFNA(VLOOKUP(CONCATENATE($Z$5,$B48,$C48),'MR2'!$A$6:$N$124,14,FALSE),0)</f>
        <v>0</v>
      </c>
      <c r="AA48" s="230">
        <f>_xlfn.IFNA(VLOOKUP(CONCATENATE($AA$5,$B48,$C48),'WAL2'!$A$6:$N$135,14,FALSE),0)</f>
        <v>0</v>
      </c>
      <c r="AB48" s="230">
        <f>_xlfn.IFNA(VLOOKUP(CONCATENATE($AB$5,$B48,$C48),DARD1!$A$6:$N$134,14,FALSE),0)</f>
        <v>0</v>
      </c>
      <c r="AC48" s="230">
        <f>_xlfn.IFNA(VLOOKUP(CONCATENATE($AC$5,$B48,$C48),'LF1'!$A$6:$N$135,14,FALSE),0)</f>
        <v>0</v>
      </c>
      <c r="AD48" s="230">
        <f>_xlfn.IFNA(VLOOKUP(CONCATENATE($AC$5,$B48,$C48),DARL2!$A$6:$N$135,14,FALSE),0)</f>
        <v>0</v>
      </c>
      <c r="AE48" s="231">
        <f>_xlfn.IFNA(VLOOKUP(CONCATENATE($AE$5,$B48,$C48),FEST!$A$6:$N$135,14,FALSE),0)</f>
        <v>0</v>
      </c>
      <c r="AF48" s="231">
        <f>_xlfn.IFNA(VLOOKUP(CONCATENATE($AF$5,$B48,$C48),'BUN2'!$A$6:$N$135,14,FALSE),0)</f>
        <v>0</v>
      </c>
      <c r="AG48" s="230">
        <f>_xlfn.IFNA(VLOOKUP(CONCATENATE($AG$5,$B48,$C48),'OG3'!$A$6:$N$135,14,FALSE),0)</f>
        <v>0</v>
      </c>
      <c r="AH48" s="231">
        <f>_xlfn.IFNA(VLOOKUP(CONCATENATE($AH$5,$B48,$C48),SER!$A$6:$N$135,14,FALSE),0)</f>
        <v>0</v>
      </c>
      <c r="AI48" s="231">
        <f>_xlfn.IFNA(VLOOKUP(CONCATENATE($AI$5,$B48,$C48),KR!$A$6:$N$135,14,FALSE),0)</f>
        <v>0</v>
      </c>
      <c r="AJ48" s="231">
        <f>_xlfn.IFNA(VLOOKUP(CONCATENATE($AJ$5,$B48,$C48),DARL3!$A$6:$N$135,14,FALSE),0)</f>
        <v>0</v>
      </c>
      <c r="AK48" s="231">
        <f>_xlfn.IFNA(VLOOKUP(CONCATENATE($AK$5,$B48,$C48),DARD2!$A$6:$N$135,14,FALSE),0)</f>
        <v>0</v>
      </c>
      <c r="AL48" s="231">
        <f>_xlfn.IFNA(VLOOKUP(CONCATENATE($AL$5,$B48,$C48),'WAL3'!$A$6:$N$77,14,FALSE),0)</f>
        <v>0</v>
      </c>
      <c r="AM48" s="231">
        <f>_xlfn.IFNA(VLOOKUP(CONCATENATE($AM$5,$B48,$C48),'BAL3'!$A$6:$N$135,14,FALSE),0)</f>
        <v>0</v>
      </c>
      <c r="AN48" s="231">
        <f>_xlfn.IFNA(VLOOKUP(CONCATENATE($AN$5,$B48,$C48),'BUN3'!$A$6:$N$135,14,FALSE),0)</f>
        <v>0</v>
      </c>
      <c r="AO48" s="231">
        <f>_xlfn.IFNA(VLOOKUP(CONCATENATE($AO$5,$B48,$C48),SC!$A$6:$N$135,14,FALSE),0)</f>
        <v>0</v>
      </c>
      <c r="AP48" s="231">
        <f>_xlfn.IFNA(VLOOKUP(CONCATENATE($AP$5,$B48,$C48),'KAL1'!$A$6:$N$135,14,FALSE),0)</f>
        <v>0</v>
      </c>
      <c r="AQ48" s="518"/>
      <c r="AR48" s="232">
        <f>_xlfn.IFNA(VLOOKUP(CONCATENATE($AR$5,$B48,$C48),'MR3'!$A$6:$N$135,14,FALSE),0)</f>
        <v>0</v>
      </c>
      <c r="AS48" s="101"/>
    </row>
    <row r="49" spans="1:45" s="42" customFormat="1" x14ac:dyDescent="0.2">
      <c r="A49" s="916"/>
      <c r="B49" s="35" t="s">
        <v>298</v>
      </c>
      <c r="C49" s="36" t="s">
        <v>1294</v>
      </c>
      <c r="D49" s="36" t="s">
        <v>100</v>
      </c>
      <c r="E49" s="37">
        <v>44218</v>
      </c>
      <c r="F49" s="38">
        <v>11</v>
      </c>
      <c r="G49" s="39">
        <f t="shared" si="4"/>
        <v>0</v>
      </c>
      <c r="H49" s="40">
        <f t="shared" si="5"/>
        <v>0</v>
      </c>
      <c r="I49" s="41">
        <f t="shared" si="3"/>
        <v>25</v>
      </c>
      <c r="J49" s="229">
        <f>_xlfn.IFNA(VLOOKUP(CONCATENATE($J$5,$B49,$C49),'20BUN'!$A$6:$N$94,14,FALSE),0)</f>
        <v>0</v>
      </c>
      <c r="K49" s="230">
        <f>_xlfn.IFNA(VLOOKUP(CONCATENATE($K$5,$B49,$C49),'20BUS'!$A$6:$N$107,14,FALSE),0)</f>
        <v>0</v>
      </c>
      <c r="L49" s="230">
        <f>_xlfn.IFNA(VLOOKUP(CONCATENATE($L$5,$B49,$C49),'MUR1'!$A$6:$N$135,14,FALSE),0)</f>
        <v>0</v>
      </c>
      <c r="M49" s="230">
        <f>_xlfn.IFNA(VLOOKUP(CONCATENATE($M$5,$B49,$C49),'BUS1'!$A$6:$N$95,14,FALSE),0)</f>
        <v>0</v>
      </c>
      <c r="N49" s="230">
        <f>_xlfn.IFNA(VLOOKUP(CONCATENATE($N$5,$B49,$C49),'WP1'!$A$6:$N$131,14,FALSE),0)</f>
        <v>0</v>
      </c>
      <c r="O49" s="230">
        <f>_xlfn.IFNA(VLOOKUP(CONCATENATE($O$5,$B49,$C49),'BAL1'!$A$6:$N$95,14,FALSE),0)</f>
        <v>0</v>
      </c>
      <c r="P49" s="230">
        <f>_xlfn.IFNA(VLOOKUP(CONCATENATE($P$5,$B49,$C49),'BUS2'!$A$6:$N$133,14,FALSE),0)</f>
        <v>0</v>
      </c>
      <c r="Q49" s="230">
        <f>_xlfn.IFNA(VLOOKUP(CONCATENATE($Q$5,$B49,$C49),'WAL1'!$A$6:$N$135,14,FALSE),0)</f>
        <v>0</v>
      </c>
      <c r="R49" s="230">
        <f>_xlfn.IFNA(VLOOKUP(CONCATENATE($S$5,$B49,$C49),'MR1'!$A$6:$N$132,14,FALSE),0)</f>
        <v>0</v>
      </c>
      <c r="S49" s="230">
        <f>_xlfn.IFNA(VLOOKUP(CONCATENATE($S$5,$B49,$C49),'OG1'!$A$6:$N$132,14,FALSE),0)</f>
        <v>0</v>
      </c>
      <c r="T49" s="230">
        <f>_xlfn.IFNA(VLOOKUP(CONCATENATE($T$5,$B49,$C49),DARL!$A$6:$N$56,14,FALSE),0)</f>
        <v>0</v>
      </c>
      <c r="U49" s="230">
        <f>_xlfn.IFNA(VLOOKUP(CONCATENATE($U$5,$B49,$C49),'BUS3'!$A$6:$N$135,14,FALSE),0)</f>
        <v>0</v>
      </c>
      <c r="V49" s="230">
        <f>_xlfn.IFNA(VLOOKUP(CONCATENATE($V$5,$B49,$C49),'BAL2'!$A$6:$N$135,14,FALSE),0)</f>
        <v>0</v>
      </c>
      <c r="W49" s="230">
        <f>_xlfn.IFNA(VLOOKUP(CONCATENATE($W$5,$B49,$C49),'BUN2'!$A$6:$N$135,14,FALSE),0)</f>
        <v>0</v>
      </c>
      <c r="X49" s="230">
        <f>_xlfn.IFNA(VLOOKUP(CONCATENATE($X$5,$B49,$C49),'OG2'!$A$6:$N$133,14,FALSE),0)</f>
        <v>0</v>
      </c>
      <c r="Y49" s="230">
        <f>_xlfn.IFNA(VLOOKUP(CONCATENATE($Y$5,$B49,$C49),'SM1'!$A$6:$N$133,14,FALSE),0)</f>
        <v>0</v>
      </c>
      <c r="Z49" s="230">
        <f>_xlfn.IFNA(VLOOKUP(CONCATENATE($Z$5,$B49,$C49),'MR2'!$A$6:$N$124,14,FALSE),0)</f>
        <v>0</v>
      </c>
      <c r="AA49" s="230">
        <f>_xlfn.IFNA(VLOOKUP(CONCATENATE($AA$5,$B49,$C49),'WAL2'!$A$6:$N$135,14,FALSE),0)</f>
        <v>0</v>
      </c>
      <c r="AB49" s="230">
        <f>_xlfn.IFNA(VLOOKUP(CONCATENATE($AB$5,$B49,$C49),DARD1!$A$6:$N$134,14,FALSE),0)</f>
        <v>0</v>
      </c>
      <c r="AC49" s="230">
        <f>_xlfn.IFNA(VLOOKUP(CONCATENATE($AC$5,$B49,$C49),'LF1'!$A$6:$N$135,14,FALSE),0)</f>
        <v>0</v>
      </c>
      <c r="AD49" s="230">
        <f>_xlfn.IFNA(VLOOKUP(CONCATENATE($AC$5,$B49,$C49),DARL2!$A$6:$N$135,14,FALSE),0)</f>
        <v>0</v>
      </c>
      <c r="AE49" s="231">
        <f>_xlfn.IFNA(VLOOKUP(CONCATENATE($AE$5,$B49,$C49),FEST!$A$6:$N$135,14,FALSE),0)</f>
        <v>0</v>
      </c>
      <c r="AF49" s="231">
        <f>_xlfn.IFNA(VLOOKUP(CONCATENATE($AF$5,$B49,$C49),'BUN2'!$A$6:$N$135,14,FALSE),0)</f>
        <v>0</v>
      </c>
      <c r="AG49" s="230">
        <f>_xlfn.IFNA(VLOOKUP(CONCATENATE($AG$5,$B49,$C49),'OG3'!$A$6:$N$135,14,FALSE),0)</f>
        <v>0</v>
      </c>
      <c r="AH49" s="231">
        <f>_xlfn.IFNA(VLOOKUP(CONCATENATE($AH$5,$B49,$C49),SER!$A$6:$N$135,14,FALSE),0)</f>
        <v>0</v>
      </c>
      <c r="AI49" s="231">
        <f>_xlfn.IFNA(VLOOKUP(CONCATENATE($AI$5,$B49,$C49),KR!$A$6:$N$135,14,FALSE),0)</f>
        <v>0</v>
      </c>
      <c r="AJ49" s="231">
        <f>_xlfn.IFNA(VLOOKUP(CONCATENATE($AJ$5,$B49,$C49),DARL3!$A$6:$N$135,14,FALSE),0)</f>
        <v>0</v>
      </c>
      <c r="AK49" s="231">
        <f>_xlfn.IFNA(VLOOKUP(CONCATENATE($AK$5,$B49,$C49),DARD2!$A$6:$N$135,14,FALSE),0)</f>
        <v>0</v>
      </c>
      <c r="AL49" s="231">
        <f>_xlfn.IFNA(VLOOKUP(CONCATENATE($AL$5,$B49,$C49),'WAL3'!$A$6:$N$77,14,FALSE),0)</f>
        <v>0</v>
      </c>
      <c r="AM49" s="231">
        <f>_xlfn.IFNA(VLOOKUP(CONCATENATE($AM$5,$B49,$C49),'BAL3'!$A$6:$N$135,14,FALSE),0)</f>
        <v>0</v>
      </c>
      <c r="AN49" s="231">
        <f>_xlfn.IFNA(VLOOKUP(CONCATENATE($AN$5,$B49,$C49),'BUN3'!$A$6:$N$135,14,FALSE),0)</f>
        <v>0</v>
      </c>
      <c r="AO49" s="231">
        <f>_xlfn.IFNA(VLOOKUP(CONCATENATE($AO$5,$B49,$C49),SC!$A$6:$N$135,14,FALSE),0)</f>
        <v>0</v>
      </c>
      <c r="AP49" s="231">
        <f>_xlfn.IFNA(VLOOKUP(CONCATENATE($AP$5,$B49,$C49),'KAL1'!$A$6:$N$135,14,FALSE),0)</f>
        <v>0</v>
      </c>
      <c r="AQ49" s="518"/>
      <c r="AR49" s="232">
        <f>_xlfn.IFNA(VLOOKUP(CONCATENATE($AR$5,$B49,$C49),'MR3'!$A$6:$N$135,14,FALSE),0)</f>
        <v>0</v>
      </c>
      <c r="AS49" s="101"/>
    </row>
    <row r="50" spans="1:45" s="42" customFormat="1" x14ac:dyDescent="0.2">
      <c r="A50" s="916"/>
      <c r="B50" s="35" t="s">
        <v>715</v>
      </c>
      <c r="C50" s="36" t="s">
        <v>716</v>
      </c>
      <c r="D50" s="36" t="s">
        <v>54</v>
      </c>
      <c r="E50" s="37">
        <v>44262</v>
      </c>
      <c r="F50" s="38">
        <v>-1</v>
      </c>
      <c r="G50" s="39">
        <f t="shared" si="4"/>
        <v>0</v>
      </c>
      <c r="H50" s="40">
        <f t="shared" si="5"/>
        <v>0</v>
      </c>
      <c r="I50" s="41">
        <f t="shared" si="3"/>
        <v>25</v>
      </c>
      <c r="J50" s="229">
        <f>_xlfn.IFNA(VLOOKUP(CONCATENATE($J$5,$B50,$C50),'20BUN'!$A$6:$N$94,14,FALSE),0)</f>
        <v>0</v>
      </c>
      <c r="K50" s="230">
        <f>_xlfn.IFNA(VLOOKUP(CONCATENATE($K$5,$B50,$C50),'20BUS'!$A$6:$N$107,14,FALSE),0)</f>
        <v>0</v>
      </c>
      <c r="L50" s="230">
        <f>_xlfn.IFNA(VLOOKUP(CONCATENATE($L$5,$B50,$C50),'MUR1'!$A$6:$N$135,14,FALSE),0)</f>
        <v>0</v>
      </c>
      <c r="M50" s="230">
        <f>_xlfn.IFNA(VLOOKUP(CONCATENATE($M$5,$B50,$C50),'BUS1'!$A$6:$N$95,14,FALSE),0)</f>
        <v>0</v>
      </c>
      <c r="N50" s="230">
        <f>_xlfn.IFNA(VLOOKUP(CONCATENATE($N$5,$B50,$C50),'WP1'!$A$6:$N$131,14,FALSE),0)</f>
        <v>0</v>
      </c>
      <c r="O50" s="230">
        <f>_xlfn.IFNA(VLOOKUP(CONCATENATE($O$5,$B50,$C50),'BAL1'!$A$6:$N$95,14,FALSE),0)</f>
        <v>0</v>
      </c>
      <c r="P50" s="230">
        <f>_xlfn.IFNA(VLOOKUP(CONCATENATE($P$5,$B50,$C50),'BUS2'!$A$6:$N$133,14,FALSE),0)</f>
        <v>0</v>
      </c>
      <c r="Q50" s="230">
        <f>_xlfn.IFNA(VLOOKUP(CONCATENATE($Q$5,$B50,$C50),'WAL1'!$A$6:$N$135,14,FALSE),0)</f>
        <v>0</v>
      </c>
      <c r="R50" s="230">
        <f>_xlfn.IFNA(VLOOKUP(CONCATENATE($S$5,$B50,$C50),'MR1'!$A$6:$N$132,14,FALSE),0)</f>
        <v>0</v>
      </c>
      <c r="S50" s="230">
        <f>_xlfn.IFNA(VLOOKUP(CONCATENATE($S$5,$B50,$C50),'OG1'!$A$6:$N$132,14,FALSE),0)</f>
        <v>0</v>
      </c>
      <c r="T50" s="230">
        <f>_xlfn.IFNA(VLOOKUP(CONCATENATE($T$5,$B50,$C50),DARL!$A$6:$N$56,14,FALSE),0)</f>
        <v>0</v>
      </c>
      <c r="U50" s="230">
        <f>_xlfn.IFNA(VLOOKUP(CONCATENATE($U$5,$B50,$C50),'BUS3'!$A$6:$N$135,14,FALSE),0)</f>
        <v>0</v>
      </c>
      <c r="V50" s="230">
        <f>_xlfn.IFNA(VLOOKUP(CONCATENATE($V$5,$B50,$C50),'BAL2'!$A$6:$N$135,14,FALSE),0)</f>
        <v>0</v>
      </c>
      <c r="W50" s="230">
        <f>_xlfn.IFNA(VLOOKUP(CONCATENATE($W$5,$B50,$C50),'BUN2'!$A$6:$N$135,14,FALSE),0)</f>
        <v>0</v>
      </c>
      <c r="X50" s="230">
        <f>_xlfn.IFNA(VLOOKUP(CONCATENATE($X$5,$B50,$C50),'OG2'!$A$6:$N$133,14,FALSE),0)</f>
        <v>0</v>
      </c>
      <c r="Y50" s="230">
        <f>_xlfn.IFNA(VLOOKUP(CONCATENATE($Y$5,$B50,$C50),'SM1'!$A$6:$N$133,14,FALSE),0)</f>
        <v>0</v>
      </c>
      <c r="Z50" s="230">
        <f>_xlfn.IFNA(VLOOKUP(CONCATENATE($Z$5,$B50,$C50),'MR2'!$A$6:$N$124,14,FALSE),0)</f>
        <v>0</v>
      </c>
      <c r="AA50" s="230">
        <f>_xlfn.IFNA(VLOOKUP(CONCATENATE($AA$5,$B50,$C50),'WAL2'!$A$6:$N$135,14,FALSE),0)</f>
        <v>0</v>
      </c>
      <c r="AB50" s="230">
        <f>_xlfn.IFNA(VLOOKUP(CONCATENATE($AB$5,$B50,$C50),DARD1!$A$6:$N$134,14,FALSE),0)</f>
        <v>0</v>
      </c>
      <c r="AC50" s="230">
        <f>_xlfn.IFNA(VLOOKUP(CONCATENATE($AC$5,$B50,$C50),'LF1'!$A$6:$N$135,14,FALSE),0)</f>
        <v>0</v>
      </c>
      <c r="AD50" s="230">
        <f>_xlfn.IFNA(VLOOKUP(CONCATENATE($AC$5,$B50,$C50),DARL2!$A$6:$N$135,14,FALSE),0)</f>
        <v>0</v>
      </c>
      <c r="AE50" s="231">
        <f>_xlfn.IFNA(VLOOKUP(CONCATENATE($AE$5,$B50,$C50),FEST!$A$6:$N$135,14,FALSE),0)</f>
        <v>0</v>
      </c>
      <c r="AF50" s="231">
        <f>_xlfn.IFNA(VLOOKUP(CONCATENATE($AF$5,$B50,$C50),'BUN2'!$A$6:$N$135,14,FALSE),0)</f>
        <v>0</v>
      </c>
      <c r="AG50" s="230">
        <f>_xlfn.IFNA(VLOOKUP(CONCATENATE($AG$5,$B50,$C50),'OG3'!$A$6:$N$135,14,FALSE),0)</f>
        <v>0</v>
      </c>
      <c r="AH50" s="231">
        <f>_xlfn.IFNA(VLOOKUP(CONCATENATE($AH$5,$B50,$C50),SER!$A$6:$N$135,14,FALSE),0)</f>
        <v>0</v>
      </c>
      <c r="AI50" s="231">
        <f>_xlfn.IFNA(VLOOKUP(CONCATENATE($AI$5,$B50,$C50),KR!$A$6:$N$135,14,FALSE),0)</f>
        <v>0</v>
      </c>
      <c r="AJ50" s="231">
        <f>_xlfn.IFNA(VLOOKUP(CONCATENATE($AJ$5,$B50,$C50),DARL3!$A$6:$N$135,14,FALSE),0)</f>
        <v>0</v>
      </c>
      <c r="AK50" s="231">
        <f>_xlfn.IFNA(VLOOKUP(CONCATENATE($AK$5,$B50,$C50),DARD2!$A$6:$N$135,14,FALSE),0)</f>
        <v>0</v>
      </c>
      <c r="AL50" s="231">
        <f>_xlfn.IFNA(VLOOKUP(CONCATENATE($AL$5,$B50,$C50),'WAL3'!$A$6:$N$77,14,FALSE),0)</f>
        <v>0</v>
      </c>
      <c r="AM50" s="231">
        <f>_xlfn.IFNA(VLOOKUP(CONCATENATE($AM$5,$B50,$C50),'BAL3'!$A$6:$N$135,14,FALSE),0)</f>
        <v>0</v>
      </c>
      <c r="AN50" s="231">
        <f>_xlfn.IFNA(VLOOKUP(CONCATENATE($AN$5,$B50,$C50),'BUN3'!$A$6:$N$135,14,FALSE),0)</f>
        <v>0</v>
      </c>
      <c r="AO50" s="231">
        <f>_xlfn.IFNA(VLOOKUP(CONCATENATE($AO$5,$B50,$C50),SC!$A$6:$N$135,14,FALSE),0)</f>
        <v>0</v>
      </c>
      <c r="AP50" s="231">
        <f>_xlfn.IFNA(VLOOKUP(CONCATENATE($AP$5,$B50,$C50),'KAL1'!$A$6:$N$135,14,FALSE),0)</f>
        <v>0</v>
      </c>
      <c r="AQ50" s="518"/>
      <c r="AR50" s="232">
        <f>_xlfn.IFNA(VLOOKUP(CONCATENATE($AR$5,$B50,$C50),'MR3'!$A$6:$N$135,14,FALSE),0)</f>
        <v>0</v>
      </c>
      <c r="AS50" s="101"/>
    </row>
    <row r="51" spans="1:45" s="42" customFormat="1" x14ac:dyDescent="0.2">
      <c r="A51" s="916"/>
      <c r="B51" s="35" t="s">
        <v>671</v>
      </c>
      <c r="C51" s="36" t="s">
        <v>672</v>
      </c>
      <c r="D51" s="36" t="s">
        <v>717</v>
      </c>
      <c r="E51" s="37">
        <v>44276</v>
      </c>
      <c r="F51" s="38">
        <v>13</v>
      </c>
      <c r="G51" s="39">
        <f t="shared" si="4"/>
        <v>0</v>
      </c>
      <c r="H51" s="40">
        <f t="shared" si="5"/>
        <v>0</v>
      </c>
      <c r="I51" s="41">
        <f t="shared" si="3"/>
        <v>25</v>
      </c>
      <c r="J51" s="229">
        <f>_xlfn.IFNA(VLOOKUP(CONCATENATE($J$5,$B51,$C51),'20BUN'!$A$6:$N$94,14,FALSE),0)</f>
        <v>0</v>
      </c>
      <c r="K51" s="230">
        <f>_xlfn.IFNA(VLOOKUP(CONCATENATE($K$5,$B51,$C51),'20BUS'!$A$6:$N$107,14,FALSE),0)</f>
        <v>0</v>
      </c>
      <c r="L51" s="230">
        <f>_xlfn.IFNA(VLOOKUP(CONCATENATE($L$5,$B51,$C51),'MUR1'!$A$6:$N$135,14,FALSE),0)</f>
        <v>0</v>
      </c>
      <c r="M51" s="230">
        <f>_xlfn.IFNA(VLOOKUP(CONCATENATE($M$5,$B51,$C51),'BUS1'!$A$6:$N$95,14,FALSE),0)</f>
        <v>0</v>
      </c>
      <c r="N51" s="230">
        <f>_xlfn.IFNA(VLOOKUP(CONCATENATE($N$5,$B51,$C51),'WP1'!$A$6:$N$131,14,FALSE),0)</f>
        <v>0</v>
      </c>
      <c r="O51" s="230">
        <f>_xlfn.IFNA(VLOOKUP(CONCATENATE($O$5,$B51,$C51),'BAL1'!$A$6:$N$95,14,FALSE),0)</f>
        <v>0</v>
      </c>
      <c r="P51" s="230">
        <f>_xlfn.IFNA(VLOOKUP(CONCATENATE($P$5,$B51,$C51),'BUS2'!$A$6:$N$133,14,FALSE),0)</f>
        <v>0</v>
      </c>
      <c r="Q51" s="230">
        <f>_xlfn.IFNA(VLOOKUP(CONCATENATE($Q$5,$B51,$C51),'WAL1'!$A$6:$N$135,14,FALSE),0)</f>
        <v>0</v>
      </c>
      <c r="R51" s="230">
        <f>_xlfn.IFNA(VLOOKUP(CONCATENATE($S$5,$B51,$C51),'MR1'!$A$6:$N$132,14,FALSE),0)</f>
        <v>0</v>
      </c>
      <c r="S51" s="230">
        <f>_xlfn.IFNA(VLOOKUP(CONCATENATE($S$5,$B51,$C51),'OG1'!$A$6:$N$132,14,FALSE),0)</f>
        <v>0</v>
      </c>
      <c r="T51" s="230">
        <f>_xlfn.IFNA(VLOOKUP(CONCATENATE($T$5,$B51,$C51),DARL!$A$6:$N$56,14,FALSE),0)</f>
        <v>0</v>
      </c>
      <c r="U51" s="230">
        <f>_xlfn.IFNA(VLOOKUP(CONCATENATE($U$5,$B51,$C51),'BUS3'!$A$6:$N$135,14,FALSE),0)</f>
        <v>0</v>
      </c>
      <c r="V51" s="230">
        <f>_xlfn.IFNA(VLOOKUP(CONCATENATE($V$5,$B51,$C51),'BAL2'!$A$6:$N$135,14,FALSE),0)</f>
        <v>0</v>
      </c>
      <c r="W51" s="230">
        <f>_xlfn.IFNA(VLOOKUP(CONCATENATE($W$5,$B51,$C51),'BUN2'!$A$6:$N$135,14,FALSE),0)</f>
        <v>0</v>
      </c>
      <c r="X51" s="230">
        <f>_xlfn.IFNA(VLOOKUP(CONCATENATE($X$5,$B51,$C51),'OG2'!$A$6:$N$133,14,FALSE),0)</f>
        <v>0</v>
      </c>
      <c r="Y51" s="230">
        <f>_xlfn.IFNA(VLOOKUP(CONCATENATE($Y$5,$B51,$C51),'SM1'!$A$6:$N$133,14,FALSE),0)</f>
        <v>0</v>
      </c>
      <c r="Z51" s="230">
        <f>_xlfn.IFNA(VLOOKUP(CONCATENATE($Z$5,$B51,$C51),'MR2'!$A$6:$N$124,14,FALSE),0)</f>
        <v>0</v>
      </c>
      <c r="AA51" s="230">
        <f>_xlfn.IFNA(VLOOKUP(CONCATENATE($AA$5,$B51,$C51),'WAL2'!$A$6:$N$135,14,FALSE),0)</f>
        <v>0</v>
      </c>
      <c r="AB51" s="230">
        <f>_xlfn.IFNA(VLOOKUP(CONCATENATE($AB$5,$B51,$C51),DARD1!$A$6:$N$134,14,FALSE),0)</f>
        <v>0</v>
      </c>
      <c r="AC51" s="230">
        <f>_xlfn.IFNA(VLOOKUP(CONCATENATE($AC$5,$B51,$C51),'LF1'!$A$6:$N$135,14,FALSE),0)</f>
        <v>0</v>
      </c>
      <c r="AD51" s="230">
        <f>_xlfn.IFNA(VLOOKUP(CONCATENATE($AC$5,$B51,$C51),DARL2!$A$6:$N$135,14,FALSE),0)</f>
        <v>0</v>
      </c>
      <c r="AE51" s="231">
        <f>_xlfn.IFNA(VLOOKUP(CONCATENATE($AE$5,$B51,$C51),FEST!$A$6:$N$135,14,FALSE),0)</f>
        <v>0</v>
      </c>
      <c r="AF51" s="231">
        <f>_xlfn.IFNA(VLOOKUP(CONCATENATE($AF$5,$B51,$C51),'BUN2'!$A$6:$N$135,14,FALSE),0)</f>
        <v>0</v>
      </c>
      <c r="AG51" s="230">
        <f>_xlfn.IFNA(VLOOKUP(CONCATENATE($AG$5,$B51,$C51),'OG3'!$A$6:$N$135,14,FALSE),0)</f>
        <v>0</v>
      </c>
      <c r="AH51" s="231">
        <f>_xlfn.IFNA(VLOOKUP(CONCATENATE($AH$5,$B51,$C51),SER!$A$6:$N$135,14,FALSE),0)</f>
        <v>0</v>
      </c>
      <c r="AI51" s="231">
        <f>_xlfn.IFNA(VLOOKUP(CONCATENATE($AI$5,$B51,$C51),KR!$A$6:$N$135,14,FALSE),0)</f>
        <v>0</v>
      </c>
      <c r="AJ51" s="231">
        <f>_xlfn.IFNA(VLOOKUP(CONCATENATE($AJ$5,$B51,$C51),DARL3!$A$6:$N$135,14,FALSE),0)</f>
        <v>0</v>
      </c>
      <c r="AK51" s="231">
        <f>_xlfn.IFNA(VLOOKUP(CONCATENATE($AK$5,$B51,$C51),DARD2!$A$6:$N$135,14,FALSE),0)</f>
        <v>0</v>
      </c>
      <c r="AL51" s="231">
        <f>_xlfn.IFNA(VLOOKUP(CONCATENATE($AL$5,$B51,$C51),'WAL3'!$A$6:$N$77,14,FALSE),0)</f>
        <v>0</v>
      </c>
      <c r="AM51" s="231">
        <f>_xlfn.IFNA(VLOOKUP(CONCATENATE($AM$5,$B51,$C51),'BAL3'!$A$6:$N$135,14,FALSE),0)</f>
        <v>0</v>
      </c>
      <c r="AN51" s="231">
        <f>_xlfn.IFNA(VLOOKUP(CONCATENATE($AN$5,$B51,$C51),'BUN3'!$A$6:$N$135,14,FALSE),0)</f>
        <v>0</v>
      </c>
      <c r="AO51" s="231">
        <f>_xlfn.IFNA(VLOOKUP(CONCATENATE($AO$5,$B51,$C51),SC!$A$6:$N$135,14,FALSE),0)</f>
        <v>0</v>
      </c>
      <c r="AP51" s="231">
        <f>_xlfn.IFNA(VLOOKUP(CONCATENATE($AP$5,$B51,$C51),'KAL1'!$A$6:$N$135,14,FALSE),0)</f>
        <v>0</v>
      </c>
      <c r="AQ51" s="518"/>
      <c r="AR51" s="232">
        <f>_xlfn.IFNA(VLOOKUP(CONCATENATE($AR$5,$B51,$C51),'MR3'!$A$6:$N$135,14,FALSE),0)</f>
        <v>0</v>
      </c>
      <c r="AS51" s="101"/>
    </row>
    <row r="52" spans="1:45" s="42" customFormat="1" x14ac:dyDescent="0.2">
      <c r="A52" s="916"/>
      <c r="B52" s="35" t="s">
        <v>120</v>
      </c>
      <c r="C52" s="36" t="s">
        <v>718</v>
      </c>
      <c r="D52" s="36" t="s">
        <v>719</v>
      </c>
      <c r="E52" s="37">
        <v>44272</v>
      </c>
      <c r="F52" s="38">
        <v>13</v>
      </c>
      <c r="G52" s="39">
        <f t="shared" si="4"/>
        <v>0</v>
      </c>
      <c r="H52" s="40">
        <f t="shared" si="5"/>
        <v>0</v>
      </c>
      <c r="I52" s="41">
        <f t="shared" si="3"/>
        <v>25</v>
      </c>
      <c r="J52" s="229">
        <f>_xlfn.IFNA(VLOOKUP(CONCATENATE($J$5,$B52,$C52),'20BUN'!$A$6:$N$94,14,FALSE),0)</f>
        <v>0</v>
      </c>
      <c r="K52" s="230">
        <f>_xlfn.IFNA(VLOOKUP(CONCATENATE($K$5,$B52,$C52),'20BUS'!$A$6:$N$107,14,FALSE),0)</f>
        <v>0</v>
      </c>
      <c r="L52" s="230">
        <f>_xlfn.IFNA(VLOOKUP(CONCATENATE($L$5,$B52,$C52),'MUR1'!$A$6:$N$135,14,FALSE),0)</f>
        <v>0</v>
      </c>
      <c r="M52" s="230">
        <f>_xlfn.IFNA(VLOOKUP(CONCATENATE($M$5,$B52,$C52),'BUS1'!$A$6:$N$95,14,FALSE),0)</f>
        <v>0</v>
      </c>
      <c r="N52" s="230">
        <f>_xlfn.IFNA(VLOOKUP(CONCATENATE($N$5,$B52,$C52),'WP1'!$A$6:$N$131,14,FALSE),0)</f>
        <v>0</v>
      </c>
      <c r="O52" s="230">
        <f>_xlfn.IFNA(VLOOKUP(CONCATENATE($O$5,$B52,$C52),'BAL1'!$A$6:$N$95,14,FALSE),0)</f>
        <v>0</v>
      </c>
      <c r="P52" s="230">
        <f>_xlfn.IFNA(VLOOKUP(CONCATENATE($P$5,$B52,$C52),'BUS2'!$A$6:$N$133,14,FALSE),0)</f>
        <v>0</v>
      </c>
      <c r="Q52" s="230">
        <f>_xlfn.IFNA(VLOOKUP(CONCATENATE($Q$5,$B52,$C52),'WAL1'!$A$6:$N$135,14,FALSE),0)</f>
        <v>0</v>
      </c>
      <c r="R52" s="230">
        <f>_xlfn.IFNA(VLOOKUP(CONCATENATE($S$5,$B52,$C52),'MR1'!$A$6:$N$132,14,FALSE),0)</f>
        <v>0</v>
      </c>
      <c r="S52" s="230">
        <f>_xlfn.IFNA(VLOOKUP(CONCATENATE($S$5,$B52,$C52),'OG1'!$A$6:$N$132,14,FALSE),0)</f>
        <v>0</v>
      </c>
      <c r="T52" s="230">
        <f>_xlfn.IFNA(VLOOKUP(CONCATENATE($T$5,$B52,$C52),DARL!$A$6:$N$56,14,FALSE),0)</f>
        <v>0</v>
      </c>
      <c r="U52" s="230">
        <f>_xlfn.IFNA(VLOOKUP(CONCATENATE($U$5,$B52,$C52),'BUS3'!$A$6:$N$135,14,FALSE),0)</f>
        <v>0</v>
      </c>
      <c r="V52" s="230">
        <f>_xlfn.IFNA(VLOOKUP(CONCATENATE($V$5,$B52,$C52),'BAL2'!$A$6:$N$135,14,FALSE),0)</f>
        <v>0</v>
      </c>
      <c r="W52" s="230">
        <f>_xlfn.IFNA(VLOOKUP(CONCATENATE($W$5,$B52,$C52),'BUN2'!$A$6:$N$135,14,FALSE),0)</f>
        <v>0</v>
      </c>
      <c r="X52" s="230">
        <f>_xlfn.IFNA(VLOOKUP(CONCATENATE($X$5,$B52,$C52),'OG2'!$A$6:$N$133,14,FALSE),0)</f>
        <v>0</v>
      </c>
      <c r="Y52" s="230">
        <f>_xlfn.IFNA(VLOOKUP(CONCATENATE($Y$5,$B52,$C52),'SM1'!$A$6:$N$133,14,FALSE),0)</f>
        <v>0</v>
      </c>
      <c r="Z52" s="230">
        <f>_xlfn.IFNA(VLOOKUP(CONCATENATE($Z$5,$B52,$C52),'MR2'!$A$6:$N$124,14,FALSE),0)</f>
        <v>0</v>
      </c>
      <c r="AA52" s="230">
        <f>_xlfn.IFNA(VLOOKUP(CONCATENATE($AA$5,$B52,$C52),'WAL2'!$A$6:$N$135,14,FALSE),0)</f>
        <v>0</v>
      </c>
      <c r="AB52" s="230">
        <f>_xlfn.IFNA(VLOOKUP(CONCATENATE($AB$5,$B52,$C52),DARD1!$A$6:$N$134,14,FALSE),0)</f>
        <v>0</v>
      </c>
      <c r="AC52" s="230">
        <f>_xlfn.IFNA(VLOOKUP(CONCATENATE($AC$5,$B52,$C52),'LF1'!$A$6:$N$135,14,FALSE),0)</f>
        <v>0</v>
      </c>
      <c r="AD52" s="230">
        <f>_xlfn.IFNA(VLOOKUP(CONCATENATE($AC$5,$B52,$C52),DARL2!$A$6:$N$135,14,FALSE),0)</f>
        <v>0</v>
      </c>
      <c r="AE52" s="231">
        <f>_xlfn.IFNA(VLOOKUP(CONCATENATE($AE$5,$B52,$C52),FEST!$A$6:$N$135,14,FALSE),0)</f>
        <v>0</v>
      </c>
      <c r="AF52" s="231">
        <f>_xlfn.IFNA(VLOOKUP(CONCATENATE($AF$5,$B52,$C52),'BUN2'!$A$6:$N$135,14,FALSE),0)</f>
        <v>0</v>
      </c>
      <c r="AG52" s="230">
        <f>_xlfn.IFNA(VLOOKUP(CONCATENATE($AG$5,$B52,$C52),'OG3'!$A$6:$N$135,14,FALSE),0)</f>
        <v>0</v>
      </c>
      <c r="AH52" s="231">
        <f>_xlfn.IFNA(VLOOKUP(CONCATENATE($AH$5,$B52,$C52),SER!$A$6:$N$135,14,FALSE),0)</f>
        <v>0</v>
      </c>
      <c r="AI52" s="231">
        <f>_xlfn.IFNA(VLOOKUP(CONCATENATE($AI$5,$B52,$C52),KR!$A$6:$N$135,14,FALSE),0)</f>
        <v>0</v>
      </c>
      <c r="AJ52" s="231">
        <f>_xlfn.IFNA(VLOOKUP(CONCATENATE($AJ$5,$B52,$C52),DARL3!$A$6:$N$135,14,FALSE),0)</f>
        <v>0</v>
      </c>
      <c r="AK52" s="231">
        <f>_xlfn.IFNA(VLOOKUP(CONCATENATE($AK$5,$B52,$C52),DARD2!$A$6:$N$135,14,FALSE),0)</f>
        <v>0</v>
      </c>
      <c r="AL52" s="231">
        <f>_xlfn.IFNA(VLOOKUP(CONCATENATE($AL$5,$B52,$C52),'WAL3'!$A$6:$N$77,14,FALSE),0)</f>
        <v>0</v>
      </c>
      <c r="AM52" s="231">
        <f>_xlfn.IFNA(VLOOKUP(CONCATENATE($AM$5,$B52,$C52),'BAL3'!$A$6:$N$135,14,FALSE),0)</f>
        <v>0</v>
      </c>
      <c r="AN52" s="231">
        <f>_xlfn.IFNA(VLOOKUP(CONCATENATE($AN$5,$B52,$C52),'BUN3'!$A$6:$N$135,14,FALSE),0)</f>
        <v>0</v>
      </c>
      <c r="AO52" s="231">
        <f>_xlfn.IFNA(VLOOKUP(CONCATENATE($AO$5,$B52,$C52),SC!$A$6:$N$135,14,FALSE),0)</f>
        <v>0</v>
      </c>
      <c r="AP52" s="231">
        <f>_xlfn.IFNA(VLOOKUP(CONCATENATE($AP$5,$B52,$C52),'KAL1'!$A$6:$N$135,14,FALSE),0)</f>
        <v>0</v>
      </c>
      <c r="AQ52" s="518"/>
      <c r="AR52" s="232">
        <f>_xlfn.IFNA(VLOOKUP(CONCATENATE($AR$5,$B52,$C52),'MR3'!$A$6:$N$135,14,FALSE),0)</f>
        <v>0</v>
      </c>
      <c r="AS52" s="101"/>
    </row>
    <row r="53" spans="1:45" s="42" customFormat="1" x14ac:dyDescent="0.2">
      <c r="A53" s="916"/>
      <c r="B53" s="35" t="s">
        <v>622</v>
      </c>
      <c r="C53" s="36" t="s">
        <v>720</v>
      </c>
      <c r="D53" s="36" t="s">
        <v>721</v>
      </c>
      <c r="E53" s="37">
        <v>44272</v>
      </c>
      <c r="F53" s="38">
        <v>11</v>
      </c>
      <c r="G53" s="39">
        <f t="shared" si="4"/>
        <v>0</v>
      </c>
      <c r="H53" s="40">
        <f t="shared" si="5"/>
        <v>0</v>
      </c>
      <c r="I53" s="41">
        <f t="shared" si="3"/>
        <v>25</v>
      </c>
      <c r="J53" s="229">
        <f>_xlfn.IFNA(VLOOKUP(CONCATENATE($J$5,$B53,$C53),'20BUN'!$A$6:$N$94,14,FALSE),0)</f>
        <v>0</v>
      </c>
      <c r="K53" s="230">
        <f>_xlfn.IFNA(VLOOKUP(CONCATENATE($K$5,$B53,$C53),'20BUS'!$A$6:$N$107,14,FALSE),0)</f>
        <v>0</v>
      </c>
      <c r="L53" s="230">
        <f>_xlfn.IFNA(VLOOKUP(CONCATENATE($L$5,$B53,$C53),'MUR1'!$A$6:$N$135,14,FALSE),0)</f>
        <v>0</v>
      </c>
      <c r="M53" s="230">
        <f>_xlfn.IFNA(VLOOKUP(CONCATENATE($M$5,$B53,$C53),'BUS1'!$A$6:$N$95,14,FALSE),0)</f>
        <v>0</v>
      </c>
      <c r="N53" s="230">
        <f>_xlfn.IFNA(VLOOKUP(CONCATENATE($N$5,$B53,$C53),'WP1'!$A$6:$N$131,14,FALSE),0)</f>
        <v>0</v>
      </c>
      <c r="O53" s="230">
        <f>_xlfn.IFNA(VLOOKUP(CONCATENATE($O$5,$B53,$C53),'BAL1'!$A$6:$N$95,14,FALSE),0)</f>
        <v>0</v>
      </c>
      <c r="P53" s="230">
        <f>_xlfn.IFNA(VLOOKUP(CONCATENATE($P$5,$B53,$C53),'BUS2'!$A$6:$N$133,14,FALSE),0)</f>
        <v>0</v>
      </c>
      <c r="Q53" s="230">
        <f>_xlfn.IFNA(VLOOKUP(CONCATENATE($Q$5,$B53,$C53),'WAL1'!$A$6:$N$135,14,FALSE),0)</f>
        <v>0</v>
      </c>
      <c r="R53" s="230">
        <f>_xlfn.IFNA(VLOOKUP(CONCATENATE($S$5,$B53,$C53),'MR1'!$A$6:$N$132,14,FALSE),0)</f>
        <v>0</v>
      </c>
      <c r="S53" s="230">
        <f>_xlfn.IFNA(VLOOKUP(CONCATENATE($S$5,$B53,$C53),'OG1'!$A$6:$N$132,14,FALSE),0)</f>
        <v>0</v>
      </c>
      <c r="T53" s="230">
        <f>_xlfn.IFNA(VLOOKUP(CONCATENATE($T$5,$B53,$C53),DARL!$A$6:$N$56,14,FALSE),0)</f>
        <v>0</v>
      </c>
      <c r="U53" s="230">
        <f>_xlfn.IFNA(VLOOKUP(CONCATENATE($U$5,$B53,$C53),'BUS3'!$A$6:$N$135,14,FALSE),0)</f>
        <v>0</v>
      </c>
      <c r="V53" s="230">
        <f>_xlfn.IFNA(VLOOKUP(CONCATENATE($V$5,$B53,$C53),'BAL2'!$A$6:$N$135,14,FALSE),0)</f>
        <v>0</v>
      </c>
      <c r="W53" s="230">
        <f>_xlfn.IFNA(VLOOKUP(CONCATENATE($W$5,$B53,$C53),'BUN2'!$A$6:$N$135,14,FALSE),0)</f>
        <v>0</v>
      </c>
      <c r="X53" s="230">
        <f>_xlfn.IFNA(VLOOKUP(CONCATENATE($X$5,$B53,$C53),'OG2'!$A$6:$N$133,14,FALSE),0)</f>
        <v>0</v>
      </c>
      <c r="Y53" s="230">
        <f>_xlfn.IFNA(VLOOKUP(CONCATENATE($Y$5,$B53,$C53),'SM1'!$A$6:$N$133,14,FALSE),0)</f>
        <v>0</v>
      </c>
      <c r="Z53" s="230">
        <f>_xlfn.IFNA(VLOOKUP(CONCATENATE($Z$5,$B53,$C53),'MR2'!$A$6:$N$124,14,FALSE),0)</f>
        <v>0</v>
      </c>
      <c r="AA53" s="230">
        <f>_xlfn.IFNA(VLOOKUP(CONCATENATE($AA$5,$B53,$C53),'WAL2'!$A$6:$N$135,14,FALSE),0)</f>
        <v>0</v>
      </c>
      <c r="AB53" s="230">
        <f>_xlfn.IFNA(VLOOKUP(CONCATENATE($AB$5,$B53,$C53),DARD1!$A$6:$N$134,14,FALSE),0)</f>
        <v>0</v>
      </c>
      <c r="AC53" s="230">
        <f>_xlfn.IFNA(VLOOKUP(CONCATENATE($AC$5,$B53,$C53),'LF1'!$A$6:$N$135,14,FALSE),0)</f>
        <v>0</v>
      </c>
      <c r="AD53" s="230">
        <f>_xlfn.IFNA(VLOOKUP(CONCATENATE($AC$5,$B53,$C53),DARL2!$A$6:$N$135,14,FALSE),0)</f>
        <v>0</v>
      </c>
      <c r="AE53" s="231">
        <f>_xlfn.IFNA(VLOOKUP(CONCATENATE($AE$5,$B53,$C53),FEST!$A$6:$N$135,14,FALSE),0)</f>
        <v>0</v>
      </c>
      <c r="AF53" s="231">
        <f>_xlfn.IFNA(VLOOKUP(CONCATENATE($AF$5,$B53,$C53),'BUN2'!$A$6:$N$135,14,FALSE),0)</f>
        <v>0</v>
      </c>
      <c r="AG53" s="230">
        <f>_xlfn.IFNA(VLOOKUP(CONCATENATE($AG$5,$B53,$C53),'OG3'!$A$6:$N$135,14,FALSE),0)</f>
        <v>0</v>
      </c>
      <c r="AH53" s="231">
        <f>_xlfn.IFNA(VLOOKUP(CONCATENATE($AH$5,$B53,$C53),SER!$A$6:$N$135,14,FALSE),0)</f>
        <v>0</v>
      </c>
      <c r="AI53" s="231">
        <f>_xlfn.IFNA(VLOOKUP(CONCATENATE($AI$5,$B53,$C53),KR!$A$6:$N$135,14,FALSE),0)</f>
        <v>0</v>
      </c>
      <c r="AJ53" s="231">
        <f>_xlfn.IFNA(VLOOKUP(CONCATENATE($AJ$5,$B53,$C53),DARL3!$A$6:$N$135,14,FALSE),0)</f>
        <v>0</v>
      </c>
      <c r="AK53" s="231">
        <f>_xlfn.IFNA(VLOOKUP(CONCATENATE($AK$5,$B53,$C53),DARD2!$A$6:$N$135,14,FALSE),0)</f>
        <v>0</v>
      </c>
      <c r="AL53" s="231">
        <f>_xlfn.IFNA(VLOOKUP(CONCATENATE($AL$5,$B53,$C53),'WAL3'!$A$6:$N$77,14,FALSE),0)</f>
        <v>0</v>
      </c>
      <c r="AM53" s="231">
        <f>_xlfn.IFNA(VLOOKUP(CONCATENATE($AM$5,$B53,$C53),'BAL3'!$A$6:$N$135,14,FALSE),0)</f>
        <v>0</v>
      </c>
      <c r="AN53" s="231">
        <f>_xlfn.IFNA(VLOOKUP(CONCATENATE($AN$5,$B53,$C53),'BUN3'!$A$6:$N$135,14,FALSE),0)</f>
        <v>0</v>
      </c>
      <c r="AO53" s="231">
        <f>_xlfn.IFNA(VLOOKUP(CONCATENATE($AO$5,$B53,$C53),SC!$A$6:$N$135,14,FALSE),0)</f>
        <v>0</v>
      </c>
      <c r="AP53" s="231">
        <f>_xlfn.IFNA(VLOOKUP(CONCATENATE($AP$5,$B53,$C53),'KAL1'!$A$6:$N$135,14,FALSE),0)</f>
        <v>0</v>
      </c>
      <c r="AQ53" s="518"/>
      <c r="AR53" s="232">
        <f>_xlfn.IFNA(VLOOKUP(CONCATENATE($AR$5,$B53,$C53),'MR3'!$A$6:$N$135,14,FALSE),0)</f>
        <v>0</v>
      </c>
      <c r="AS53" s="101"/>
    </row>
    <row r="54" spans="1:45" s="42" customFormat="1" x14ac:dyDescent="0.2">
      <c r="A54" s="916"/>
      <c r="B54" s="35" t="s">
        <v>771</v>
      </c>
      <c r="C54" s="36" t="s">
        <v>722</v>
      </c>
      <c r="D54" s="36" t="s">
        <v>54</v>
      </c>
      <c r="E54" s="37">
        <v>44267</v>
      </c>
      <c r="F54" s="38">
        <v>11</v>
      </c>
      <c r="G54" s="39">
        <f t="shared" si="4"/>
        <v>0</v>
      </c>
      <c r="H54" s="40">
        <f t="shared" si="5"/>
        <v>0</v>
      </c>
      <c r="I54" s="41">
        <f t="shared" si="3"/>
        <v>25</v>
      </c>
      <c r="J54" s="229">
        <f>_xlfn.IFNA(VLOOKUP(CONCATENATE($J$5,$B54,$C54),'20BUN'!$A$6:$N$94,14,FALSE),0)</f>
        <v>0</v>
      </c>
      <c r="K54" s="230">
        <f>_xlfn.IFNA(VLOOKUP(CONCATENATE($K$5,$B54,$C54),'20BUS'!$A$6:$N$107,14,FALSE),0)</f>
        <v>0</v>
      </c>
      <c r="L54" s="230">
        <f>_xlfn.IFNA(VLOOKUP(CONCATENATE($L$5,$B54,$C54),'MUR1'!$A$6:$N$135,14,FALSE),0)</f>
        <v>0</v>
      </c>
      <c r="M54" s="230">
        <f>_xlfn.IFNA(VLOOKUP(CONCATENATE($M$5,$B54,$C54),'BUS1'!$A$6:$N$95,14,FALSE),0)</f>
        <v>0</v>
      </c>
      <c r="N54" s="230">
        <f>_xlfn.IFNA(VLOOKUP(CONCATENATE($N$5,$B54,$C54),'WP1'!$A$6:$N$131,14,FALSE),0)</f>
        <v>0</v>
      </c>
      <c r="O54" s="230">
        <f>_xlfn.IFNA(VLOOKUP(CONCATENATE($O$5,$B54,$C54),'BAL1'!$A$6:$N$95,14,FALSE),0)</f>
        <v>0</v>
      </c>
      <c r="P54" s="230">
        <f>_xlfn.IFNA(VLOOKUP(CONCATENATE($P$5,$B54,$C54),'BUS2'!$A$6:$N$133,14,FALSE),0)</f>
        <v>0</v>
      </c>
      <c r="Q54" s="230">
        <f>_xlfn.IFNA(VLOOKUP(CONCATENATE($Q$5,$B54,$C54),'WAL1'!$A$6:$N$135,14,FALSE),0)</f>
        <v>0</v>
      </c>
      <c r="R54" s="230">
        <f>_xlfn.IFNA(VLOOKUP(CONCATENATE($S$5,$B54,$C54),'MR1'!$A$6:$N$132,14,FALSE),0)</f>
        <v>0</v>
      </c>
      <c r="S54" s="230">
        <f>_xlfn.IFNA(VLOOKUP(CONCATENATE($S$5,$B54,$C54),'OG1'!$A$6:$N$132,14,FALSE),0)</f>
        <v>0</v>
      </c>
      <c r="T54" s="230">
        <f>_xlfn.IFNA(VLOOKUP(CONCATENATE($T$5,$B54,$C54),DARL!$A$6:$N$56,14,FALSE),0)</f>
        <v>0</v>
      </c>
      <c r="U54" s="230">
        <f>_xlfn.IFNA(VLOOKUP(CONCATENATE($U$5,$B54,$C54),'BUS3'!$A$6:$N$135,14,FALSE),0)</f>
        <v>0</v>
      </c>
      <c r="V54" s="230">
        <f>_xlfn.IFNA(VLOOKUP(CONCATENATE($V$5,$B54,$C54),'BAL2'!$A$6:$N$135,14,FALSE),0)</f>
        <v>0</v>
      </c>
      <c r="W54" s="230">
        <f>_xlfn.IFNA(VLOOKUP(CONCATENATE($W$5,$B54,$C54),'BUN2'!$A$6:$N$135,14,FALSE),0)</f>
        <v>0</v>
      </c>
      <c r="X54" s="230">
        <f>_xlfn.IFNA(VLOOKUP(CONCATENATE($X$5,$B54,$C54),'OG2'!$A$6:$N$133,14,FALSE),0)</f>
        <v>0</v>
      </c>
      <c r="Y54" s="230">
        <f>_xlfn.IFNA(VLOOKUP(CONCATENATE($Y$5,$B54,$C54),'SM1'!$A$6:$N$133,14,FALSE),0)</f>
        <v>0</v>
      </c>
      <c r="Z54" s="230">
        <f>_xlfn.IFNA(VLOOKUP(CONCATENATE($Z$5,$B54,$C54),'MR2'!$A$6:$N$124,14,FALSE),0)</f>
        <v>0</v>
      </c>
      <c r="AA54" s="230">
        <f>_xlfn.IFNA(VLOOKUP(CONCATENATE($AA$5,$B54,$C54),'WAL2'!$A$6:$N$135,14,FALSE),0)</f>
        <v>0</v>
      </c>
      <c r="AB54" s="230">
        <f>_xlfn.IFNA(VLOOKUP(CONCATENATE($AB$5,$B54,$C54),DARD1!$A$6:$N$134,14,FALSE),0)</f>
        <v>0</v>
      </c>
      <c r="AC54" s="230">
        <f>_xlfn.IFNA(VLOOKUP(CONCATENATE($AC$5,$B54,$C54),'LF1'!$A$6:$N$135,14,FALSE),0)</f>
        <v>0</v>
      </c>
      <c r="AD54" s="230">
        <f>_xlfn.IFNA(VLOOKUP(CONCATENATE($AC$5,$B54,$C54),DARL2!$A$6:$N$135,14,FALSE),0)</f>
        <v>0</v>
      </c>
      <c r="AE54" s="231">
        <f>_xlfn.IFNA(VLOOKUP(CONCATENATE($AE$5,$B54,$C54),FEST!$A$6:$N$135,14,FALSE),0)</f>
        <v>0</v>
      </c>
      <c r="AF54" s="231">
        <f>_xlfn.IFNA(VLOOKUP(CONCATENATE($AF$5,$B54,$C54),'BUN2'!$A$6:$N$135,14,FALSE),0)</f>
        <v>0</v>
      </c>
      <c r="AG54" s="230">
        <f>_xlfn.IFNA(VLOOKUP(CONCATENATE($AG$5,$B54,$C54),'OG3'!$A$6:$N$135,14,FALSE),0)</f>
        <v>0</v>
      </c>
      <c r="AH54" s="231">
        <f>_xlfn.IFNA(VLOOKUP(CONCATENATE($AH$5,$B54,$C54),SER!$A$6:$N$135,14,FALSE),0)</f>
        <v>0</v>
      </c>
      <c r="AI54" s="231">
        <f>_xlfn.IFNA(VLOOKUP(CONCATENATE($AI$5,$B54,$C54),KR!$A$6:$N$135,14,FALSE),0)</f>
        <v>0</v>
      </c>
      <c r="AJ54" s="231">
        <f>_xlfn.IFNA(VLOOKUP(CONCATENATE($AJ$5,$B54,$C54),DARL3!$A$6:$N$135,14,FALSE),0)</f>
        <v>0</v>
      </c>
      <c r="AK54" s="231">
        <f>_xlfn.IFNA(VLOOKUP(CONCATENATE($AK$5,$B54,$C54),DARD2!$A$6:$N$135,14,FALSE),0)</f>
        <v>0</v>
      </c>
      <c r="AL54" s="231">
        <f>_xlfn.IFNA(VLOOKUP(CONCATENATE($AL$5,$B54,$C54),'WAL3'!$A$6:$N$77,14,FALSE),0)</f>
        <v>0</v>
      </c>
      <c r="AM54" s="231">
        <f>_xlfn.IFNA(VLOOKUP(CONCATENATE($AM$5,$B54,$C54),'BAL3'!$A$6:$N$135,14,FALSE),0)</f>
        <v>0</v>
      </c>
      <c r="AN54" s="231">
        <f>_xlfn.IFNA(VLOOKUP(CONCATENATE($AN$5,$B54,$C54),'BUN3'!$A$6:$N$135,14,FALSE),0)</f>
        <v>0</v>
      </c>
      <c r="AO54" s="231">
        <f>_xlfn.IFNA(VLOOKUP(CONCATENATE($AO$5,$B54,$C54),SC!$A$6:$N$135,14,FALSE),0)</f>
        <v>0</v>
      </c>
      <c r="AP54" s="231">
        <f>_xlfn.IFNA(VLOOKUP(CONCATENATE($AP$5,$B54,$C54),'KAL1'!$A$6:$N$135,14,FALSE),0)</f>
        <v>0</v>
      </c>
      <c r="AQ54" s="518"/>
      <c r="AR54" s="232">
        <f>_xlfn.IFNA(VLOOKUP(CONCATENATE($AR$5,$B54,$C54),'MR3'!$A$6:$N$135,14,FALSE),0)</f>
        <v>0</v>
      </c>
      <c r="AS54" s="101"/>
    </row>
    <row r="55" spans="1:45" s="42" customFormat="1" x14ac:dyDescent="0.2">
      <c r="A55" s="916"/>
      <c r="B55" s="35" t="s">
        <v>288</v>
      </c>
      <c r="C55" s="36" t="s">
        <v>631</v>
      </c>
      <c r="D55" s="36" t="s">
        <v>82</v>
      </c>
      <c r="E55" s="37">
        <v>44310</v>
      </c>
      <c r="F55" s="38">
        <v>11</v>
      </c>
      <c r="G55" s="39">
        <f t="shared" si="4"/>
        <v>0</v>
      </c>
      <c r="H55" s="40">
        <f t="shared" si="5"/>
        <v>0</v>
      </c>
      <c r="I55" s="41">
        <f t="shared" si="3"/>
        <v>25</v>
      </c>
      <c r="J55" s="229">
        <f>_xlfn.IFNA(VLOOKUP(CONCATENATE($J$5,$B55,$C55),'20BUN'!$A$6:$N$94,14,FALSE),0)</f>
        <v>0</v>
      </c>
      <c r="K55" s="230">
        <f>_xlfn.IFNA(VLOOKUP(CONCATENATE($K$5,$B55,$C55),'20BUS'!$A$6:$N$107,14,FALSE),0)</f>
        <v>0</v>
      </c>
      <c r="L55" s="230">
        <f>_xlfn.IFNA(VLOOKUP(CONCATENATE($L$5,$B55,$C55),'MUR1'!$A$6:$N$135,14,FALSE),0)</f>
        <v>0</v>
      </c>
      <c r="M55" s="230">
        <f>_xlfn.IFNA(VLOOKUP(CONCATENATE($M$5,$B55,$C55),'BUS1'!$A$6:$N$95,14,FALSE),0)</f>
        <v>0</v>
      </c>
      <c r="N55" s="230">
        <f>_xlfn.IFNA(VLOOKUP(CONCATENATE($N$5,$B55,$C55),'WP1'!$A$6:$N$131,14,FALSE),0)</f>
        <v>0</v>
      </c>
      <c r="O55" s="230">
        <f>_xlfn.IFNA(VLOOKUP(CONCATENATE($O$5,$B55,$C55),'BAL1'!$A$6:$N$95,14,FALSE),0)</f>
        <v>0</v>
      </c>
      <c r="P55" s="230">
        <f>_xlfn.IFNA(VLOOKUP(CONCATENATE($P$5,$B55,$C55),'BUS2'!$A$6:$N$133,14,FALSE),0)</f>
        <v>0</v>
      </c>
      <c r="Q55" s="230">
        <f>_xlfn.IFNA(VLOOKUP(CONCATENATE($Q$5,$B55,$C55),'WAL1'!$A$6:$N$135,14,FALSE),0)</f>
        <v>0</v>
      </c>
      <c r="R55" s="230">
        <f>_xlfn.IFNA(VLOOKUP(CONCATENATE($S$5,$B55,$C55),'MR1'!$A$6:$N$132,14,FALSE),0)</f>
        <v>0</v>
      </c>
      <c r="S55" s="230">
        <f>_xlfn.IFNA(VLOOKUP(CONCATENATE($S$5,$B55,$C55),'OG1'!$A$6:$N$132,14,FALSE),0)</f>
        <v>0</v>
      </c>
      <c r="T55" s="230">
        <f>_xlfn.IFNA(VLOOKUP(CONCATENATE($T$5,$B55,$C55),DARL!$A$6:$N$56,14,FALSE),0)</f>
        <v>0</v>
      </c>
      <c r="U55" s="230">
        <f>_xlfn.IFNA(VLOOKUP(CONCATENATE($U$5,$B55,$C55),'BUS3'!$A$6:$N$135,14,FALSE),0)</f>
        <v>0</v>
      </c>
      <c r="V55" s="230">
        <f>_xlfn.IFNA(VLOOKUP(CONCATENATE($V$5,$B55,$C55),'BAL2'!$A$6:$N$135,14,FALSE),0)</f>
        <v>0</v>
      </c>
      <c r="W55" s="230">
        <f>_xlfn.IFNA(VLOOKUP(CONCATENATE($W$5,$B55,$C55),'BUN2'!$A$6:$N$135,14,FALSE),0)</f>
        <v>0</v>
      </c>
      <c r="X55" s="230">
        <f>_xlfn.IFNA(VLOOKUP(CONCATENATE($X$5,$B55,$C55),'OG2'!$A$6:$N$133,14,FALSE),0)</f>
        <v>0</v>
      </c>
      <c r="Y55" s="230">
        <f>_xlfn.IFNA(VLOOKUP(CONCATENATE($Y$5,$B55,$C55),'SM1'!$A$6:$N$133,14,FALSE),0)</f>
        <v>0</v>
      </c>
      <c r="Z55" s="230">
        <f>_xlfn.IFNA(VLOOKUP(CONCATENATE($Z$5,$B55,$C55),'MR2'!$A$6:$N$124,14,FALSE),0)</f>
        <v>0</v>
      </c>
      <c r="AA55" s="230">
        <f>_xlfn.IFNA(VLOOKUP(CONCATENATE($AA$5,$B55,$C55),'WAL2'!$A$6:$N$135,14,FALSE),0)</f>
        <v>0</v>
      </c>
      <c r="AB55" s="230">
        <f>_xlfn.IFNA(VLOOKUP(CONCATENATE($AB$5,$B55,$C55),DARD1!$A$6:$N$134,14,FALSE),0)</f>
        <v>0</v>
      </c>
      <c r="AC55" s="230">
        <f>_xlfn.IFNA(VLOOKUP(CONCATENATE($AC$5,$B55,$C55),'LF1'!$A$6:$N$135,14,FALSE),0)</f>
        <v>0</v>
      </c>
      <c r="AD55" s="230">
        <f>_xlfn.IFNA(VLOOKUP(CONCATENATE($AC$5,$B55,$C55),DARL2!$A$6:$N$135,14,FALSE),0)</f>
        <v>0</v>
      </c>
      <c r="AE55" s="231">
        <f>_xlfn.IFNA(VLOOKUP(CONCATENATE($AE$5,$B55,$C55),FEST!$A$6:$N$135,14,FALSE),0)</f>
        <v>0</v>
      </c>
      <c r="AF55" s="231">
        <f>_xlfn.IFNA(VLOOKUP(CONCATENATE($AF$5,$B55,$C55),'BUN2'!$A$6:$N$135,14,FALSE),0)</f>
        <v>0</v>
      </c>
      <c r="AG55" s="230">
        <f>_xlfn.IFNA(VLOOKUP(CONCATENATE($AG$5,$B55,$C55),'OG3'!$A$6:$N$135,14,FALSE),0)</f>
        <v>0</v>
      </c>
      <c r="AH55" s="231">
        <f>_xlfn.IFNA(VLOOKUP(CONCATENATE($AH$5,$B55,$C55),SER!$A$6:$N$135,14,FALSE),0)</f>
        <v>0</v>
      </c>
      <c r="AI55" s="231">
        <f>_xlfn.IFNA(VLOOKUP(CONCATENATE($AI$5,$B55,$C55),KR!$A$6:$N$135,14,FALSE),0)</f>
        <v>0</v>
      </c>
      <c r="AJ55" s="231">
        <f>_xlfn.IFNA(VLOOKUP(CONCATENATE($AJ$5,$B55,$C55),DARL3!$A$6:$N$135,14,FALSE),0)</f>
        <v>0</v>
      </c>
      <c r="AK55" s="231">
        <f>_xlfn.IFNA(VLOOKUP(CONCATENATE($AK$5,$B55,$C55),DARD2!$A$6:$N$135,14,FALSE),0)</f>
        <v>0</v>
      </c>
      <c r="AL55" s="231">
        <f>_xlfn.IFNA(VLOOKUP(CONCATENATE($AL$5,$B55,$C55),'WAL3'!$A$6:$N$77,14,FALSE),0)</f>
        <v>0</v>
      </c>
      <c r="AM55" s="231">
        <f>_xlfn.IFNA(VLOOKUP(CONCATENATE($AM$5,$B55,$C55),'BAL3'!$A$6:$N$135,14,FALSE),0)</f>
        <v>0</v>
      </c>
      <c r="AN55" s="231">
        <f>_xlfn.IFNA(VLOOKUP(CONCATENATE($AN$5,$B55,$C55),'BUN3'!$A$6:$N$135,14,FALSE),0)</f>
        <v>0</v>
      </c>
      <c r="AO55" s="231">
        <f>_xlfn.IFNA(VLOOKUP(CONCATENATE($AO$5,$B55,$C55),SC!$A$6:$N$135,14,FALSE),0)</f>
        <v>0</v>
      </c>
      <c r="AP55" s="231">
        <f>_xlfn.IFNA(VLOOKUP(CONCATENATE($AP$5,$B55,$C55),'KAL1'!$A$6:$N$135,14,FALSE),0)</f>
        <v>0</v>
      </c>
      <c r="AQ55" s="518"/>
      <c r="AR55" s="232">
        <f>_xlfn.IFNA(VLOOKUP(CONCATENATE($AR$5,$B55,$C55),'MR3'!$A$6:$N$135,14,FALSE),0)</f>
        <v>0</v>
      </c>
      <c r="AS55" s="101"/>
    </row>
    <row r="56" spans="1:45" s="42" customFormat="1" x14ac:dyDescent="0.2">
      <c r="A56" s="916"/>
      <c r="B56" s="35" t="s">
        <v>298</v>
      </c>
      <c r="C56" s="36" t="s">
        <v>751</v>
      </c>
      <c r="D56" s="36" t="s">
        <v>100</v>
      </c>
      <c r="E56" s="37">
        <v>44305</v>
      </c>
      <c r="F56" s="38">
        <v>11</v>
      </c>
      <c r="G56" s="39">
        <f t="shared" si="4"/>
        <v>0</v>
      </c>
      <c r="H56" s="40">
        <f t="shared" si="5"/>
        <v>0</v>
      </c>
      <c r="I56" s="41">
        <f t="shared" si="3"/>
        <v>25</v>
      </c>
      <c r="J56" s="229">
        <f>_xlfn.IFNA(VLOOKUP(CONCATENATE($J$5,$B56,$C56),'20BUN'!$A$6:$N$94,14,FALSE),0)</f>
        <v>0</v>
      </c>
      <c r="K56" s="230">
        <f>_xlfn.IFNA(VLOOKUP(CONCATENATE($K$5,$B56,$C56),'20BUS'!$A$6:$N$107,14,FALSE),0)</f>
        <v>0</v>
      </c>
      <c r="L56" s="230">
        <f>_xlfn.IFNA(VLOOKUP(CONCATENATE($L$5,$B56,$C56),'MUR1'!$A$6:$N$135,14,FALSE),0)</f>
        <v>0</v>
      </c>
      <c r="M56" s="230">
        <f>_xlfn.IFNA(VLOOKUP(CONCATENATE($M$5,$B56,$C56),'BUS1'!$A$6:$N$95,14,FALSE),0)</f>
        <v>0</v>
      </c>
      <c r="N56" s="230">
        <f>_xlfn.IFNA(VLOOKUP(CONCATENATE($N$5,$B56,$C56),'WP1'!$A$6:$N$131,14,FALSE),0)</f>
        <v>0</v>
      </c>
      <c r="O56" s="230">
        <f>_xlfn.IFNA(VLOOKUP(CONCATENATE($O$5,$B56,$C56),'BAL1'!$A$6:$N$95,14,FALSE),0)</f>
        <v>0</v>
      </c>
      <c r="P56" s="230">
        <f>_xlfn.IFNA(VLOOKUP(CONCATENATE($P$5,$B56,$C56),'BUS2'!$A$6:$N$133,14,FALSE),0)</f>
        <v>0</v>
      </c>
      <c r="Q56" s="230">
        <f>_xlfn.IFNA(VLOOKUP(CONCATENATE($Q$5,$B56,$C56),'WAL1'!$A$6:$N$135,14,FALSE),0)</f>
        <v>0</v>
      </c>
      <c r="R56" s="230">
        <f>_xlfn.IFNA(VLOOKUP(CONCATENATE($S$5,$B56,$C56),'MR1'!$A$6:$N$132,14,FALSE),0)</f>
        <v>0</v>
      </c>
      <c r="S56" s="230">
        <f>_xlfn.IFNA(VLOOKUP(CONCATENATE($S$5,$B56,$C56),'OG1'!$A$6:$N$132,14,FALSE),0)</f>
        <v>0</v>
      </c>
      <c r="T56" s="230">
        <f>_xlfn.IFNA(VLOOKUP(CONCATENATE($T$5,$B56,$C56),DARL!$A$6:$N$56,14,FALSE),0)</f>
        <v>0</v>
      </c>
      <c r="U56" s="230">
        <f>_xlfn.IFNA(VLOOKUP(CONCATENATE($U$5,$B56,$C56),'BUS3'!$A$6:$N$135,14,FALSE),0)</f>
        <v>0</v>
      </c>
      <c r="V56" s="230">
        <f>_xlfn.IFNA(VLOOKUP(CONCATENATE($V$5,$B56,$C56),'BAL2'!$A$6:$N$135,14,FALSE),0)</f>
        <v>0</v>
      </c>
      <c r="W56" s="230">
        <f>_xlfn.IFNA(VLOOKUP(CONCATENATE($W$5,$B56,$C56),'BUN2'!$A$6:$N$135,14,FALSE),0)</f>
        <v>0</v>
      </c>
      <c r="X56" s="230">
        <f>_xlfn.IFNA(VLOOKUP(CONCATENATE($X$5,$B56,$C56),'OG2'!$A$6:$N$133,14,FALSE),0)</f>
        <v>0</v>
      </c>
      <c r="Y56" s="230">
        <f>_xlfn.IFNA(VLOOKUP(CONCATENATE($Y$5,$B56,$C56),'SM1'!$A$6:$N$133,14,FALSE),0)</f>
        <v>0</v>
      </c>
      <c r="Z56" s="230">
        <f>_xlfn.IFNA(VLOOKUP(CONCATENATE($Z$5,$B56,$C56),'MR2'!$A$6:$N$124,14,FALSE),0)</f>
        <v>0</v>
      </c>
      <c r="AA56" s="230">
        <f>_xlfn.IFNA(VLOOKUP(CONCATENATE($AA$5,$B56,$C56),'WAL2'!$A$6:$N$135,14,FALSE),0)</f>
        <v>0</v>
      </c>
      <c r="AB56" s="230">
        <f>_xlfn.IFNA(VLOOKUP(CONCATENATE($AB$5,$B56,$C56),DARD1!$A$6:$N$134,14,FALSE),0)</f>
        <v>0</v>
      </c>
      <c r="AC56" s="230">
        <f>_xlfn.IFNA(VLOOKUP(CONCATENATE($AC$5,$B56,$C56),'LF1'!$A$6:$N$135,14,FALSE),0)</f>
        <v>0</v>
      </c>
      <c r="AD56" s="230">
        <f>_xlfn.IFNA(VLOOKUP(CONCATENATE($AC$5,$B56,$C56),DARL2!$A$6:$N$135,14,FALSE),0)</f>
        <v>0</v>
      </c>
      <c r="AE56" s="231">
        <f>_xlfn.IFNA(VLOOKUP(CONCATENATE($AE$5,$B56,$C56),FEST!$A$6:$N$135,14,FALSE),0)</f>
        <v>0</v>
      </c>
      <c r="AF56" s="231">
        <f>_xlfn.IFNA(VLOOKUP(CONCATENATE($AF$5,$B56,$C56),'BUN2'!$A$6:$N$135,14,FALSE),0)</f>
        <v>0</v>
      </c>
      <c r="AG56" s="230">
        <f>_xlfn.IFNA(VLOOKUP(CONCATENATE($AG$5,$B56,$C56),'OG3'!$A$6:$N$135,14,FALSE),0)</f>
        <v>0</v>
      </c>
      <c r="AH56" s="231">
        <f>_xlfn.IFNA(VLOOKUP(CONCATENATE($AH$5,$B56,$C56),SER!$A$6:$N$135,14,FALSE),0)</f>
        <v>0</v>
      </c>
      <c r="AI56" s="231">
        <f>_xlfn.IFNA(VLOOKUP(CONCATENATE($AI$5,$B56,$C56),KR!$A$6:$N$135,14,FALSE),0)</f>
        <v>0</v>
      </c>
      <c r="AJ56" s="231">
        <f>_xlfn.IFNA(VLOOKUP(CONCATENATE($AJ$5,$B56,$C56),DARL3!$A$6:$N$135,14,FALSE),0)</f>
        <v>0</v>
      </c>
      <c r="AK56" s="231">
        <f>_xlfn.IFNA(VLOOKUP(CONCATENATE($AK$5,$B56,$C56),DARD2!$A$6:$N$135,14,FALSE),0)</f>
        <v>0</v>
      </c>
      <c r="AL56" s="231">
        <f>_xlfn.IFNA(VLOOKUP(CONCATENATE($AL$5,$B56,$C56),'WAL3'!$A$6:$N$77,14,FALSE),0)</f>
        <v>0</v>
      </c>
      <c r="AM56" s="231">
        <f>_xlfn.IFNA(VLOOKUP(CONCATENATE($AM$5,$B56,$C56),'BAL3'!$A$6:$N$135,14,FALSE),0)</f>
        <v>0</v>
      </c>
      <c r="AN56" s="231">
        <f>_xlfn.IFNA(VLOOKUP(CONCATENATE($AN$5,$B56,$C56),'BUN3'!$A$6:$N$135,14,FALSE),0)</f>
        <v>0</v>
      </c>
      <c r="AO56" s="231">
        <f>_xlfn.IFNA(VLOOKUP(CONCATENATE($AO$5,$B56,$C56),SC!$A$6:$N$135,14,FALSE),0)</f>
        <v>0</v>
      </c>
      <c r="AP56" s="231">
        <f>_xlfn.IFNA(VLOOKUP(CONCATENATE($AP$5,$B56,$C56),'KAL1'!$A$6:$N$135,14,FALSE),0)</f>
        <v>0</v>
      </c>
      <c r="AQ56" s="518"/>
      <c r="AR56" s="232">
        <f>_xlfn.IFNA(VLOOKUP(CONCATENATE($AR$5,$B56,$C56),'MR3'!$A$6:$N$135,14,FALSE),0)</f>
        <v>0</v>
      </c>
      <c r="AS56" s="101"/>
    </row>
    <row r="57" spans="1:45" s="42" customFormat="1" x14ac:dyDescent="0.2">
      <c r="A57" s="916"/>
      <c r="B57" s="35" t="s">
        <v>47</v>
      </c>
      <c r="C57" s="36" t="s">
        <v>915</v>
      </c>
      <c r="D57" s="36" t="s">
        <v>107</v>
      </c>
      <c r="E57" s="37">
        <v>44330</v>
      </c>
      <c r="F57" s="38">
        <v>12</v>
      </c>
      <c r="G57" s="39">
        <f t="shared" si="4"/>
        <v>0</v>
      </c>
      <c r="H57" s="40">
        <f t="shared" si="5"/>
        <v>0</v>
      </c>
      <c r="I57" s="41">
        <f t="shared" si="3"/>
        <v>25</v>
      </c>
      <c r="J57" s="229">
        <f>_xlfn.IFNA(VLOOKUP(CONCATENATE($J$5,$B57,$C57),'20BUN'!$A$6:$N$94,14,FALSE),0)</f>
        <v>0</v>
      </c>
      <c r="K57" s="230">
        <f>_xlfn.IFNA(VLOOKUP(CONCATENATE($K$5,$B57,$C57),'20BUS'!$A$6:$N$107,14,FALSE),0)</f>
        <v>0</v>
      </c>
      <c r="L57" s="230">
        <f>_xlfn.IFNA(VLOOKUP(CONCATENATE($L$5,$B57,$C57),'MUR1'!$A$6:$N$135,14,FALSE),0)</f>
        <v>0</v>
      </c>
      <c r="M57" s="230">
        <f>_xlfn.IFNA(VLOOKUP(CONCATENATE($M$5,$B57,$C57),'BUS1'!$A$6:$N$95,14,FALSE),0)</f>
        <v>0</v>
      </c>
      <c r="N57" s="230">
        <f>_xlfn.IFNA(VLOOKUP(CONCATENATE($N$5,$B57,$C57),'WP1'!$A$6:$N$131,14,FALSE),0)</f>
        <v>0</v>
      </c>
      <c r="O57" s="230">
        <f>_xlfn.IFNA(VLOOKUP(CONCATENATE($O$5,$B57,$C57),'BAL1'!$A$6:$N$95,14,FALSE),0)</f>
        <v>0</v>
      </c>
      <c r="P57" s="230">
        <f>_xlfn.IFNA(VLOOKUP(CONCATENATE($P$5,$B57,$C57),'BUS2'!$A$6:$N$133,14,FALSE),0)</f>
        <v>0</v>
      </c>
      <c r="Q57" s="230">
        <f>_xlfn.IFNA(VLOOKUP(CONCATENATE($Q$5,$B57,$C57),'WAL1'!$A$6:$N$135,14,FALSE),0)</f>
        <v>0</v>
      </c>
      <c r="R57" s="230">
        <f>_xlfn.IFNA(VLOOKUP(CONCATENATE($S$5,$B57,$C57),'MR1'!$A$6:$N$132,14,FALSE),0)</f>
        <v>0</v>
      </c>
      <c r="S57" s="230">
        <f>_xlfn.IFNA(VLOOKUP(CONCATENATE($S$5,$B57,$C57),'OG1'!$A$6:$N$132,14,FALSE),0)</f>
        <v>0</v>
      </c>
      <c r="T57" s="230">
        <f>_xlfn.IFNA(VLOOKUP(CONCATENATE($T$5,$B57,$C57),DARL!$A$6:$N$56,14,FALSE),0)</f>
        <v>0</v>
      </c>
      <c r="U57" s="230">
        <f>_xlfn.IFNA(VLOOKUP(CONCATENATE($U$5,$B57,$C57),'BUS3'!$A$6:$N$135,14,FALSE),0)</f>
        <v>0</v>
      </c>
      <c r="V57" s="230">
        <f>_xlfn.IFNA(VLOOKUP(CONCATENATE($V$5,$B57,$C57),'BAL2'!$A$6:$N$135,14,FALSE),0)</f>
        <v>0</v>
      </c>
      <c r="W57" s="230">
        <f>_xlfn.IFNA(VLOOKUP(CONCATENATE($W$5,$B57,$C57),'BUN2'!$A$6:$N$135,14,FALSE),0)</f>
        <v>0</v>
      </c>
      <c r="X57" s="230">
        <f>_xlfn.IFNA(VLOOKUP(CONCATENATE($X$5,$B57,$C57),'OG2'!$A$6:$N$133,14,FALSE),0)</f>
        <v>0</v>
      </c>
      <c r="Y57" s="230">
        <f>_xlfn.IFNA(VLOOKUP(CONCATENATE($Y$5,$B57,$C57),'SM1'!$A$6:$N$133,14,FALSE),0)</f>
        <v>0</v>
      </c>
      <c r="Z57" s="230">
        <f>_xlfn.IFNA(VLOOKUP(CONCATENATE($Z$5,$B57,$C57),'MR2'!$A$6:$N$124,14,FALSE),0)</f>
        <v>0</v>
      </c>
      <c r="AA57" s="230">
        <f>_xlfn.IFNA(VLOOKUP(CONCATENATE($AA$5,$B57,$C57),'WAL2'!$A$6:$N$135,14,FALSE),0)</f>
        <v>0</v>
      </c>
      <c r="AB57" s="230">
        <f>_xlfn.IFNA(VLOOKUP(CONCATENATE($AB$5,$B57,$C57),DARD1!$A$6:$N$134,14,FALSE),0)</f>
        <v>0</v>
      </c>
      <c r="AC57" s="230">
        <f>_xlfn.IFNA(VLOOKUP(CONCATENATE($AC$5,$B57,$C57),'LF1'!$A$6:$N$135,14,FALSE),0)</f>
        <v>0</v>
      </c>
      <c r="AD57" s="230">
        <f>_xlfn.IFNA(VLOOKUP(CONCATENATE($AC$5,$B57,$C57),DARL2!$A$6:$N$135,14,FALSE),0)</f>
        <v>0</v>
      </c>
      <c r="AE57" s="231">
        <f>_xlfn.IFNA(VLOOKUP(CONCATENATE($AE$5,$B57,$C57),FEST!$A$6:$N$135,14,FALSE),0)</f>
        <v>0</v>
      </c>
      <c r="AF57" s="231">
        <f>_xlfn.IFNA(VLOOKUP(CONCATENATE($AF$5,$B57,$C57),'BUN2'!$A$6:$N$135,14,FALSE),0)</f>
        <v>0</v>
      </c>
      <c r="AG57" s="230">
        <f>_xlfn.IFNA(VLOOKUP(CONCATENATE($AG$5,$B57,$C57),'OG3'!$A$6:$N$135,14,FALSE),0)</f>
        <v>0</v>
      </c>
      <c r="AH57" s="231">
        <f>_xlfn.IFNA(VLOOKUP(CONCATENATE($AH$5,$B57,$C57),SER!$A$6:$N$135,14,FALSE),0)</f>
        <v>0</v>
      </c>
      <c r="AI57" s="231">
        <f>_xlfn.IFNA(VLOOKUP(CONCATENATE($AI$5,$B57,$C57),KR!$A$6:$N$135,14,FALSE),0)</f>
        <v>0</v>
      </c>
      <c r="AJ57" s="231">
        <f>_xlfn.IFNA(VLOOKUP(CONCATENATE($AJ$5,$B57,$C57),DARL3!$A$6:$N$135,14,FALSE),0)</f>
        <v>0</v>
      </c>
      <c r="AK57" s="231">
        <f>_xlfn.IFNA(VLOOKUP(CONCATENATE($AK$5,$B57,$C57),DARD2!$A$6:$N$135,14,FALSE),0)</f>
        <v>0</v>
      </c>
      <c r="AL57" s="231">
        <f>_xlfn.IFNA(VLOOKUP(CONCATENATE($AL$5,$B57,$C57),'WAL3'!$A$6:$N$77,14,FALSE),0)</f>
        <v>0</v>
      </c>
      <c r="AM57" s="231">
        <f>_xlfn.IFNA(VLOOKUP(CONCATENATE($AM$5,$B57,$C57),'BAL3'!$A$6:$N$135,14,FALSE),0)</f>
        <v>0</v>
      </c>
      <c r="AN57" s="231">
        <f>_xlfn.IFNA(VLOOKUP(CONCATENATE($AN$5,$B57,$C57),'BUN3'!$A$6:$N$135,14,FALSE),0)</f>
        <v>0</v>
      </c>
      <c r="AO57" s="231">
        <f>_xlfn.IFNA(VLOOKUP(CONCATENATE($AO$5,$B57,$C57),SC!$A$6:$N$135,14,FALSE),0)</f>
        <v>0</v>
      </c>
      <c r="AP57" s="231">
        <f>_xlfn.IFNA(VLOOKUP(CONCATENATE($AP$5,$B57,$C57),'KAL1'!$A$6:$N$135,14,FALSE),0)</f>
        <v>0</v>
      </c>
      <c r="AQ57" s="518"/>
      <c r="AR57" s="232">
        <f>_xlfn.IFNA(VLOOKUP(CONCATENATE($AR$5,$B57,$C57),'MR3'!$A$6:$N$135,14,FALSE),0)</f>
        <v>0</v>
      </c>
      <c r="AS57" s="101"/>
    </row>
    <row r="58" spans="1:45" s="42" customFormat="1" x14ac:dyDescent="0.2">
      <c r="A58" s="916"/>
      <c r="B58" s="35" t="s">
        <v>916</v>
      </c>
      <c r="C58" s="36" t="s">
        <v>1275</v>
      </c>
      <c r="D58" s="36" t="s">
        <v>918</v>
      </c>
      <c r="E58" s="37">
        <v>44327</v>
      </c>
      <c r="F58" s="38">
        <v>12</v>
      </c>
      <c r="G58" s="39">
        <f t="shared" si="4"/>
        <v>0</v>
      </c>
      <c r="H58" s="40">
        <f t="shared" si="5"/>
        <v>0</v>
      </c>
      <c r="I58" s="41">
        <f t="shared" si="3"/>
        <v>25</v>
      </c>
      <c r="J58" s="229">
        <f>_xlfn.IFNA(VLOOKUP(CONCATENATE($J$5,$B58,$C58),'20BUN'!$A$6:$N$94,14,FALSE),0)</f>
        <v>0</v>
      </c>
      <c r="K58" s="230">
        <f>_xlfn.IFNA(VLOOKUP(CONCATENATE($K$5,$B58,$C58),'20BUS'!$A$6:$N$107,14,FALSE),0)</f>
        <v>0</v>
      </c>
      <c r="L58" s="230">
        <f>_xlfn.IFNA(VLOOKUP(CONCATENATE($L$5,$B58,$C58),'MUR1'!$A$6:$N$135,14,FALSE),0)</f>
        <v>0</v>
      </c>
      <c r="M58" s="230">
        <f>_xlfn.IFNA(VLOOKUP(CONCATENATE($M$5,$B58,$C58),'BUS1'!$A$6:$N$95,14,FALSE),0)</f>
        <v>0</v>
      </c>
      <c r="N58" s="230">
        <f>_xlfn.IFNA(VLOOKUP(CONCATENATE($N$5,$B58,$C58),'WP1'!$A$6:$N$131,14,FALSE),0)</f>
        <v>0</v>
      </c>
      <c r="O58" s="230">
        <f>_xlfn.IFNA(VLOOKUP(CONCATENATE($O$5,$B58,$C58),'BAL1'!$A$6:$N$95,14,FALSE),0)</f>
        <v>0</v>
      </c>
      <c r="P58" s="230">
        <f>_xlfn.IFNA(VLOOKUP(CONCATENATE($P$5,$B58,$C58),'BUS2'!$A$6:$N$133,14,FALSE),0)</f>
        <v>0</v>
      </c>
      <c r="Q58" s="230">
        <f>_xlfn.IFNA(VLOOKUP(CONCATENATE($Q$5,$B58,$C58),'WAL1'!$A$6:$N$135,14,FALSE),0)</f>
        <v>0</v>
      </c>
      <c r="R58" s="230">
        <f>_xlfn.IFNA(VLOOKUP(CONCATENATE($S$5,$B58,$C58),'MR1'!$A$6:$N$132,14,FALSE),0)</f>
        <v>0</v>
      </c>
      <c r="S58" s="230">
        <f>_xlfn.IFNA(VLOOKUP(CONCATENATE($S$5,$B58,$C58),'OG1'!$A$6:$N$132,14,FALSE),0)</f>
        <v>0</v>
      </c>
      <c r="T58" s="230">
        <f>_xlfn.IFNA(VLOOKUP(CONCATENATE($T$5,$B58,$C58),DARL!$A$6:$N$56,14,FALSE),0)</f>
        <v>0</v>
      </c>
      <c r="U58" s="230">
        <f>_xlfn.IFNA(VLOOKUP(CONCATENATE($U$5,$B58,$C58),'BUS3'!$A$6:$N$135,14,FALSE),0)</f>
        <v>0</v>
      </c>
      <c r="V58" s="230">
        <f>_xlfn.IFNA(VLOOKUP(CONCATENATE($V$5,$B58,$C58),'BAL2'!$A$6:$N$135,14,FALSE),0)</f>
        <v>0</v>
      </c>
      <c r="W58" s="230">
        <f>_xlfn.IFNA(VLOOKUP(CONCATENATE($W$5,$B58,$C58),'BUN2'!$A$6:$N$135,14,FALSE),0)</f>
        <v>0</v>
      </c>
      <c r="X58" s="230">
        <f>_xlfn.IFNA(VLOOKUP(CONCATENATE($X$5,$B58,$C58),'OG2'!$A$6:$N$133,14,FALSE),0)</f>
        <v>0</v>
      </c>
      <c r="Y58" s="230">
        <f>_xlfn.IFNA(VLOOKUP(CONCATENATE($Y$5,$B58,$C58),'SM1'!$A$6:$N$133,14,FALSE),0)</f>
        <v>0</v>
      </c>
      <c r="Z58" s="230">
        <f>_xlfn.IFNA(VLOOKUP(CONCATENATE($Z$5,$B58,$C58),'MR2'!$A$6:$N$124,14,FALSE),0)</f>
        <v>0</v>
      </c>
      <c r="AA58" s="230">
        <f>_xlfn.IFNA(VLOOKUP(CONCATENATE($AA$5,$B58,$C58),'WAL2'!$A$6:$N$135,14,FALSE),0)</f>
        <v>0</v>
      </c>
      <c r="AB58" s="230">
        <f>_xlfn.IFNA(VLOOKUP(CONCATENATE($AB$5,$B58,$C58),DARD1!$A$6:$N$134,14,FALSE),0)</f>
        <v>0</v>
      </c>
      <c r="AC58" s="230">
        <f>_xlfn.IFNA(VLOOKUP(CONCATENATE($AC$5,$B58,$C58),'LF1'!$A$6:$N$135,14,FALSE),0)</f>
        <v>0</v>
      </c>
      <c r="AD58" s="230">
        <f>_xlfn.IFNA(VLOOKUP(CONCATENATE($AC$5,$B58,$C58),DARL2!$A$6:$N$135,14,FALSE),0)</f>
        <v>0</v>
      </c>
      <c r="AE58" s="231">
        <f>_xlfn.IFNA(VLOOKUP(CONCATENATE($AE$5,$B58,$C58),FEST!$A$6:$N$135,14,FALSE),0)</f>
        <v>0</v>
      </c>
      <c r="AF58" s="231">
        <f>_xlfn.IFNA(VLOOKUP(CONCATENATE($AF$5,$B58,$C58),'BUN2'!$A$6:$N$135,14,FALSE),0)</f>
        <v>0</v>
      </c>
      <c r="AG58" s="230">
        <f>_xlfn.IFNA(VLOOKUP(CONCATENATE($AG$5,$B58,$C58),'OG3'!$A$6:$N$135,14,FALSE),0)</f>
        <v>0</v>
      </c>
      <c r="AH58" s="231">
        <f>_xlfn.IFNA(VLOOKUP(CONCATENATE($AH$5,$B58,$C58),SER!$A$6:$N$135,14,FALSE),0)</f>
        <v>0</v>
      </c>
      <c r="AI58" s="231">
        <f>_xlfn.IFNA(VLOOKUP(CONCATENATE($AI$5,$B58,$C58),KR!$A$6:$N$135,14,FALSE),0)</f>
        <v>0</v>
      </c>
      <c r="AJ58" s="231">
        <f>_xlfn.IFNA(VLOOKUP(CONCATENATE($AJ$5,$B58,$C58),DARL3!$A$6:$N$135,14,FALSE),0)</f>
        <v>0</v>
      </c>
      <c r="AK58" s="231">
        <f>_xlfn.IFNA(VLOOKUP(CONCATENATE($AK$5,$B58,$C58),DARD2!$A$6:$N$135,14,FALSE),0)</f>
        <v>0</v>
      </c>
      <c r="AL58" s="231">
        <f>_xlfn.IFNA(VLOOKUP(CONCATENATE($AL$5,$B58,$C58),'WAL3'!$A$6:$N$77,14,FALSE),0)</f>
        <v>0</v>
      </c>
      <c r="AM58" s="231">
        <f>_xlfn.IFNA(VLOOKUP(CONCATENATE($AM$5,$B58,$C58),'BAL3'!$A$6:$N$135,14,FALSE),0)</f>
        <v>0</v>
      </c>
      <c r="AN58" s="231">
        <f>_xlfn.IFNA(VLOOKUP(CONCATENATE($AN$5,$B58,$C58),'BUN3'!$A$6:$N$135,14,FALSE),0)</f>
        <v>0</v>
      </c>
      <c r="AO58" s="231">
        <f>_xlfn.IFNA(VLOOKUP(CONCATENATE($AO$5,$B58,$C58),SC!$A$6:$N$135,14,FALSE),0)</f>
        <v>0</v>
      </c>
      <c r="AP58" s="231">
        <f>_xlfn.IFNA(VLOOKUP(CONCATENATE($AP$5,$B58,$C58),'KAL1'!$A$6:$N$135,14,FALSE),0)</f>
        <v>0</v>
      </c>
      <c r="AQ58" s="518"/>
      <c r="AR58" s="232">
        <f>_xlfn.IFNA(VLOOKUP(CONCATENATE($AR$5,$B58,$C58),'MR3'!$A$6:$N$135,14,FALSE),0)</f>
        <v>0</v>
      </c>
      <c r="AS58" s="101"/>
    </row>
    <row r="59" spans="1:45" s="42" customFormat="1" x14ac:dyDescent="0.2">
      <c r="A59" s="916"/>
      <c r="B59" s="35" t="s">
        <v>894</v>
      </c>
      <c r="C59" s="36" t="s">
        <v>966</v>
      </c>
      <c r="D59" s="36" t="s">
        <v>327</v>
      </c>
      <c r="E59" s="37">
        <v>44360</v>
      </c>
      <c r="F59" s="38">
        <v>13</v>
      </c>
      <c r="G59" s="39">
        <f t="shared" si="4"/>
        <v>0</v>
      </c>
      <c r="H59" s="40">
        <f t="shared" si="5"/>
        <v>0</v>
      </c>
      <c r="I59" s="41">
        <f t="shared" si="3"/>
        <v>25</v>
      </c>
      <c r="J59" s="229">
        <f>_xlfn.IFNA(VLOOKUP(CONCATENATE($J$5,$B59,$C59),'20BUN'!$A$6:$N$94,14,FALSE),0)</f>
        <v>0</v>
      </c>
      <c r="K59" s="230">
        <f>_xlfn.IFNA(VLOOKUP(CONCATENATE($K$5,$B59,$C59),'20BUS'!$A$6:$N$107,14,FALSE),0)</f>
        <v>0</v>
      </c>
      <c r="L59" s="230">
        <f>_xlfn.IFNA(VLOOKUP(CONCATENATE($L$5,$B59,$C59),'MUR1'!$A$6:$N$135,14,FALSE),0)</f>
        <v>0</v>
      </c>
      <c r="M59" s="230">
        <f>_xlfn.IFNA(VLOOKUP(CONCATENATE($M$5,$B59,$C59),'BUS1'!$A$6:$N$95,14,FALSE),0)</f>
        <v>0</v>
      </c>
      <c r="N59" s="230">
        <f>_xlfn.IFNA(VLOOKUP(CONCATENATE($N$5,$B59,$C59),'WP1'!$A$6:$N$131,14,FALSE),0)</f>
        <v>0</v>
      </c>
      <c r="O59" s="230">
        <f>_xlfn.IFNA(VLOOKUP(CONCATENATE($O$5,$B59,$C59),'BAL1'!$A$6:$N$95,14,FALSE),0)</f>
        <v>0</v>
      </c>
      <c r="P59" s="230">
        <f>_xlfn.IFNA(VLOOKUP(CONCATENATE($P$5,$B59,$C59),'BUS2'!$A$6:$N$133,14,FALSE),0)</f>
        <v>0</v>
      </c>
      <c r="Q59" s="230">
        <f>_xlfn.IFNA(VLOOKUP(CONCATENATE($Q$5,$B59,$C59),'WAL1'!$A$6:$N$135,14,FALSE),0)</f>
        <v>0</v>
      </c>
      <c r="R59" s="230">
        <f>_xlfn.IFNA(VLOOKUP(CONCATENATE($S$5,$B59,$C59),'MR1'!$A$6:$N$132,14,FALSE),0)</f>
        <v>0</v>
      </c>
      <c r="S59" s="230">
        <f>_xlfn.IFNA(VLOOKUP(CONCATENATE($S$5,$B59,$C59),'OG1'!$A$6:$N$132,14,FALSE),0)</f>
        <v>0</v>
      </c>
      <c r="T59" s="230">
        <f>_xlfn.IFNA(VLOOKUP(CONCATENATE($T$5,$B59,$C59),DARL!$A$6:$N$56,14,FALSE),0)</f>
        <v>0</v>
      </c>
      <c r="U59" s="230">
        <f>_xlfn.IFNA(VLOOKUP(CONCATENATE($U$5,$B59,$C59),'BUS3'!$A$6:$N$135,14,FALSE),0)</f>
        <v>0</v>
      </c>
      <c r="V59" s="230">
        <f>_xlfn.IFNA(VLOOKUP(CONCATENATE($V$5,$B59,$C59),'BAL2'!$A$6:$N$135,14,FALSE),0)</f>
        <v>0</v>
      </c>
      <c r="W59" s="230">
        <f>_xlfn.IFNA(VLOOKUP(CONCATENATE($W$5,$B59,$C59),'BUN2'!$A$6:$N$135,14,FALSE),0)</f>
        <v>0</v>
      </c>
      <c r="X59" s="230">
        <f>_xlfn.IFNA(VLOOKUP(CONCATENATE($X$5,$B59,$C59),'OG2'!$A$6:$N$133,14,FALSE),0)</f>
        <v>0</v>
      </c>
      <c r="Y59" s="230">
        <f>_xlfn.IFNA(VLOOKUP(CONCATENATE($Y$5,$B59,$C59),'SM1'!$A$6:$N$133,14,FALSE),0)</f>
        <v>0</v>
      </c>
      <c r="Z59" s="230">
        <f>_xlfn.IFNA(VLOOKUP(CONCATENATE($Z$5,$B59,$C59),'MR2'!$A$6:$N$124,14,FALSE),0)</f>
        <v>0</v>
      </c>
      <c r="AA59" s="230">
        <f>_xlfn.IFNA(VLOOKUP(CONCATENATE($AA$5,$B59,$C59),'WAL2'!$A$6:$N$135,14,FALSE),0)</f>
        <v>0</v>
      </c>
      <c r="AB59" s="230">
        <f>_xlfn.IFNA(VLOOKUP(CONCATENATE($AB$5,$B59,$C59),DARD1!$A$6:$N$134,14,FALSE),0)</f>
        <v>0</v>
      </c>
      <c r="AC59" s="230">
        <f>_xlfn.IFNA(VLOOKUP(CONCATENATE($AC$5,$B59,$C59),'LF1'!$A$6:$N$135,14,FALSE),0)</f>
        <v>0</v>
      </c>
      <c r="AD59" s="230">
        <f>_xlfn.IFNA(VLOOKUP(CONCATENATE($AC$5,$B59,$C59),DARL2!$A$6:$N$135,14,FALSE),0)</f>
        <v>0</v>
      </c>
      <c r="AE59" s="231">
        <f>_xlfn.IFNA(VLOOKUP(CONCATENATE($AE$5,$B59,$C59),FEST!$A$6:$N$135,14,FALSE),0)</f>
        <v>0</v>
      </c>
      <c r="AF59" s="231">
        <f>_xlfn.IFNA(VLOOKUP(CONCATENATE($AF$5,$B59,$C59),'BUN2'!$A$6:$N$135,14,FALSE),0)</f>
        <v>0</v>
      </c>
      <c r="AG59" s="230">
        <f>_xlfn.IFNA(VLOOKUP(CONCATENATE($AG$5,$B59,$C59),'OG3'!$A$6:$N$135,14,FALSE),0)</f>
        <v>0</v>
      </c>
      <c r="AH59" s="231">
        <f>_xlfn.IFNA(VLOOKUP(CONCATENATE($AH$5,$B59,$C59),SER!$A$6:$N$135,14,FALSE),0)</f>
        <v>0</v>
      </c>
      <c r="AI59" s="231">
        <f>_xlfn.IFNA(VLOOKUP(CONCATENATE($AI$5,$B59,$C59),KR!$A$6:$N$135,14,FALSE),0)</f>
        <v>0</v>
      </c>
      <c r="AJ59" s="231">
        <f>_xlfn.IFNA(VLOOKUP(CONCATENATE($AJ$5,$B59,$C59),DARL3!$A$6:$N$135,14,FALSE),0)</f>
        <v>0</v>
      </c>
      <c r="AK59" s="231">
        <f>_xlfn.IFNA(VLOOKUP(CONCATENATE($AK$5,$B59,$C59),DARD2!$A$6:$N$135,14,FALSE),0)</f>
        <v>0</v>
      </c>
      <c r="AL59" s="231">
        <f>_xlfn.IFNA(VLOOKUP(CONCATENATE($AL$5,$B59,$C59),'WAL3'!$A$6:$N$77,14,FALSE),0)</f>
        <v>0</v>
      </c>
      <c r="AM59" s="231">
        <f>_xlfn.IFNA(VLOOKUP(CONCATENATE($AM$5,$B59,$C59),'BAL3'!$A$6:$N$135,14,FALSE),0)</f>
        <v>0</v>
      </c>
      <c r="AN59" s="231">
        <f>_xlfn.IFNA(VLOOKUP(CONCATENATE($AN$5,$B59,$C59),'BUN3'!$A$6:$N$135,14,FALSE),0)</f>
        <v>0</v>
      </c>
      <c r="AO59" s="231">
        <f>_xlfn.IFNA(VLOOKUP(CONCATENATE($AO$5,$B59,$C59),SC!$A$6:$N$135,14,FALSE),0)</f>
        <v>0</v>
      </c>
      <c r="AP59" s="231">
        <f>_xlfn.IFNA(VLOOKUP(CONCATENATE($AP$5,$B59,$C59),'KAL1'!$A$6:$N$135,14,FALSE),0)</f>
        <v>0</v>
      </c>
      <c r="AQ59" s="518"/>
      <c r="AR59" s="232">
        <f>_xlfn.IFNA(VLOOKUP(CONCATENATE($AR$5,$B59,$C59),'MR3'!$A$6:$N$135,14,FALSE),0)</f>
        <v>0</v>
      </c>
      <c r="AS59" s="101"/>
    </row>
    <row r="60" spans="1:45" s="42" customFormat="1" x14ac:dyDescent="0.2">
      <c r="A60" s="916"/>
      <c r="B60" s="35" t="s">
        <v>894</v>
      </c>
      <c r="C60" s="36" t="s">
        <v>895</v>
      </c>
      <c r="D60" s="36" t="s">
        <v>327</v>
      </c>
      <c r="E60" s="37">
        <v>44360</v>
      </c>
      <c r="F60" s="38">
        <v>13</v>
      </c>
      <c r="G60" s="39">
        <f t="shared" si="4"/>
        <v>0</v>
      </c>
      <c r="H60" s="40">
        <f t="shared" si="5"/>
        <v>0</v>
      </c>
      <c r="I60" s="41">
        <f t="shared" si="3"/>
        <v>25</v>
      </c>
      <c r="J60" s="229">
        <f>_xlfn.IFNA(VLOOKUP(CONCATENATE($J$5,$B60,$C60),'20BUN'!$A$6:$N$94,14,FALSE),0)</f>
        <v>0</v>
      </c>
      <c r="K60" s="230">
        <f>_xlfn.IFNA(VLOOKUP(CONCATENATE($K$5,$B60,$C60),'20BUS'!$A$6:$N$107,14,FALSE),0)</f>
        <v>0</v>
      </c>
      <c r="L60" s="230">
        <f>_xlfn.IFNA(VLOOKUP(CONCATENATE($L$5,$B60,$C60),'MUR1'!$A$6:$N$135,14,FALSE),0)</f>
        <v>0</v>
      </c>
      <c r="M60" s="230">
        <f>_xlfn.IFNA(VLOOKUP(CONCATENATE($M$5,$B60,$C60),'BUS1'!$A$6:$N$95,14,FALSE),0)</f>
        <v>0</v>
      </c>
      <c r="N60" s="230">
        <f>_xlfn.IFNA(VLOOKUP(CONCATENATE($N$5,$B60,$C60),'WP1'!$A$6:$N$131,14,FALSE),0)</f>
        <v>0</v>
      </c>
      <c r="O60" s="230">
        <f>_xlfn.IFNA(VLOOKUP(CONCATENATE($O$5,$B60,$C60),'BAL1'!$A$6:$N$95,14,FALSE),0)</f>
        <v>0</v>
      </c>
      <c r="P60" s="230">
        <f>_xlfn.IFNA(VLOOKUP(CONCATENATE($P$5,$B60,$C60),'BUS2'!$A$6:$N$133,14,FALSE),0)</f>
        <v>0</v>
      </c>
      <c r="Q60" s="230">
        <f>_xlfn.IFNA(VLOOKUP(CONCATENATE($Q$5,$B60,$C60),'WAL1'!$A$6:$N$135,14,FALSE),0)</f>
        <v>0</v>
      </c>
      <c r="R60" s="230">
        <f>_xlfn.IFNA(VLOOKUP(CONCATENATE($S$5,$B60,$C60),'MR1'!$A$6:$N$132,14,FALSE),0)</f>
        <v>0</v>
      </c>
      <c r="S60" s="230">
        <f>_xlfn.IFNA(VLOOKUP(CONCATENATE($S$5,$B60,$C60),'OG1'!$A$6:$N$132,14,FALSE),0)</f>
        <v>0</v>
      </c>
      <c r="T60" s="230">
        <f>_xlfn.IFNA(VLOOKUP(CONCATENATE($T$5,$B60,$C60),DARL!$A$6:$N$56,14,FALSE),0)</f>
        <v>0</v>
      </c>
      <c r="U60" s="230">
        <f>_xlfn.IFNA(VLOOKUP(CONCATENATE($U$5,$B60,$C60),'BUS3'!$A$6:$N$135,14,FALSE),0)</f>
        <v>0</v>
      </c>
      <c r="V60" s="230">
        <f>_xlfn.IFNA(VLOOKUP(CONCATENATE($V$5,$B60,$C60),'BAL2'!$A$6:$N$135,14,FALSE),0)</f>
        <v>0</v>
      </c>
      <c r="W60" s="230">
        <f>_xlfn.IFNA(VLOOKUP(CONCATENATE($W$5,$B60,$C60),'BUN2'!$A$6:$N$135,14,FALSE),0)</f>
        <v>0</v>
      </c>
      <c r="X60" s="230">
        <f>_xlfn.IFNA(VLOOKUP(CONCATENATE($X$5,$B60,$C60),'OG2'!$A$6:$N$133,14,FALSE),0)</f>
        <v>0</v>
      </c>
      <c r="Y60" s="230">
        <f>_xlfn.IFNA(VLOOKUP(CONCATENATE($Y$5,$B60,$C60),'SM1'!$A$6:$N$133,14,FALSE),0)</f>
        <v>0</v>
      </c>
      <c r="Z60" s="230">
        <f>_xlfn.IFNA(VLOOKUP(CONCATENATE($Z$5,$B60,$C60),'MR2'!$A$6:$N$124,14,FALSE),0)</f>
        <v>0</v>
      </c>
      <c r="AA60" s="230">
        <f>_xlfn.IFNA(VLOOKUP(CONCATENATE($AA$5,$B60,$C60),'WAL2'!$A$6:$N$135,14,FALSE),0)</f>
        <v>0</v>
      </c>
      <c r="AB60" s="230">
        <f>_xlfn.IFNA(VLOOKUP(CONCATENATE($AB$5,$B60,$C60),DARD1!$A$6:$N$134,14,FALSE),0)</f>
        <v>0</v>
      </c>
      <c r="AC60" s="230">
        <f>_xlfn.IFNA(VLOOKUP(CONCATENATE($AC$5,$B60,$C60),'LF1'!$A$6:$N$135,14,FALSE),0)</f>
        <v>0</v>
      </c>
      <c r="AD60" s="230">
        <f>_xlfn.IFNA(VLOOKUP(CONCATENATE($AC$5,$B60,$C60),DARL2!$A$6:$N$135,14,FALSE),0)</f>
        <v>0</v>
      </c>
      <c r="AE60" s="231">
        <f>_xlfn.IFNA(VLOOKUP(CONCATENATE($AE$5,$B60,$C60),FEST!$A$6:$N$135,14,FALSE),0)</f>
        <v>0</v>
      </c>
      <c r="AF60" s="231">
        <f>_xlfn.IFNA(VLOOKUP(CONCATENATE($AF$5,$B60,$C60),'BUN2'!$A$6:$N$135,14,FALSE),0)</f>
        <v>0</v>
      </c>
      <c r="AG60" s="230">
        <f>_xlfn.IFNA(VLOOKUP(CONCATENATE($AG$5,$B60,$C60),'OG3'!$A$6:$N$135,14,FALSE),0)</f>
        <v>0</v>
      </c>
      <c r="AH60" s="231">
        <f>_xlfn.IFNA(VLOOKUP(CONCATENATE($AH$5,$B60,$C60),SER!$A$6:$N$135,14,FALSE),0)</f>
        <v>0</v>
      </c>
      <c r="AI60" s="231">
        <f>_xlfn.IFNA(VLOOKUP(CONCATENATE($AI$5,$B60,$C60),KR!$A$6:$N$135,14,FALSE),0)</f>
        <v>0</v>
      </c>
      <c r="AJ60" s="231">
        <f>_xlfn.IFNA(VLOOKUP(CONCATENATE($AJ$5,$B60,$C60),DARL3!$A$6:$N$135,14,FALSE),0)</f>
        <v>0</v>
      </c>
      <c r="AK60" s="231">
        <f>_xlfn.IFNA(VLOOKUP(CONCATENATE($AK$5,$B60,$C60),DARD2!$A$6:$N$135,14,FALSE),0)</f>
        <v>0</v>
      </c>
      <c r="AL60" s="231">
        <f>_xlfn.IFNA(VLOOKUP(CONCATENATE($AL$5,$B60,$C60),'WAL3'!$A$6:$N$77,14,FALSE),0)</f>
        <v>0</v>
      </c>
      <c r="AM60" s="231">
        <f>_xlfn.IFNA(VLOOKUP(CONCATENATE($AM$5,$B60,$C60),'BAL3'!$A$6:$N$135,14,FALSE),0)</f>
        <v>0</v>
      </c>
      <c r="AN60" s="231">
        <f>_xlfn.IFNA(VLOOKUP(CONCATENATE($AN$5,$B60,$C60),'BUN3'!$A$6:$N$135,14,FALSE),0)</f>
        <v>0</v>
      </c>
      <c r="AO60" s="231">
        <f>_xlfn.IFNA(VLOOKUP(CONCATENATE($AO$5,$B60,$C60),SC!$A$6:$N$135,14,FALSE),0)</f>
        <v>0</v>
      </c>
      <c r="AP60" s="231">
        <f>_xlfn.IFNA(VLOOKUP(CONCATENATE($AP$5,$B60,$C60),'KAL1'!$A$6:$N$135,14,FALSE),0)</f>
        <v>0</v>
      </c>
      <c r="AQ60" s="518"/>
      <c r="AR60" s="232">
        <f>_xlfn.IFNA(VLOOKUP(CONCATENATE($AR$5,$B60,$C60),'MR3'!$A$6:$N$135,14,FALSE),0)</f>
        <v>0</v>
      </c>
      <c r="AS60" s="101"/>
    </row>
    <row r="61" spans="1:45" s="42" customFormat="1" x14ac:dyDescent="0.2">
      <c r="A61" s="916"/>
      <c r="B61" s="35"/>
      <c r="C61" s="36"/>
      <c r="D61" s="36"/>
      <c r="E61" s="37"/>
      <c r="F61" s="38"/>
      <c r="G61" s="39"/>
      <c r="H61" s="40"/>
      <c r="I61" s="41"/>
      <c r="J61" s="229"/>
      <c r="K61" s="230"/>
      <c r="L61" s="230"/>
      <c r="M61" s="230"/>
      <c r="N61" s="230"/>
      <c r="O61" s="230"/>
      <c r="P61" s="230"/>
      <c r="Q61" s="230"/>
      <c r="R61" s="230"/>
      <c r="S61" s="230"/>
      <c r="T61" s="230"/>
      <c r="U61" s="230"/>
      <c r="V61" s="230"/>
      <c r="W61" s="230"/>
      <c r="X61" s="230"/>
      <c r="Y61" s="230"/>
      <c r="Z61" s="230"/>
      <c r="AA61" s="230"/>
      <c r="AB61" s="230"/>
      <c r="AC61" s="230"/>
      <c r="AD61" s="230"/>
      <c r="AE61" s="231"/>
      <c r="AF61" s="231"/>
      <c r="AG61" s="230"/>
      <c r="AH61" s="231"/>
      <c r="AI61" s="231">
        <f>_xlfn.IFNA(VLOOKUP(CONCATENATE($AI$5,$B61,$C61),KR!$A$6:$N$135,14,FALSE),0)</f>
        <v>0</v>
      </c>
      <c r="AJ61" s="231"/>
      <c r="AK61" s="231"/>
      <c r="AL61" s="231"/>
      <c r="AM61" s="231"/>
      <c r="AN61" s="231"/>
      <c r="AO61" s="231"/>
      <c r="AP61" s="231"/>
      <c r="AQ61" s="518"/>
      <c r="AR61" s="232"/>
      <c r="AS61" s="101"/>
    </row>
    <row r="62" spans="1:45" s="42" customFormat="1" x14ac:dyDescent="0.2">
      <c r="A62" s="916"/>
      <c r="B62" s="780" t="s">
        <v>1435</v>
      </c>
      <c r="C62" s="36"/>
      <c r="D62" s="36"/>
      <c r="E62" s="37"/>
      <c r="F62" s="38"/>
      <c r="G62" s="39"/>
      <c r="H62" s="40"/>
      <c r="I62" s="41"/>
      <c r="J62" s="229">
        <f>_xlfn.IFNA(VLOOKUP(CONCATENATE($J$5,$B62,$C62),'20BUN'!$A$6:$N$94,14,FALSE),0)</f>
        <v>0</v>
      </c>
      <c r="K62" s="230">
        <f>_xlfn.IFNA(VLOOKUP(CONCATENATE($K$5,$B62,$C62),'20BUS'!$A$6:$N$107,14,FALSE),0)</f>
        <v>0</v>
      </c>
      <c r="L62" s="230">
        <f>_xlfn.IFNA(VLOOKUP(CONCATENATE($L$5,$B62,$C62),'MUR1'!$A$6:$N$135,14,FALSE),0)</f>
        <v>0</v>
      </c>
      <c r="M62" s="230">
        <f>_xlfn.IFNA(VLOOKUP(CONCATENATE($M$5,$B62,$C62),'BUS1'!$A$6:$N$95,14,FALSE),0)</f>
        <v>0</v>
      </c>
      <c r="N62" s="230">
        <f>_xlfn.IFNA(VLOOKUP(CONCATENATE($N$5,$B62,$C62),'WP1'!$A$6:$N$131,14,FALSE),0)</f>
        <v>0</v>
      </c>
      <c r="O62" s="230">
        <f>_xlfn.IFNA(VLOOKUP(CONCATENATE($O$5,$B62,$C62),'BAL1'!$A$6:$N$95,14,FALSE),0)</f>
        <v>0</v>
      </c>
      <c r="P62" s="230">
        <f>_xlfn.IFNA(VLOOKUP(CONCATENATE($P$5,$B62,$C62),'BUS2'!$A$6:$N$133,14,FALSE),0)</f>
        <v>0</v>
      </c>
      <c r="Q62" s="230">
        <f>_xlfn.IFNA(VLOOKUP(CONCATENATE($Q$5,$B62,$C62),'WAL1'!$A$6:$N$135,14,FALSE),0)</f>
        <v>0</v>
      </c>
      <c r="R62" s="230">
        <f>_xlfn.IFNA(VLOOKUP(CONCATENATE($S$5,$B62,$C62),'MR1'!$A$6:$N$132,14,FALSE),0)</f>
        <v>0</v>
      </c>
      <c r="S62" s="230">
        <f>_xlfn.IFNA(VLOOKUP(CONCATENATE($S$5,$B62,$C62),'OG1'!$A$6:$N$132,14,FALSE),0)</f>
        <v>0</v>
      </c>
      <c r="T62" s="230">
        <f>_xlfn.IFNA(VLOOKUP(CONCATENATE($T$5,$B62,$C62),DARL!$A$6:$N$56,14,FALSE),0)</f>
        <v>0</v>
      </c>
      <c r="U62" s="230">
        <f>_xlfn.IFNA(VLOOKUP(CONCATENATE($U$5,$B62,$C62),'BUS3'!$A$6:$N$135,14,FALSE),0)</f>
        <v>0</v>
      </c>
      <c r="V62" s="230">
        <f>_xlfn.IFNA(VLOOKUP(CONCATENATE($V$5,$B62,$C62),'BAL2'!$A$6:$N$135,14,FALSE),0)</f>
        <v>0</v>
      </c>
      <c r="W62" s="230">
        <f>_xlfn.IFNA(VLOOKUP(CONCATENATE($W$5,$B62,$C62),'BUN2'!$A$6:$N$135,14,FALSE),0)</f>
        <v>0</v>
      </c>
      <c r="X62" s="230">
        <f>_xlfn.IFNA(VLOOKUP(CONCATENATE($X$5,$B62,$C62),'OG2'!$A$6:$N$133,14,FALSE),0)</f>
        <v>0</v>
      </c>
      <c r="Y62" s="230">
        <f>_xlfn.IFNA(VLOOKUP(CONCATENATE($Y$5,$B62,$C62),'SM1'!$A$6:$N$133,14,FALSE),0)</f>
        <v>0</v>
      </c>
      <c r="Z62" s="230">
        <f>_xlfn.IFNA(VLOOKUP(CONCATENATE($Z$5,$B62,$C62),'MR2'!$A$6:$N$124,14,FALSE),0)</f>
        <v>0</v>
      </c>
      <c r="AA62" s="230">
        <f>_xlfn.IFNA(VLOOKUP(CONCATENATE($AA$5,$B62,$C62),'WAL2'!$A$6:$N$135,14,FALSE),0)</f>
        <v>0</v>
      </c>
      <c r="AB62" s="230">
        <f>_xlfn.IFNA(VLOOKUP(CONCATENATE($AB$5,$B62,$C62),DARD1!$A$6:$N$134,14,FALSE),0)</f>
        <v>0</v>
      </c>
      <c r="AC62" s="230">
        <f>_xlfn.IFNA(VLOOKUP(CONCATENATE($AC$5,$B62,$C62),'LF1'!$A$6:$N$135,14,FALSE),0)</f>
        <v>0</v>
      </c>
      <c r="AD62" s="230">
        <f>_xlfn.IFNA(VLOOKUP(CONCATENATE($AC$5,$B62,$C62),DARL2!$A$6:$N$135,14,FALSE),0)</f>
        <v>0</v>
      </c>
      <c r="AE62" s="230"/>
      <c r="AF62" s="231">
        <f>_xlfn.IFNA(VLOOKUP(CONCATENATE($AF$5,$B62,$C62),'BUN2'!$A$6:$N$135,14,FALSE),0)</f>
        <v>0</v>
      </c>
      <c r="AG62" s="230">
        <f>_xlfn.IFNA(VLOOKUP(CONCATENATE($AG$5,$B62,$C62),'OG3'!$A$6:$N$135,14,FALSE),0)</f>
        <v>0</v>
      </c>
      <c r="AH62" s="231">
        <f>_xlfn.IFNA(VLOOKUP(CONCATENATE($AH$5,$B62,$C62),SER!$A$6:$N$135,14,FALSE),0)</f>
        <v>0</v>
      </c>
      <c r="AI62" s="231">
        <f>_xlfn.IFNA(VLOOKUP(CONCATENATE($AI$5,$B62,$C62),KR!$A$6:$N$135,14,FALSE),0)</f>
        <v>0</v>
      </c>
      <c r="AJ62" s="231">
        <f>_xlfn.IFNA(VLOOKUP(CONCATENATE($AJ$5,$B62,$C62),DARL3!$A$6:$N$135,14,FALSE),0)</f>
        <v>0</v>
      </c>
      <c r="AK62" s="231">
        <f>_xlfn.IFNA(VLOOKUP(CONCATENATE($AK$5,$B62,$C62),DARD2!$A$6:$N$135,14,FALSE),0)</f>
        <v>0</v>
      </c>
      <c r="AL62" s="231">
        <f>_xlfn.IFNA(VLOOKUP(CONCATENATE($AL$5,$B62,$C62),'WAL3'!$A$6:$N$77,14,FALSE),0)</f>
        <v>0</v>
      </c>
      <c r="AM62" s="231">
        <f>_xlfn.IFNA(VLOOKUP(CONCATENATE($AM$5,$B62,$C62),'BAL3'!$A$6:$N$135,14,FALSE),0)</f>
        <v>0</v>
      </c>
      <c r="AN62" s="231">
        <f>_xlfn.IFNA(VLOOKUP(CONCATENATE($AN$5,$B62,$C62),'BUN3'!$A$6:$N$135,14,FALSE),0)</f>
        <v>0</v>
      </c>
      <c r="AO62" s="231">
        <f>_xlfn.IFNA(VLOOKUP(CONCATENATE($AO$5,$B62,$C62),SC!$A$6:$N$135,14,FALSE),0)</f>
        <v>0</v>
      </c>
      <c r="AP62" s="231">
        <f>_xlfn.IFNA(VLOOKUP(CONCATENATE($AP$5,$B62,$C62),'KAL1'!$A$6:$N$135,14,FALSE),0)</f>
        <v>0</v>
      </c>
      <c r="AQ62" s="518"/>
      <c r="AR62" s="232">
        <f>_xlfn.IFNA(VLOOKUP(CONCATENATE($AR$5,$B62,$C62),'MR3'!$A$6:$N$135,14,FALSE),0)</f>
        <v>0</v>
      </c>
      <c r="AS62" s="101"/>
    </row>
    <row r="63" spans="1:45" s="42" customFormat="1" x14ac:dyDescent="0.2">
      <c r="A63" s="916"/>
      <c r="B63" s="35"/>
      <c r="C63" s="36"/>
      <c r="D63" s="36"/>
      <c r="E63" s="37"/>
      <c r="F63" s="38"/>
      <c r="G63" s="39"/>
      <c r="H63" s="40"/>
      <c r="I63" s="41"/>
      <c r="J63" s="229">
        <f>_xlfn.IFNA(VLOOKUP(CONCATENATE($J$5,$B63,$C63),'20BUN'!$A$6:$N$94,14,FALSE),0)</f>
        <v>0</v>
      </c>
      <c r="K63" s="230">
        <f>_xlfn.IFNA(VLOOKUP(CONCATENATE($K$5,$B63,$C63),'20BUS'!$A$6:$N$107,14,FALSE),0)</f>
        <v>0</v>
      </c>
      <c r="L63" s="230">
        <f>_xlfn.IFNA(VLOOKUP(CONCATENATE($L$5,$B63,$C63),'MUR1'!$A$6:$N$135,14,FALSE),0)</f>
        <v>0</v>
      </c>
      <c r="M63" s="230">
        <f>_xlfn.IFNA(VLOOKUP(CONCATENATE($M$5,$B63,$C63),'BUS1'!$A$6:$N$95,14,FALSE),0)</f>
        <v>0</v>
      </c>
      <c r="N63" s="230">
        <f>_xlfn.IFNA(VLOOKUP(CONCATENATE($N$5,$B63,$C63),'WP1'!$A$6:$N$131,14,FALSE),0)</f>
        <v>0</v>
      </c>
      <c r="O63" s="230">
        <f>_xlfn.IFNA(VLOOKUP(CONCATENATE($O$5,$B63,$C63),'BAL1'!$A$6:$N$95,14,FALSE),0)</f>
        <v>0</v>
      </c>
      <c r="P63" s="230">
        <f>_xlfn.IFNA(VLOOKUP(CONCATENATE($P$5,$B63,$C63),'BUS2'!$A$6:$N$133,14,FALSE),0)</f>
        <v>0</v>
      </c>
      <c r="Q63" s="230">
        <f>_xlfn.IFNA(VLOOKUP(CONCATENATE($Q$5,$B63,$C63),'WAL1'!$A$6:$N$135,14,FALSE),0)</f>
        <v>0</v>
      </c>
      <c r="R63" s="230"/>
      <c r="S63" s="230">
        <f>_xlfn.IFNA(VLOOKUP(CONCATENATE($S$5,$B63,$C63),'OG1'!$A$6:$N$132,14,FALSE),0)</f>
        <v>0</v>
      </c>
      <c r="T63" s="230">
        <f>_xlfn.IFNA(VLOOKUP(CONCATENATE($T$5,$B63,$C63),DARL!$A$6:$N$56,14,FALSE),0)</f>
        <v>0</v>
      </c>
      <c r="U63" s="230">
        <f>_xlfn.IFNA(VLOOKUP(CONCATENATE($U$5,$B63,$C63),'BUS3'!$A$6:$N$135,14,FALSE),0)</f>
        <v>0</v>
      </c>
      <c r="V63" s="230">
        <f>_xlfn.IFNA(VLOOKUP(CONCATENATE($V$5,$B63,$C63),'BAL2'!$A$6:$N$135,14,FALSE),0)</f>
        <v>0</v>
      </c>
      <c r="W63" s="230">
        <f>_xlfn.IFNA(VLOOKUP(CONCATENATE($W$5,$B63,$C63),'BUN2'!$A$6:$N$135,14,FALSE),0)</f>
        <v>0</v>
      </c>
      <c r="X63" s="230">
        <f>_xlfn.IFNA(VLOOKUP(CONCATENATE($X$5,$B63,$C63),'OG2'!$A$6:$N$133,14,FALSE),0)</f>
        <v>0</v>
      </c>
      <c r="Y63" s="230">
        <f>_xlfn.IFNA(VLOOKUP(CONCATENATE($Y$5,$B63,$C63),'SM1'!$A$6:$N$133,14,FALSE),0)</f>
        <v>0</v>
      </c>
      <c r="Z63" s="230">
        <f>_xlfn.IFNA(VLOOKUP(CONCATENATE($Z$5,$B63,$C63),'MR2'!$A$6:$N$124,14,FALSE),0)</f>
        <v>0</v>
      </c>
      <c r="AA63" s="230">
        <f>_xlfn.IFNA(VLOOKUP(CONCATENATE($AA$5,$B63,$C63),'WAL2'!$A$6:$N$135,14,FALSE),0)</f>
        <v>0</v>
      </c>
      <c r="AB63" s="230">
        <f>_xlfn.IFNA(VLOOKUP(CONCATENATE($AB$5,$B63,$C63),DARD1!$A$6:$N$134,14,FALSE),0)</f>
        <v>0</v>
      </c>
      <c r="AC63" s="230">
        <f>_xlfn.IFNA(VLOOKUP(CONCATENATE($AC$5,$B63,$C63),'LF1'!$A$6:$N$135,14,FALSE),0)</f>
        <v>0</v>
      </c>
      <c r="AD63" s="230">
        <f>_xlfn.IFNA(VLOOKUP(CONCATENATE($AC$5,$B63,$C63),DARL2!$A$6:$N$135,14,FALSE),0)</f>
        <v>0</v>
      </c>
      <c r="AE63" s="230"/>
      <c r="AF63" s="624">
        <f>_xlfn.IFNA(VLOOKUP(CONCATENATE($AF$5,$B63,$C63),'BUN2'!$A$6:$N$124,14,FALSE),0)</f>
        <v>0</v>
      </c>
      <c r="AG63" s="230">
        <f>_xlfn.IFNA(VLOOKUP(CONCATENATE($AG$5,$B63,$C63),'OG3'!$A$6:$N$135,14,FALSE),0)</f>
        <v>0</v>
      </c>
      <c r="AH63" s="231">
        <f>_xlfn.IFNA(VLOOKUP(CONCATENATE($AH$5,$B63,$C63),SER!$A$6:$N$135,14,FALSE),0)</f>
        <v>0</v>
      </c>
      <c r="AI63" s="231">
        <f>_xlfn.IFNA(VLOOKUP(CONCATENATE($AI$5,$B63,$C63),KR!$A$6:$N$135,14,FALSE),0)</f>
        <v>0</v>
      </c>
      <c r="AJ63" s="231">
        <f>_xlfn.IFNA(VLOOKUP(CONCATENATE($AJ$5,$B63,$C63),DARL2!$A$6:$N$135,14,FALSE),0)</f>
        <v>0</v>
      </c>
      <c r="AK63" s="231">
        <f>_xlfn.IFNA(VLOOKUP(CONCATENATE($AK$5,$B63,$C63),DARD2!$A$6:$N$135,14,FALSE),0)</f>
        <v>0</v>
      </c>
      <c r="AL63" s="231">
        <f>_xlfn.IFNA(VLOOKUP(CONCATENATE($AL$5,$B63,$C63),'WAL3'!$A$6:$N$77,14,FALSE),0)</f>
        <v>0</v>
      </c>
      <c r="AM63" s="231">
        <f>_xlfn.IFNA(VLOOKUP(CONCATENATE($AM$5,$B63,$C63),'BAL3'!$A$6:$N$135,14,FALSE),0)</f>
        <v>0</v>
      </c>
      <c r="AN63" s="231">
        <f>_xlfn.IFNA(VLOOKUP(CONCATENATE($AN$5,$B63,$C63),'BUN3'!$A$6:$N$135,14,FALSE),0)</f>
        <v>0</v>
      </c>
      <c r="AO63" s="231">
        <f>_xlfn.IFNA(VLOOKUP(CONCATENATE($AO$5,$B63,$C63),SC!$A$6:$N$135,14,FALSE),0)</f>
        <v>0</v>
      </c>
      <c r="AP63" s="231">
        <f>_xlfn.IFNA(VLOOKUP(CONCATENATE($AP$5,$B63,$C63),'KAL1'!$A$6:$N$135,14,FALSE),0)</f>
        <v>0</v>
      </c>
      <c r="AQ63" s="518"/>
      <c r="AR63" s="232">
        <f>_xlfn.IFNA(VLOOKUP(CONCATENATE($AR$5,$B63,$C63),'MR3'!$A$6:$N$135,14,FALSE),0)</f>
        <v>0</v>
      </c>
      <c r="AS63" s="101"/>
    </row>
    <row r="64" spans="1:45" s="42" customFormat="1" x14ac:dyDescent="0.2">
      <c r="A64" s="916"/>
      <c r="B64" s="35"/>
      <c r="C64" s="36"/>
      <c r="D64" s="36"/>
      <c r="E64" s="37"/>
      <c r="F64" s="38"/>
      <c r="G64" s="39"/>
      <c r="H64" s="40"/>
      <c r="I64" s="41"/>
      <c r="J64" s="229">
        <f>_xlfn.IFNA(VLOOKUP(CONCATENATE($J$5,$B64,$C64),'20BUN'!$A$6:$N$94,14,FALSE),0)</f>
        <v>0</v>
      </c>
      <c r="K64" s="230">
        <f>_xlfn.IFNA(VLOOKUP(CONCATENATE($K$5,$B64,$C64),'20BUS'!$A$6:$N$107,14,FALSE),0)</f>
        <v>0</v>
      </c>
      <c r="L64" s="230">
        <f>_xlfn.IFNA(VLOOKUP(CONCATENATE($L$5,$B64,$C64),'MUR1'!$A$6:$N$135,14,FALSE),0)</f>
        <v>0</v>
      </c>
      <c r="M64" s="230">
        <f>_xlfn.IFNA(VLOOKUP(CONCATENATE($M$5,$B64,$C64),'BUS1'!$A$6:$N$95,14,FALSE),0)</f>
        <v>0</v>
      </c>
      <c r="N64" s="230">
        <f>_xlfn.IFNA(VLOOKUP(CONCATENATE($N$5,$B64,$C64),'WP1'!$A$6:$N$131,14,FALSE),0)</f>
        <v>0</v>
      </c>
      <c r="O64" s="230">
        <f>_xlfn.IFNA(VLOOKUP(CONCATENATE($O$5,$B64,$C64),'BAL1'!$A$6:$N$95,14,FALSE),0)</f>
        <v>0</v>
      </c>
      <c r="P64" s="230">
        <f>_xlfn.IFNA(VLOOKUP(CONCATENATE($P$5,$B64,$C64),'BUS2'!$A$6:$N$133,14,FALSE),0)</f>
        <v>0</v>
      </c>
      <c r="Q64" s="230">
        <f>_xlfn.IFNA(VLOOKUP(CONCATENATE($Q$5,$B64,$C64),'WAL1'!$A$6:$N$135,14,FALSE),0)</f>
        <v>0</v>
      </c>
      <c r="R64" s="230"/>
      <c r="S64" s="230">
        <f>_xlfn.IFNA(VLOOKUP(CONCATENATE($S$5,$B64,$C64),'OG1'!$A$6:$N$132,14,FALSE),0)</f>
        <v>0</v>
      </c>
      <c r="T64" s="230">
        <f>_xlfn.IFNA(VLOOKUP(CONCATENATE($T$5,$B64,$C64),DARL!$A$6:$N$56,14,FALSE),0)</f>
        <v>0</v>
      </c>
      <c r="U64" s="230">
        <f>_xlfn.IFNA(VLOOKUP(CONCATENATE($U$5,$B64,$C64),'BUS3'!$A$6:$N$135,14,FALSE),0)</f>
        <v>0</v>
      </c>
      <c r="V64" s="230">
        <f>_xlfn.IFNA(VLOOKUP(CONCATENATE($V$5,$B64,$C64),'BAL2'!$A$6:$N$135,14,FALSE),0)</f>
        <v>0</v>
      </c>
      <c r="W64" s="230">
        <f>_xlfn.IFNA(VLOOKUP(CONCATENATE($W$5,$B64,$C64),'BUN1'!$A$6:$N$135,14,FALSE),0)</f>
        <v>0</v>
      </c>
      <c r="X64" s="230">
        <f>_xlfn.IFNA(VLOOKUP(CONCATENATE($X$5,$B64,$C64),'OG2'!$A$6:$N$133,14,FALSE),0)</f>
        <v>0</v>
      </c>
      <c r="Y64" s="230">
        <f>_xlfn.IFNA(VLOOKUP(CONCATENATE($Y$5,$B64,$C64),'SM1'!$A$6:$N$133,14,FALSE),0)</f>
        <v>0</v>
      </c>
      <c r="Z64" s="230">
        <f>_xlfn.IFNA(VLOOKUP(CONCATENATE($Z$5,$B64,$C64),'MR2'!$A$6:$N$124,14,FALSE),0)</f>
        <v>0</v>
      </c>
      <c r="AA64" s="230">
        <f>_xlfn.IFNA(VLOOKUP(CONCATENATE($AA$5,$B64,$C64),'WAL2'!$A$6:$N$135,14,FALSE),0)</f>
        <v>0</v>
      </c>
      <c r="AB64" s="230">
        <f>_xlfn.IFNA(VLOOKUP(CONCATENATE($AB$5,$B64,$C64),DARD1!$A$6:$N$134,14,FALSE),0)</f>
        <v>0</v>
      </c>
      <c r="AC64" s="230">
        <f>_xlfn.IFNA(VLOOKUP(CONCATENATE($AC$5,$B64,$C64),'LF1'!$A$6:$N$135,14,FALSE),0)</f>
        <v>0</v>
      </c>
      <c r="AD64" s="230">
        <f>_xlfn.IFNA(VLOOKUP(CONCATENATE($AC$5,$B64,$C64),DARL2!$A$6:$N$135,14,FALSE),0)</f>
        <v>0</v>
      </c>
      <c r="AE64" s="230"/>
      <c r="AF64" s="230">
        <f>_xlfn.IFNA(VLOOKUP(CONCATENATE($AF$5,$B64,$C64),'BUN2'!$A$6:$N$131,14,FALSE),0)</f>
        <v>0</v>
      </c>
      <c r="AG64" s="230">
        <f>_xlfn.IFNA(VLOOKUP(CONCATENATE($AG$5,$B64,$C64),'OG3'!$A$6:$N$135,14,FALSE),0)</f>
        <v>0</v>
      </c>
      <c r="AH64" s="231">
        <f>_xlfn.IFNA(VLOOKUP(CONCATENATE($AH$5,$B64,$C64),SER!$A$6:$N$135,14,FALSE),0)</f>
        <v>0</v>
      </c>
      <c r="AI64" s="231">
        <f>_xlfn.IFNA(VLOOKUP(CONCATENATE($AH$5,$B64,$C64),KR!$A$6:$N$135,14,FALSE),0)</f>
        <v>0</v>
      </c>
      <c r="AJ64" s="231">
        <f>_xlfn.IFNA(VLOOKUP(CONCATENATE($AJ$5,$B64,$C64),DARL2!$A$6:$N$135,14,FALSE),0)</f>
        <v>0</v>
      </c>
      <c r="AK64" s="231">
        <f>_xlfn.IFNA(VLOOKUP(CONCATENATE($AK$5,$B64,$C64),DARD2!$A$6:$N$135,14,FALSE),0)</f>
        <v>0</v>
      </c>
      <c r="AL64" s="231">
        <f>_xlfn.IFNA(VLOOKUP(CONCATENATE($AL$5,$B64,$C64),'WAL3'!$A$6:$N$77,14,FALSE),0)</f>
        <v>0</v>
      </c>
      <c r="AM64" s="231">
        <f>_xlfn.IFNA(VLOOKUP(CONCATENATE($AM$5,$B64,$C64),'BAL3'!$A$6:$N$135,14,FALSE),0)</f>
        <v>0</v>
      </c>
      <c r="AN64" s="231">
        <f>_xlfn.IFNA(VLOOKUP(CONCATENATE($AN$5,$B64,$C64),'BUN3'!$A$6:$N$135,14,FALSE),0)</f>
        <v>0</v>
      </c>
      <c r="AO64" s="231">
        <f>_xlfn.IFNA(VLOOKUP(CONCATENATE($AO$5,$B64,$C64),SC!$A$6:$N$135,14,FALSE),0)</f>
        <v>0</v>
      </c>
      <c r="AP64" s="231">
        <f>_xlfn.IFNA(VLOOKUP(CONCATENATE($AP$5,$B64,$C64),'KAL1'!$A$6:$N$135,14,FALSE),0)</f>
        <v>0</v>
      </c>
      <c r="AQ64" s="518"/>
      <c r="AR64" s="232">
        <f>_xlfn.IFNA(VLOOKUP(CONCATENATE($AR$5,$B64,$C64),'LF2'!$A$6:$N$135,14,FALSE),0)</f>
        <v>0</v>
      </c>
      <c r="AS64" s="101"/>
    </row>
    <row r="65" spans="1:88" s="42" customFormat="1" x14ac:dyDescent="0.2">
      <c r="A65" s="916"/>
      <c r="B65" s="35"/>
      <c r="C65" s="36"/>
      <c r="D65" s="36"/>
      <c r="E65" s="37"/>
      <c r="F65" s="38"/>
      <c r="G65" s="39"/>
      <c r="H65" s="40"/>
      <c r="I65" s="41"/>
      <c r="J65" s="229">
        <f>_xlfn.IFNA(VLOOKUP(CONCATENATE($J$5,$B65,$C65),'20BUN'!$A$6:$N$94,14,FALSE),0)</f>
        <v>0</v>
      </c>
      <c r="K65" s="230">
        <f>_xlfn.IFNA(VLOOKUP(CONCATENATE($K$5,$B65,$C65),'20BUS'!$A$6:$N$107,14,FALSE),0)</f>
        <v>0</v>
      </c>
      <c r="L65" s="230">
        <f>_xlfn.IFNA(VLOOKUP(CONCATENATE($L$5,$B65,$C65),'MUR1'!$A$6:$N$135,14,FALSE),0)</f>
        <v>0</v>
      </c>
      <c r="M65" s="230">
        <f>_xlfn.IFNA(VLOOKUP(CONCATENATE($M$5,$B65,$C65),'BUS1'!$A$6:$N$95,14,FALSE),0)</f>
        <v>0</v>
      </c>
      <c r="N65" s="230">
        <f>_xlfn.IFNA(VLOOKUP(CONCATENATE($N$5,$B65,$C65),'WP1'!$A$6:$N$131,14,FALSE),0)</f>
        <v>0</v>
      </c>
      <c r="O65" s="230">
        <f>_xlfn.IFNA(VLOOKUP(CONCATENATE($O$5,$B65,$C65),'BAL1'!$A$6:$N$95,14,FALSE),0)</f>
        <v>0</v>
      </c>
      <c r="P65" s="230">
        <f>_xlfn.IFNA(VLOOKUP(CONCATENATE($P$5,$B65,$C65),'BUS2'!$A$6:$N$133,14,FALSE),0)</f>
        <v>0</v>
      </c>
      <c r="Q65" s="230">
        <f>_xlfn.IFNA(VLOOKUP(CONCATENATE($Q$5,$B65,$C65),'WAL1'!$A$6:$N$135,14,FALSE),0)</f>
        <v>0</v>
      </c>
      <c r="R65" s="230"/>
      <c r="S65" s="230">
        <f>_xlfn.IFNA(VLOOKUP(CONCATENATE($S$5,$B65,$C65),'OG1'!$A$6:$N$132,14,FALSE),0)</f>
        <v>0</v>
      </c>
      <c r="T65" s="230">
        <f>_xlfn.IFNA(VLOOKUP(CONCATENATE($T$5,$B65,$C65),DARL!$A$6:$N$56,14,FALSE),0)</f>
        <v>0</v>
      </c>
      <c r="U65" s="230">
        <f>_xlfn.IFNA(VLOOKUP(CONCATENATE($U$5,$B65,$C65),'BUS3'!$A$6:$N$135,14,FALSE),0)</f>
        <v>0</v>
      </c>
      <c r="V65" s="230">
        <f>_xlfn.IFNA(VLOOKUP(CONCATENATE($V$5,$B65,$C65),'BAL2'!$A$6:$N$135,14,FALSE),0)</f>
        <v>0</v>
      </c>
      <c r="W65" s="230">
        <f>_xlfn.IFNA(VLOOKUP(CONCATENATE($W$5,$B65,$C65),'BUN1'!$A$6:$N$135,14,FALSE),0)</f>
        <v>0</v>
      </c>
      <c r="X65" s="230">
        <f>_xlfn.IFNA(VLOOKUP(CONCATENATE($X$5,$B65,$C65),'OG2'!$A$6:$N$133,14,FALSE),0)</f>
        <v>0</v>
      </c>
      <c r="Y65" s="230">
        <f>_xlfn.IFNA(VLOOKUP(CONCATENATE($Y$5,$B65,$C65),'SM1'!$A$6:$N$133,14,FALSE),0)</f>
        <v>0</v>
      </c>
      <c r="Z65" s="230">
        <f>_xlfn.IFNA(VLOOKUP(CONCATENATE($Z$5,$B65,$C65),'MR2'!$A$6:$N$124,14,FALSE),0)</f>
        <v>0</v>
      </c>
      <c r="AA65" s="230">
        <f>_xlfn.IFNA(VLOOKUP(CONCATENATE($AA$5,$B65,$C65),'WAL2'!$A$6:$N$135,14,FALSE),0)</f>
        <v>0</v>
      </c>
      <c r="AB65" s="230">
        <f>_xlfn.IFNA(VLOOKUP(CONCATENATE($AB$5,$B65,$C65),DARD1!$A$6:$N$134,14,FALSE),0)</f>
        <v>0</v>
      </c>
      <c r="AC65" s="230">
        <f>_xlfn.IFNA(VLOOKUP(CONCATENATE($AC$5,$B65,$C65),'LF1'!$A$6:$N$135,14,FALSE),0)</f>
        <v>0</v>
      </c>
      <c r="AD65" s="230">
        <f>_xlfn.IFNA(VLOOKUP(CONCATENATE($AC$5,$B65,$C65),DARL2!$A$6:$N$135,14,FALSE),0)</f>
        <v>0</v>
      </c>
      <c r="AE65" s="230"/>
      <c r="AF65" s="230">
        <f>_xlfn.IFNA(VLOOKUP(CONCATENATE($AF$5,$B65,$C65),'BUN2'!$A$6:$N$131,14,FALSE),0)</f>
        <v>0</v>
      </c>
      <c r="AG65" s="230">
        <f>_xlfn.IFNA(VLOOKUP(CONCATENATE($AG$5,$B65,$C65),'OG3'!$A$6:$N$135,14,FALSE),0)</f>
        <v>0</v>
      </c>
      <c r="AH65" s="231">
        <f>_xlfn.IFNA(VLOOKUP(CONCATENATE($AH$5,$B65,$C65),SER!$A$6:$N$135,14,FALSE),0)</f>
        <v>0</v>
      </c>
      <c r="AI65" s="231">
        <f>_xlfn.IFNA(VLOOKUP(CONCATENATE($AH$5,$B65,$C65),KR!$A$6:$N$135,14,FALSE),0)</f>
        <v>0</v>
      </c>
      <c r="AJ65" s="231">
        <f>_xlfn.IFNA(VLOOKUP(CONCATENATE($AJ$5,$B65,$C65),DARL2!$A$6:$N$135,14,FALSE),0)</f>
        <v>0</v>
      </c>
      <c r="AK65" s="231">
        <f>_xlfn.IFNA(VLOOKUP(CONCATENATE($AK$5,$B65,$C65),DARD2!$A$6:$N$135,14,FALSE),0)</f>
        <v>0</v>
      </c>
      <c r="AL65" s="231">
        <f>_xlfn.IFNA(VLOOKUP(CONCATENATE($AL$5,$B65,$C65),'WAL3'!$A$6:$N$77,14,FALSE),0)</f>
        <v>0</v>
      </c>
      <c r="AM65" s="231">
        <f>_xlfn.IFNA(VLOOKUP(CONCATENATE($AM$5,$B65,$C65),'BAL3'!$A$6:$N$135,14,FALSE),0)</f>
        <v>0</v>
      </c>
      <c r="AN65" s="231">
        <f>_xlfn.IFNA(VLOOKUP(CONCATENATE($AN$5,$B65,$C65),'BUN3'!$A$6:$N$135,14,FALSE),0)</f>
        <v>0</v>
      </c>
      <c r="AO65" s="231">
        <f>_xlfn.IFNA(VLOOKUP(CONCATENATE($AO$5,$B65,$C65),SC!$A$6:$N$135,14,FALSE),0)</f>
        <v>0</v>
      </c>
      <c r="AP65" s="231">
        <f>_xlfn.IFNA(VLOOKUP(CONCATENATE($AP$5,$B65,$C65),'KAL1'!$A$6:$N$135,14,FALSE),0)</f>
        <v>0</v>
      </c>
      <c r="AQ65" s="518"/>
      <c r="AR65" s="232">
        <f>_xlfn.IFNA(VLOOKUP(CONCATENATE($AR$5,$B65,$C65),'LF2'!$A$6:$N$135,14,FALSE),0)</f>
        <v>0</v>
      </c>
      <c r="AS65" s="101"/>
    </row>
    <row r="66" spans="1:88" s="42" customFormat="1" x14ac:dyDescent="0.2">
      <c r="A66" s="916"/>
      <c r="B66" s="35"/>
      <c r="C66" s="36"/>
      <c r="D66" s="36"/>
      <c r="E66" s="37"/>
      <c r="F66" s="38"/>
      <c r="G66" s="39"/>
      <c r="H66" s="40"/>
      <c r="I66" s="41"/>
      <c r="J66" s="229">
        <f>_xlfn.IFNA(VLOOKUP(CONCATENATE($J$5,$B66,$C66),'20BUN'!$A$6:$N$94,14,FALSE),0)</f>
        <v>0</v>
      </c>
      <c r="K66" s="230">
        <f>_xlfn.IFNA(VLOOKUP(CONCATENATE($K$5,$B66,$C66),'20BUS'!$A$6:$N$107,14,FALSE),0)</f>
        <v>0</v>
      </c>
      <c r="L66" s="230">
        <f>_xlfn.IFNA(VLOOKUP(CONCATENATE($L$5,$B66,$C66),'MUR1'!$A$6:$N$135,14,FALSE),0)</f>
        <v>0</v>
      </c>
      <c r="M66" s="230">
        <f>_xlfn.IFNA(VLOOKUP(CONCATENATE($M$5,$B66,$C66),'BUS1'!$A$6:$N$95,14,FALSE),0)</f>
        <v>0</v>
      </c>
      <c r="N66" s="230">
        <f>_xlfn.IFNA(VLOOKUP(CONCATENATE($N$5,$B66,$C66),'WP1'!$A$6:$N$131,14,FALSE),0)</f>
        <v>0</v>
      </c>
      <c r="O66" s="230">
        <f>_xlfn.IFNA(VLOOKUP(CONCATENATE($O$5,$B66,$C66),'BAL1'!$A$6:$N$95,14,FALSE),0)</f>
        <v>0</v>
      </c>
      <c r="P66" s="230">
        <f>_xlfn.IFNA(VLOOKUP(CONCATENATE($P$5,$B66,$C66),'BUS2'!$A$6:$N$133,14,FALSE),0)</f>
        <v>0</v>
      </c>
      <c r="Q66" s="230">
        <f>_xlfn.IFNA(VLOOKUP(CONCATENATE($Q$5,$B66,$C66),'WAL1'!$A$6:$N$135,14,FALSE),0)</f>
        <v>0</v>
      </c>
      <c r="R66" s="230"/>
      <c r="S66" s="230">
        <f>_xlfn.IFNA(VLOOKUP(CONCATENATE($S$5,$B66,$C66),'OG1'!$A$6:$N$132,14,FALSE),0)</f>
        <v>0</v>
      </c>
      <c r="T66" s="230">
        <f>_xlfn.IFNA(VLOOKUP(CONCATENATE($T$5,$B66,$C66),DARL!$A$6:$N$56,14,FALSE),0)</f>
        <v>0</v>
      </c>
      <c r="U66" s="230">
        <f>_xlfn.IFNA(VLOOKUP(CONCATENATE($U$5,$B66,$C66),'BUS3'!$A$6:$N$135,14,FALSE),0)</f>
        <v>0</v>
      </c>
      <c r="V66" s="230">
        <f>_xlfn.IFNA(VLOOKUP(CONCATENATE($V$5,$B66,$C66),'BAL2'!$A$6:$N$135,14,FALSE),0)</f>
        <v>0</v>
      </c>
      <c r="W66" s="230">
        <f>_xlfn.IFNA(VLOOKUP(CONCATENATE($W$5,$B66,$C66),'BUN1'!$A$6:$N$135,14,FALSE),0)</f>
        <v>0</v>
      </c>
      <c r="X66" s="230">
        <f>_xlfn.IFNA(VLOOKUP(CONCATENATE($X$5,$B66,$C66),'OG2'!$A$6:$N$133,14,FALSE),0)</f>
        <v>0</v>
      </c>
      <c r="Y66" s="230">
        <f>_xlfn.IFNA(VLOOKUP(CONCATENATE($Y$5,$B66,$C66),'SM1'!$A$6:$N$133,14,FALSE),0)</f>
        <v>0</v>
      </c>
      <c r="Z66" s="230">
        <f>_xlfn.IFNA(VLOOKUP(CONCATENATE($Z$5,$B66,$C66),'MR2'!$A$6:$N$124,14,FALSE),0)</f>
        <v>0</v>
      </c>
      <c r="AA66" s="230">
        <f>_xlfn.IFNA(VLOOKUP(CONCATENATE($AA$5,$B66,$C66),'WAL2'!$A$6:$N$135,14,FALSE),0)</f>
        <v>0</v>
      </c>
      <c r="AB66" s="230">
        <f>_xlfn.IFNA(VLOOKUP(CONCATENATE($AB$5,$B66,$C66),DARD1!$A$6:$N$134,14,FALSE),0)</f>
        <v>0</v>
      </c>
      <c r="AC66" s="230">
        <f>_xlfn.IFNA(VLOOKUP(CONCATENATE($AC$5,$B66,$C66),'LF1'!$A$6:$N$135,14,FALSE),0)</f>
        <v>0</v>
      </c>
      <c r="AD66" s="230">
        <f>_xlfn.IFNA(VLOOKUP(CONCATENATE($AC$5,$B66,$C66),DARL2!$A$6:$N$135,14,FALSE),0)</f>
        <v>0</v>
      </c>
      <c r="AE66" s="230"/>
      <c r="AF66" s="230">
        <f>_xlfn.IFNA(VLOOKUP(CONCATENATE($AF$5,$B66,$C66),'BUN2'!$A$6:$N$131,14,FALSE),0)</f>
        <v>0</v>
      </c>
      <c r="AG66" s="230">
        <f>_xlfn.IFNA(VLOOKUP(CONCATENATE($AG$5,$B66,$C66),'OG3'!$A$6:$N$135,14,FALSE),0)</f>
        <v>0</v>
      </c>
      <c r="AH66" s="231">
        <f>_xlfn.IFNA(VLOOKUP(CONCATENATE($AH$5,$B66,$C66),SER!$A$6:$N$135,14,FALSE),0)</f>
        <v>0</v>
      </c>
      <c r="AI66" s="231">
        <f>_xlfn.IFNA(VLOOKUP(CONCATENATE($AH$5,$B66,$C66),KR!$A$6:$N$135,14,FALSE),0)</f>
        <v>0</v>
      </c>
      <c r="AJ66" s="231">
        <f>_xlfn.IFNA(VLOOKUP(CONCATENATE($AJ$5,$B66,$C66),DARL2!$A$6:$N$135,14,FALSE),0)</f>
        <v>0</v>
      </c>
      <c r="AK66" s="231">
        <f>_xlfn.IFNA(VLOOKUP(CONCATENATE($AK$5,$B66,$C66),DARD2!$A$6:$N$135,14,FALSE),0)</f>
        <v>0</v>
      </c>
      <c r="AL66" s="231">
        <f>_xlfn.IFNA(VLOOKUP(CONCATENATE($AL$5,$B66,$C66),'WAL3'!$A$6:$N$77,14,FALSE),0)</f>
        <v>0</v>
      </c>
      <c r="AM66" s="231">
        <f>_xlfn.IFNA(VLOOKUP(CONCATENATE($AM$5,$B66,$C66),'BAL3'!$A$6:$N$135,14,FALSE),0)</f>
        <v>0</v>
      </c>
      <c r="AN66" s="231">
        <f>_xlfn.IFNA(VLOOKUP(CONCATENATE($AN$5,$B66,$C66),'BUN3'!$A$6:$N$135,14,FALSE),0)</f>
        <v>0</v>
      </c>
      <c r="AO66" s="231">
        <f>_xlfn.IFNA(VLOOKUP(CONCATENATE($AO$5,$B66,$C66),SC!$A$6:$N$135,14,FALSE),0)</f>
        <v>0</v>
      </c>
      <c r="AP66" s="231">
        <f>_xlfn.IFNA(VLOOKUP(CONCATENATE($AP$5,$B66,$C66),'KAL1'!$A$6:$N$135,14,FALSE),0)</f>
        <v>0</v>
      </c>
      <c r="AQ66" s="518"/>
      <c r="AR66" s="232">
        <f>_xlfn.IFNA(VLOOKUP(CONCATENATE($AR$5,$B66,$C66),'LF2'!$A$6:$N$135,14,FALSE),0)</f>
        <v>0</v>
      </c>
      <c r="AS66" s="101"/>
    </row>
    <row r="67" spans="1:88" s="42" customFormat="1" ht="13.5" thickBot="1" x14ac:dyDescent="0.25">
      <c r="A67" s="916"/>
      <c r="B67" s="285"/>
      <c r="C67" s="286"/>
      <c r="D67" s="286"/>
      <c r="E67" s="287"/>
      <c r="F67" s="288"/>
      <c r="G67" s="289"/>
      <c r="H67" s="290"/>
      <c r="I67" s="291"/>
      <c r="J67" s="292">
        <f>_xlfn.IFNA(VLOOKUP(CONCATENATE($J$5,$B67,$C67),'20BUN'!$A$6:$N$94,14,FALSE),0)</f>
        <v>0</v>
      </c>
      <c r="K67" s="293">
        <f>_xlfn.IFNA(VLOOKUP(CONCATENATE($K$5,$B67,$C67),'20BUS'!$A$6:$N$107,14,FALSE),0)</f>
        <v>0</v>
      </c>
      <c r="L67" s="293">
        <f>_xlfn.IFNA(VLOOKUP(CONCATENATE($L$5,$B67,$C67),'MUR1'!$A$6:$N$135,14,FALSE),0)</f>
        <v>0</v>
      </c>
      <c r="M67" s="293">
        <f>_xlfn.IFNA(VLOOKUP(CONCATENATE($M$5,$B67,$C67),'BUS1'!$A$6:$N$95,14,FALSE),0)</f>
        <v>0</v>
      </c>
      <c r="N67" s="293">
        <f>_xlfn.IFNA(VLOOKUP(CONCATENATE($N$5,$B67,$C67),'WP1'!$A$6:$N$131,14,FALSE),0)</f>
        <v>0</v>
      </c>
      <c r="O67" s="293">
        <f>_xlfn.IFNA(VLOOKUP(CONCATENATE($O$5,$B67,$C67),'BAL1'!$A$6:$N$95,14,FALSE),0)</f>
        <v>0</v>
      </c>
      <c r="P67" s="293">
        <f>_xlfn.IFNA(VLOOKUP(CONCATENATE($P$5,$B67,$C67),'BUS2'!$A$6:$N$133,14,FALSE),0)</f>
        <v>0</v>
      </c>
      <c r="Q67" s="293">
        <f>_xlfn.IFNA(VLOOKUP(CONCATENATE($Q$5,$B67,$C67),'WAL1'!$A$6:$N$135,14,FALSE),0)</f>
        <v>0</v>
      </c>
      <c r="R67" s="293"/>
      <c r="S67" s="293">
        <f>_xlfn.IFNA(VLOOKUP(CONCATENATE($S$5,$B67,$C67),'OG1'!$A$6:$N$132,14,FALSE),0)</f>
        <v>0</v>
      </c>
      <c r="T67" s="293">
        <f>_xlfn.IFNA(VLOOKUP(CONCATENATE($T$5,$B67,$C67),DARL!$A$6:$N$56,14,FALSE),0)</f>
        <v>0</v>
      </c>
      <c r="U67" s="293">
        <f>_xlfn.IFNA(VLOOKUP(CONCATENATE($U$5,$B67,$C67),'BUS3'!$A$6:$N$135,14,FALSE),0)</f>
        <v>0</v>
      </c>
      <c r="V67" s="293">
        <f>_xlfn.IFNA(VLOOKUP(CONCATENATE($V$5,$B67,$C67),'BAL2'!$A$6:$N$135,14,FALSE),0)</f>
        <v>0</v>
      </c>
      <c r="W67" s="293">
        <f>_xlfn.IFNA(VLOOKUP(CONCATENATE($W$5,$B67,$C67),'BUN1'!$A$6:$N$135,14,FALSE),0)</f>
        <v>0</v>
      </c>
      <c r="X67" s="293">
        <f>_xlfn.IFNA(VLOOKUP(CONCATENATE($X$5,$B67,$C67),'OG2'!$A$6:$N$133,14,FALSE),0)</f>
        <v>0</v>
      </c>
      <c r="Y67" s="293">
        <f>_xlfn.IFNA(VLOOKUP(CONCATENATE($Y$5,$B67,$C67),'SM1'!$A$6:$N$133,14,FALSE),0)</f>
        <v>0</v>
      </c>
      <c r="Z67" s="293">
        <f>_xlfn.IFNA(VLOOKUP(CONCATENATE($Z$5,$B67,$C67),'MR2'!$A$6:$N$124,14,FALSE),0)</f>
        <v>0</v>
      </c>
      <c r="AA67" s="293">
        <f>_xlfn.IFNA(VLOOKUP(CONCATENATE($AA$5,$B67,$C67),'WAL2'!$A$6:$N$135,14,FALSE),0)</f>
        <v>0</v>
      </c>
      <c r="AB67" s="293">
        <f>_xlfn.IFNA(VLOOKUP(CONCATENATE($AB$5,$B67,$C67),DARD1!$A$6:$N$134,14,FALSE),0)</f>
        <v>0</v>
      </c>
      <c r="AC67" s="293">
        <f>_xlfn.IFNA(VLOOKUP(CONCATENATE($AC$5,$B67,$C67),'LF1'!$A$6:$N$135,14,FALSE),0)</f>
        <v>0</v>
      </c>
      <c r="AD67" s="293"/>
      <c r="AE67" s="293"/>
      <c r="AF67" s="293">
        <f>_xlfn.IFNA(VLOOKUP(CONCATENATE($AF$5,$B67,$C67),'BUN2'!$A$6:$N$131,14,FALSE),0)</f>
        <v>0</v>
      </c>
      <c r="AG67" s="293">
        <f>_xlfn.IFNA(VLOOKUP(CONCATENATE($AG$5,$B67,$C67),'OG3'!$A$6:$N$135,14,FALSE),0)</f>
        <v>0</v>
      </c>
      <c r="AH67" s="294">
        <f>_xlfn.IFNA(VLOOKUP(CONCATENATE($AH$5,$B67,$C67),SER!$A$6:$N$135,14,FALSE),0)</f>
        <v>0</v>
      </c>
      <c r="AI67" s="294">
        <f>_xlfn.IFNA(VLOOKUP(CONCATENATE($AH$5,$B67,$C67),KR!$A$6:$N$135,14,FALSE),0)</f>
        <v>0</v>
      </c>
      <c r="AJ67" s="294">
        <f>_xlfn.IFNA(VLOOKUP(CONCATENATE($AJ$5,$B67,$C67),DARL2!$A$6:$N$135,14,FALSE),0)</f>
        <v>0</v>
      </c>
      <c r="AK67" s="294">
        <f>_xlfn.IFNA(VLOOKUP(CONCATENATE($AK$5,$B67,$C67),DARD2!$A$6:$N$135,14,FALSE),0)</f>
        <v>0</v>
      </c>
      <c r="AL67" s="294">
        <f>_xlfn.IFNA(VLOOKUP(CONCATENATE($AL$5,$B67,$C67),'WAL3'!$A$6:$N$77,14,FALSE),0)</f>
        <v>0</v>
      </c>
      <c r="AM67" s="294">
        <f>_xlfn.IFNA(VLOOKUP(CONCATENATE($AM$5,$B67,$C67),'BAL3'!$A$6:$N$135,14,FALSE),0)</f>
        <v>0</v>
      </c>
      <c r="AN67" s="294">
        <f>_xlfn.IFNA(VLOOKUP(CONCATENATE($AN$5,$B67,$C67),'BUN3'!$A$6:$N$135,14,FALSE),0)</f>
        <v>0</v>
      </c>
      <c r="AO67" s="294">
        <f>_xlfn.IFNA(VLOOKUP(CONCATENATE($AO$5,$B67,$C67),SC!$A$6:$N$135,14,FALSE),0)</f>
        <v>0</v>
      </c>
      <c r="AP67" s="294">
        <f>_xlfn.IFNA(VLOOKUP(CONCATENATE($AP$5,$B67,$C67),'KAL1'!$A$6:$N$135,14,FALSE),0)</f>
        <v>0</v>
      </c>
      <c r="AQ67" s="519"/>
      <c r="AR67" s="295">
        <f>_xlfn.IFNA(VLOOKUP(CONCATENATE($AR$5,$B67,$C67),'LF2'!$A$6:$N$135,14,FALSE),0)</f>
        <v>0</v>
      </c>
      <c r="AS67" s="101"/>
    </row>
    <row r="68" spans="1:88" s="15" customFormat="1" ht="15.75" x14ac:dyDescent="0.2">
      <c r="A68" s="916"/>
      <c r="B68" s="105" t="s">
        <v>83</v>
      </c>
      <c r="C68" s="105"/>
      <c r="D68" s="105"/>
      <c r="E68" s="105"/>
      <c r="F68" s="105"/>
      <c r="G68" s="105"/>
      <c r="H68" s="105"/>
      <c r="I68" s="105"/>
      <c r="J68" s="106" t="s">
        <v>184</v>
      </c>
      <c r="K68" s="106" t="s">
        <v>185</v>
      </c>
      <c r="L68" s="106" t="s">
        <v>186</v>
      </c>
      <c r="M68" s="106" t="s">
        <v>187</v>
      </c>
      <c r="N68" s="106" t="s">
        <v>188</v>
      </c>
      <c r="O68" s="106" t="s">
        <v>189</v>
      </c>
      <c r="P68" s="106" t="s">
        <v>191</v>
      </c>
      <c r="Q68" s="106" t="s">
        <v>190</v>
      </c>
      <c r="R68" s="106"/>
      <c r="S68" s="106" t="s">
        <v>192</v>
      </c>
      <c r="T68" s="106" t="s">
        <v>792</v>
      </c>
      <c r="U68" s="106" t="s">
        <v>191</v>
      </c>
      <c r="V68" s="106" t="s">
        <v>193</v>
      </c>
      <c r="W68" s="106" t="s">
        <v>194</v>
      </c>
      <c r="X68" s="106" t="s">
        <v>195</v>
      </c>
      <c r="Y68" s="106" t="s">
        <v>196</v>
      </c>
      <c r="Z68" s="106" t="s">
        <v>793</v>
      </c>
      <c r="AA68" s="106" t="s">
        <v>197</v>
      </c>
      <c r="AB68" s="106" t="s">
        <v>198</v>
      </c>
      <c r="AC68" s="106" t="s">
        <v>199</v>
      </c>
      <c r="AD68" s="106"/>
      <c r="AE68" s="106"/>
      <c r="AF68" s="106" t="s">
        <v>200</v>
      </c>
      <c r="AG68" s="106" t="s">
        <v>201</v>
      </c>
      <c r="AH68" s="106" t="s">
        <v>202</v>
      </c>
      <c r="AI68" s="106"/>
      <c r="AJ68" s="106"/>
      <c r="AK68" s="106" t="s">
        <v>203</v>
      </c>
      <c r="AL68" s="106" t="s">
        <v>204</v>
      </c>
      <c r="AM68" s="106" t="s">
        <v>205</v>
      </c>
      <c r="AN68" s="106" t="s">
        <v>206</v>
      </c>
      <c r="AO68" s="106" t="s">
        <v>207</v>
      </c>
      <c r="AP68" s="106" t="s">
        <v>208</v>
      </c>
      <c r="AQ68" s="106"/>
      <c r="AR68" s="106" t="s">
        <v>209</v>
      </c>
      <c r="AS68" s="101"/>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row>
    <row r="72" spans="1:88" x14ac:dyDescent="0.2">
      <c r="A72" s="24"/>
      <c r="B72"/>
      <c r="C72"/>
      <c r="E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row>
    <row r="73" spans="1:88" x14ac:dyDescent="0.2">
      <c r="A73" s="24"/>
      <c r="B73"/>
      <c r="C73"/>
      <c r="E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row>
    <row r="74" spans="1:88" x14ac:dyDescent="0.2">
      <c r="A74" s="24"/>
      <c r="B74"/>
      <c r="C74"/>
      <c r="E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row>
    <row r="75" spans="1:88" x14ac:dyDescent="0.2">
      <c r="A75" s="24"/>
      <c r="B75"/>
      <c r="C75"/>
      <c r="E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row>
    <row r="76" spans="1:88" x14ac:dyDescent="0.2">
      <c r="A76" s="24"/>
      <c r="B76"/>
      <c r="C76"/>
      <c r="E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row>
    <row r="77" spans="1:88" x14ac:dyDescent="0.2">
      <c r="A77" s="24"/>
      <c r="B77"/>
      <c r="C77"/>
      <c r="E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row>
    <row r="78" spans="1:88" x14ac:dyDescent="0.2">
      <c r="A78" s="24"/>
      <c r="B78"/>
      <c r="C78"/>
      <c r="E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row>
  </sheetData>
  <sortState xmlns:xlrd2="http://schemas.microsoft.com/office/spreadsheetml/2017/richdata2" ref="B6:AR67">
    <sortCondition descending="1" ref="H6:H67"/>
    <sortCondition ref="I6:I67"/>
  </sortState>
  <mergeCells count="86">
    <mergeCell ref="AH1:AH2"/>
    <mergeCell ref="AD1:AD2"/>
    <mergeCell ref="AD3:AD4"/>
    <mergeCell ref="AE1:AE2"/>
    <mergeCell ref="AE3:AE4"/>
    <mergeCell ref="AH3:AH4"/>
    <mergeCell ref="AB1:AB2"/>
    <mergeCell ref="AB3:AB4"/>
    <mergeCell ref="AC3:AC4"/>
    <mergeCell ref="AF3:AF4"/>
    <mergeCell ref="AG3:AG4"/>
    <mergeCell ref="AC1:AC2"/>
    <mergeCell ref="AF1:AF2"/>
    <mergeCell ref="AG1:AG2"/>
    <mergeCell ref="AI1:AI2"/>
    <mergeCell ref="AI3:AI4"/>
    <mergeCell ref="AO3:AO4"/>
    <mergeCell ref="AP3:AP4"/>
    <mergeCell ref="AR3:AR4"/>
    <mergeCell ref="AQ1:AQ2"/>
    <mergeCell ref="AQ3:AQ4"/>
    <mergeCell ref="AR1:AR2"/>
    <mergeCell ref="AJ1:AJ2"/>
    <mergeCell ref="AJ3:AJ4"/>
    <mergeCell ref="AK1:AK2"/>
    <mergeCell ref="AK3:AK4"/>
    <mergeCell ref="AL3:AL4"/>
    <mergeCell ref="AM3:AM4"/>
    <mergeCell ref="AN3:AN4"/>
    <mergeCell ref="J3:J4"/>
    <mergeCell ref="K3:K4"/>
    <mergeCell ref="L3:L4"/>
    <mergeCell ref="M3:M4"/>
    <mergeCell ref="N3:N4"/>
    <mergeCell ref="O3:O4"/>
    <mergeCell ref="Q3:Q4"/>
    <mergeCell ref="P3:P4"/>
    <mergeCell ref="S3:S4"/>
    <mergeCell ref="U3:U4"/>
    <mergeCell ref="T3:T4"/>
    <mergeCell ref="R3:R4"/>
    <mergeCell ref="V3:V4"/>
    <mergeCell ref="W3:W4"/>
    <mergeCell ref="X3:X4"/>
    <mergeCell ref="Y3:Y4"/>
    <mergeCell ref="AA3:AA4"/>
    <mergeCell ref="Z3:Z4"/>
    <mergeCell ref="M1:M2"/>
    <mergeCell ref="N1:N2"/>
    <mergeCell ref="W1:W2"/>
    <mergeCell ref="S1:S2"/>
    <mergeCell ref="P1:P2"/>
    <mergeCell ref="U1:U2"/>
    <mergeCell ref="R1:R2"/>
    <mergeCell ref="K1:K2"/>
    <mergeCell ref="T1:T2"/>
    <mergeCell ref="AP1:AP2"/>
    <mergeCell ref="B1:B2"/>
    <mergeCell ref="C1:C2"/>
    <mergeCell ref="D1:D2"/>
    <mergeCell ref="E1:E2"/>
    <mergeCell ref="F1:F4"/>
    <mergeCell ref="B3:B4"/>
    <mergeCell ref="C3:C4"/>
    <mergeCell ref="D3:D4"/>
    <mergeCell ref="E3:E4"/>
    <mergeCell ref="Y1:Y2"/>
    <mergeCell ref="Z1:Z2"/>
    <mergeCell ref="X1:X2"/>
    <mergeCell ref="Q1:Q2"/>
    <mergeCell ref="A1:A68"/>
    <mergeCell ref="AL1:AL2"/>
    <mergeCell ref="AM1:AM2"/>
    <mergeCell ref="AN1:AN2"/>
    <mergeCell ref="AO1:AO2"/>
    <mergeCell ref="G1:G2"/>
    <mergeCell ref="I3:I4"/>
    <mergeCell ref="I1:I2"/>
    <mergeCell ref="V1:V2"/>
    <mergeCell ref="AA1:AA2"/>
    <mergeCell ref="G3:G4"/>
    <mergeCell ref="H3:H4"/>
    <mergeCell ref="O1:O2"/>
    <mergeCell ref="L1:L2"/>
    <mergeCell ref="H1:H2"/>
    <mergeCell ref="J1:J2"/>
  </mergeCells>
  <phoneticPr fontId="24" type="noConversion"/>
  <conditionalFormatting sqref="B69:B1048576 B1:B2">
    <cfRule type="duplicateValues" dxfId="194" priority="414"/>
  </conditionalFormatting>
  <conditionalFormatting sqref="U6:Y6 AA65:AC67 U65:Y67 AL65:AR67 AK6:AP6 AL7:AP7 AG6:AI7 AF64:AG67 Z6:AC58 AL8:AQ58 AK7:AK67 J6:S67 AR6:AR63 AG8:AG58 U7:V58 X7:Y58 W7:W63 AH8:AI67 T6:T58 AD6:AE61 AJ6:AJ67 AF6:AF62">
    <cfRule type="cellIs" dxfId="193" priority="47" operator="lessThan">
      <formula>1</formula>
    </cfRule>
  </conditionalFormatting>
  <conditionalFormatting sqref="C65:C1048576 C1:C58">
    <cfRule type="duplicateValues" dxfId="192" priority="45"/>
    <cfRule type="duplicateValues" dxfId="191" priority="46"/>
  </conditionalFormatting>
  <conditionalFormatting sqref="T65:T67">
    <cfRule type="cellIs" dxfId="190" priority="43" operator="lessThan">
      <formula>1</formula>
    </cfRule>
  </conditionalFormatting>
  <conditionalFormatting sqref="Z65:Z67">
    <cfRule type="cellIs" dxfId="189" priority="41" operator="lessThan">
      <formula>1</formula>
    </cfRule>
  </conditionalFormatting>
  <conditionalFormatting sqref="AA63:AC64 U64:Y64 AL64:AR64 AL63:AQ63 AG63 U63:V63 X63:Y63">
    <cfRule type="cellIs" dxfId="188" priority="40" operator="lessThan">
      <formula>1</formula>
    </cfRule>
  </conditionalFormatting>
  <conditionalFormatting sqref="C63:C64">
    <cfRule type="duplicateValues" dxfId="187" priority="38"/>
    <cfRule type="duplicateValues" dxfId="186" priority="39"/>
  </conditionalFormatting>
  <conditionalFormatting sqref="T63:T64">
    <cfRule type="cellIs" dxfId="185" priority="37" operator="lessThan">
      <formula>1</formula>
    </cfRule>
  </conditionalFormatting>
  <conditionalFormatting sqref="Z63:Z64">
    <cfRule type="cellIs" dxfId="184" priority="36" operator="lessThan">
      <formula>1</formula>
    </cfRule>
  </conditionalFormatting>
  <conditionalFormatting sqref="AA61:AC62 U61:V62 AG61:AG62 AL61:AQ62 X61:Y62">
    <cfRule type="cellIs" dxfId="183" priority="35" operator="lessThan">
      <formula>1</formula>
    </cfRule>
  </conditionalFormatting>
  <conditionalFormatting sqref="C61:C62">
    <cfRule type="duplicateValues" dxfId="182" priority="33"/>
    <cfRule type="duplicateValues" dxfId="181" priority="34"/>
  </conditionalFormatting>
  <conditionalFormatting sqref="T61:T62">
    <cfRule type="cellIs" dxfId="180" priority="32" operator="lessThan">
      <formula>1</formula>
    </cfRule>
  </conditionalFormatting>
  <conditionalFormatting sqref="Z61:Z62">
    <cfRule type="cellIs" dxfId="179" priority="31" operator="lessThan">
      <formula>1</formula>
    </cfRule>
  </conditionalFormatting>
  <conditionalFormatting sqref="AA59:AC60 U59:V60 AG59:AG60 AL59:AQ60 X59:Y60">
    <cfRule type="cellIs" dxfId="178" priority="30" operator="lessThan">
      <formula>1</formula>
    </cfRule>
  </conditionalFormatting>
  <conditionalFormatting sqref="C59:C60">
    <cfRule type="duplicateValues" dxfId="177" priority="28"/>
    <cfRule type="duplicateValues" dxfId="176" priority="29"/>
  </conditionalFormatting>
  <conditionalFormatting sqref="T59:T60">
    <cfRule type="cellIs" dxfId="175" priority="27" operator="lessThan">
      <formula>1</formula>
    </cfRule>
  </conditionalFormatting>
  <conditionalFormatting sqref="Z59:Z60">
    <cfRule type="cellIs" dxfId="174" priority="26" operator="lessThan">
      <formula>1</formula>
    </cfRule>
  </conditionalFormatting>
  <conditionalFormatting sqref="AD62:AE67">
    <cfRule type="cellIs" dxfId="173" priority="22" operator="lessThan">
      <formula>1</formula>
    </cfRule>
  </conditionalFormatting>
  <conditionalFormatting sqref="AQ6:AQ7">
    <cfRule type="cellIs" dxfId="172" priority="18" operator="lessThan">
      <formula>1</formula>
    </cfRule>
  </conditionalFormatting>
  <conditionalFormatting sqref="AF63">
    <cfRule type="cellIs" dxfId="171" priority="14" operator="lessThan">
      <formula>1</formula>
    </cfRule>
  </conditionalFormatting>
  <pageMargins left="0.25" right="0.25" top="0.75" bottom="0.75" header="0.3" footer="0.3"/>
  <pageSetup paperSize="9"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8ADF5-BF3F-461C-ADFC-8EE66BDD1AB9}">
  <sheetPr codeName="Sheet9">
    <tabColor rgb="FFFCE4D6"/>
    <pageSetUpPr fitToPage="1"/>
  </sheetPr>
  <dimension ref="A1:CE57"/>
  <sheetViews>
    <sheetView zoomScale="80" zoomScaleNormal="80" zoomScaleSheetLayoutView="90" workbookViewId="0">
      <pane xSplit="9" ySplit="5" topLeftCell="J6" activePane="bottomRight" state="frozen"/>
      <selection pane="topRight" activeCell="J1" sqref="J1"/>
      <selection pane="bottomLeft" activeCell="A6" sqref="A6"/>
      <selection pane="bottomRight" activeCell="C7" sqref="C7"/>
    </sheetView>
  </sheetViews>
  <sheetFormatPr defaultColWidth="26.85546875" defaultRowHeight="12.75" x14ac:dyDescent="0.2"/>
  <cols>
    <col min="1" max="1" width="4.5703125" style="12" bestFit="1" customWidth="1"/>
    <col min="2" max="2" width="18.7109375" style="6" bestFit="1" customWidth="1"/>
    <col min="3" max="3" width="30" style="6" bestFit="1" customWidth="1"/>
    <col min="4" max="4" width="16.42578125" style="6" bestFit="1" customWidth="1"/>
    <col min="5" max="5" width="10.140625" style="12" bestFit="1" customWidth="1"/>
    <col min="6" max="6" width="5.85546875" style="7" bestFit="1" customWidth="1"/>
    <col min="7" max="7" width="14" style="7" bestFit="1" customWidth="1"/>
    <col min="8" max="8" width="8.7109375" style="5" bestFit="1" customWidth="1"/>
    <col min="9" max="9" width="9.5703125" style="2" bestFit="1" customWidth="1"/>
    <col min="10" max="11" width="11.140625" style="52" bestFit="1" customWidth="1"/>
    <col min="12" max="13" width="11" style="52" bestFit="1" customWidth="1"/>
    <col min="14" max="14" width="19.140625" style="52" bestFit="1" customWidth="1"/>
    <col min="15" max="15" width="11" style="52" bestFit="1" customWidth="1"/>
    <col min="16" max="17" width="11.42578125" style="52" bestFit="1" customWidth="1"/>
    <col min="18" max="19" width="16.28515625" style="52" bestFit="1" customWidth="1"/>
    <col min="20" max="20" width="14.5703125" style="52" bestFit="1" customWidth="1"/>
    <col min="21" max="21" width="11.42578125" style="52" bestFit="1" customWidth="1"/>
    <col min="22" max="22" width="11" style="52" bestFit="1" customWidth="1"/>
    <col min="23" max="24" width="10.7109375" style="52" bestFit="1" customWidth="1"/>
    <col min="25" max="25" width="14.5703125" style="52" bestFit="1" customWidth="1"/>
    <col min="26" max="26" width="16.42578125" style="52" bestFit="1" customWidth="1"/>
    <col min="27" max="27" width="16.28515625" style="52" bestFit="1" customWidth="1"/>
    <col min="28" max="30" width="11.5703125" style="52" bestFit="1" customWidth="1"/>
    <col min="31" max="31" width="11.5703125" style="52" customWidth="1"/>
    <col min="32" max="32" width="11.5703125" style="52" bestFit="1" customWidth="1"/>
    <col min="33" max="34" width="10.7109375" style="52" bestFit="1" customWidth="1"/>
    <col min="35" max="36" width="10.7109375" style="52" customWidth="1"/>
    <col min="37" max="37" width="14.5703125" style="56" bestFit="1" customWidth="1"/>
    <col min="38" max="38" width="12" style="56" bestFit="1" customWidth="1"/>
    <col min="39" max="39" width="10.7109375" style="52" bestFit="1" customWidth="1"/>
    <col min="40" max="40" width="11" style="56" bestFit="1" customWidth="1"/>
    <col min="41" max="41" width="10.7109375" style="56" bestFit="1" customWidth="1"/>
    <col min="42" max="42" width="11.140625" style="56" bestFit="1" customWidth="1"/>
    <col min="43" max="44" width="11" style="56" bestFit="1" customWidth="1"/>
    <col min="45" max="45" width="22.42578125" style="54" bestFit="1" customWidth="1"/>
    <col min="46" max="16384" width="26.85546875" style="12"/>
  </cols>
  <sheetData>
    <row r="1" spans="1:83" s="9" customFormat="1" ht="12.75" customHeight="1" x14ac:dyDescent="0.2">
      <c r="A1" s="924" t="s">
        <v>183</v>
      </c>
      <c r="B1" s="881" t="s">
        <v>0</v>
      </c>
      <c r="C1" s="881" t="s">
        <v>49</v>
      </c>
      <c r="D1" s="881" t="s">
        <v>2</v>
      </c>
      <c r="E1" s="881" t="s">
        <v>480</v>
      </c>
      <c r="F1" s="922" t="s">
        <v>4</v>
      </c>
      <c r="G1" s="928" t="s">
        <v>5</v>
      </c>
      <c r="H1" s="881" t="s">
        <v>6</v>
      </c>
      <c r="I1" s="931" t="s">
        <v>182</v>
      </c>
      <c r="J1" s="926" t="s">
        <v>440</v>
      </c>
      <c r="K1" s="919" t="s">
        <v>272</v>
      </c>
      <c r="L1" s="919" t="s">
        <v>453</v>
      </c>
      <c r="M1" s="919" t="s">
        <v>272</v>
      </c>
      <c r="N1" s="919" t="s">
        <v>449</v>
      </c>
      <c r="O1" s="919" t="s">
        <v>443</v>
      </c>
      <c r="P1" s="919" t="s">
        <v>272</v>
      </c>
      <c r="Q1" s="919" t="s">
        <v>451</v>
      </c>
      <c r="R1" s="919" t="s">
        <v>793</v>
      </c>
      <c r="S1" s="919" t="s">
        <v>435</v>
      </c>
      <c r="T1" s="919" t="s">
        <v>960</v>
      </c>
      <c r="U1" s="919" t="s">
        <v>272</v>
      </c>
      <c r="V1" s="919" t="s">
        <v>443</v>
      </c>
      <c r="W1" s="919" t="s">
        <v>440</v>
      </c>
      <c r="X1" s="919" t="s">
        <v>435</v>
      </c>
      <c r="Y1" s="919" t="s">
        <v>450</v>
      </c>
      <c r="Z1" s="919" t="s">
        <v>793</v>
      </c>
      <c r="AA1" s="919" t="s">
        <v>451</v>
      </c>
      <c r="AB1" s="919" t="s">
        <v>438</v>
      </c>
      <c r="AC1" s="919" t="s">
        <v>445</v>
      </c>
      <c r="AD1" s="919" t="s">
        <v>970</v>
      </c>
      <c r="AE1" s="919" t="s">
        <v>1140</v>
      </c>
      <c r="AF1" s="919" t="s">
        <v>440</v>
      </c>
      <c r="AG1" s="919" t="s">
        <v>435</v>
      </c>
      <c r="AH1" s="919" t="s">
        <v>233</v>
      </c>
      <c r="AI1" s="919" t="s">
        <v>1142</v>
      </c>
      <c r="AJ1" s="919" t="s">
        <v>1189</v>
      </c>
      <c r="AK1" s="919" t="s">
        <v>1226</v>
      </c>
      <c r="AL1" s="919" t="s">
        <v>451</v>
      </c>
      <c r="AM1" s="919" t="s">
        <v>443</v>
      </c>
      <c r="AN1" s="919" t="s">
        <v>1229</v>
      </c>
      <c r="AO1" s="919" t="s">
        <v>447</v>
      </c>
      <c r="AP1" s="919" t="s">
        <v>442</v>
      </c>
      <c r="AQ1" s="933" t="s">
        <v>445</v>
      </c>
      <c r="AR1" s="935" t="s">
        <v>1143</v>
      </c>
      <c r="AS1" s="76"/>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9" customFormat="1" ht="12.75" customHeight="1" x14ac:dyDescent="0.2">
      <c r="A2" s="924"/>
      <c r="B2" s="880"/>
      <c r="C2" s="880"/>
      <c r="D2" s="880"/>
      <c r="E2" s="880"/>
      <c r="F2" s="923"/>
      <c r="G2" s="929"/>
      <c r="H2" s="880"/>
      <c r="I2" s="930"/>
      <c r="J2" s="927"/>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34"/>
      <c r="AR2" s="936"/>
      <c r="AS2" s="76"/>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9" customFormat="1" ht="12.75" customHeight="1" x14ac:dyDescent="0.2">
      <c r="A3" s="924"/>
      <c r="B3" s="880" t="s">
        <v>7</v>
      </c>
      <c r="C3" s="880" t="s">
        <v>8</v>
      </c>
      <c r="D3" s="880" t="s">
        <v>13</v>
      </c>
      <c r="E3" s="880" t="s">
        <v>9</v>
      </c>
      <c r="F3" s="923"/>
      <c r="G3" s="929" t="s">
        <v>10</v>
      </c>
      <c r="H3" s="880" t="s">
        <v>11</v>
      </c>
      <c r="I3" s="930" t="s">
        <v>12</v>
      </c>
      <c r="J3" s="925" t="s">
        <v>210</v>
      </c>
      <c r="K3" s="921" t="s">
        <v>211</v>
      </c>
      <c r="L3" s="921" t="s">
        <v>212</v>
      </c>
      <c r="M3" s="921" t="s">
        <v>213</v>
      </c>
      <c r="N3" s="921" t="s">
        <v>213</v>
      </c>
      <c r="O3" s="921" t="s">
        <v>214</v>
      </c>
      <c r="P3" s="932" t="s">
        <v>995</v>
      </c>
      <c r="Q3" s="921" t="s">
        <v>215</v>
      </c>
      <c r="R3" s="921">
        <v>44262</v>
      </c>
      <c r="S3" s="921" t="s">
        <v>217</v>
      </c>
      <c r="T3" s="921" t="s">
        <v>217</v>
      </c>
      <c r="U3" s="921" t="s">
        <v>218</v>
      </c>
      <c r="V3" s="921" t="s">
        <v>219</v>
      </c>
      <c r="W3" s="921" t="s">
        <v>220</v>
      </c>
      <c r="X3" s="921" t="s">
        <v>221</v>
      </c>
      <c r="Y3" s="921" t="s">
        <v>221</v>
      </c>
      <c r="Z3" s="921" t="s">
        <v>221</v>
      </c>
      <c r="AA3" s="921" t="s">
        <v>222</v>
      </c>
      <c r="AB3" s="921" t="s">
        <v>223</v>
      </c>
      <c r="AC3" s="921" t="s">
        <v>224</v>
      </c>
      <c r="AD3" s="921" t="s">
        <v>224</v>
      </c>
      <c r="AE3" s="921">
        <v>44353</v>
      </c>
      <c r="AF3" s="921" t="s">
        <v>225</v>
      </c>
      <c r="AG3" s="921" t="s">
        <v>226</v>
      </c>
      <c r="AH3" s="921" t="s">
        <v>226</v>
      </c>
      <c r="AI3" s="921">
        <v>44374</v>
      </c>
      <c r="AJ3" s="921" t="s">
        <v>1137</v>
      </c>
      <c r="AK3" s="921" t="s">
        <v>227</v>
      </c>
      <c r="AL3" s="921" t="s">
        <v>228</v>
      </c>
      <c r="AM3" s="921" t="s">
        <v>228</v>
      </c>
      <c r="AN3" s="921" t="s">
        <v>229</v>
      </c>
      <c r="AO3" s="921" t="s">
        <v>230</v>
      </c>
      <c r="AP3" s="921">
        <v>44437</v>
      </c>
      <c r="AQ3" s="921">
        <v>44458</v>
      </c>
      <c r="AR3" s="921">
        <v>44479</v>
      </c>
      <c r="AS3" s="76"/>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10" customFormat="1" ht="12.75" customHeight="1" x14ac:dyDescent="0.2">
      <c r="A4" s="924"/>
      <c r="B4" s="880"/>
      <c r="C4" s="880"/>
      <c r="D4" s="880"/>
      <c r="E4" s="880"/>
      <c r="F4" s="923"/>
      <c r="G4" s="929"/>
      <c r="H4" s="880"/>
      <c r="I4" s="930"/>
      <c r="J4" s="925"/>
      <c r="K4" s="921"/>
      <c r="L4" s="921"/>
      <c r="M4" s="921"/>
      <c r="N4" s="921"/>
      <c r="O4" s="921"/>
      <c r="P4" s="932"/>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7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row>
    <row r="5" spans="1:83" s="10" customFormat="1" ht="13.5" thickBot="1" x14ac:dyDescent="0.25">
      <c r="A5" s="924"/>
      <c r="B5" s="49"/>
      <c r="C5" s="49"/>
      <c r="D5" s="49"/>
      <c r="E5" s="49"/>
      <c r="F5" s="50"/>
      <c r="G5" s="107" t="s">
        <v>10</v>
      </c>
      <c r="H5" s="108" t="s">
        <v>11</v>
      </c>
      <c r="I5" s="109" t="s">
        <v>12</v>
      </c>
      <c r="J5" s="469" t="s">
        <v>50</v>
      </c>
      <c r="K5" s="470" t="s">
        <v>50</v>
      </c>
      <c r="L5" s="470" t="s">
        <v>50</v>
      </c>
      <c r="M5" s="470" t="s">
        <v>50</v>
      </c>
      <c r="N5" s="470" t="s">
        <v>50</v>
      </c>
      <c r="O5" s="470" t="s">
        <v>50</v>
      </c>
      <c r="P5" s="470" t="s">
        <v>50</v>
      </c>
      <c r="Q5" s="470" t="s">
        <v>50</v>
      </c>
      <c r="R5" s="470" t="s">
        <v>50</v>
      </c>
      <c r="S5" s="470" t="s">
        <v>50</v>
      </c>
      <c r="T5" s="470" t="s">
        <v>50</v>
      </c>
      <c r="U5" s="470" t="s">
        <v>50</v>
      </c>
      <c r="V5" s="470" t="s">
        <v>50</v>
      </c>
      <c r="W5" s="470" t="s">
        <v>50</v>
      </c>
      <c r="X5" s="470" t="s">
        <v>50</v>
      </c>
      <c r="Y5" s="470" t="s">
        <v>50</v>
      </c>
      <c r="Z5" s="470" t="s">
        <v>50</v>
      </c>
      <c r="AA5" s="470" t="s">
        <v>50</v>
      </c>
      <c r="AB5" s="470" t="s">
        <v>50</v>
      </c>
      <c r="AC5" s="470" t="s">
        <v>50</v>
      </c>
      <c r="AD5" s="470" t="s">
        <v>50</v>
      </c>
      <c r="AE5" s="470" t="s">
        <v>50</v>
      </c>
      <c r="AF5" s="470" t="s">
        <v>50</v>
      </c>
      <c r="AG5" s="470" t="s">
        <v>50</v>
      </c>
      <c r="AH5" s="471" t="s">
        <v>50</v>
      </c>
      <c r="AI5" s="471" t="s">
        <v>50</v>
      </c>
      <c r="AJ5" s="471" t="s">
        <v>50</v>
      </c>
      <c r="AK5" s="471" t="s">
        <v>50</v>
      </c>
      <c r="AL5" s="471" t="s">
        <v>50</v>
      </c>
      <c r="AM5" s="471" t="s">
        <v>50</v>
      </c>
      <c r="AN5" s="471" t="s">
        <v>50</v>
      </c>
      <c r="AO5" s="471" t="s">
        <v>50</v>
      </c>
      <c r="AP5" s="471" t="s">
        <v>50</v>
      </c>
      <c r="AQ5" s="512" t="s">
        <v>50</v>
      </c>
      <c r="AR5" s="516" t="s">
        <v>50</v>
      </c>
      <c r="AS5" s="7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s="1" customFormat="1" x14ac:dyDescent="0.2">
      <c r="A6" s="924"/>
      <c r="B6" s="802" t="s">
        <v>24</v>
      </c>
      <c r="C6" s="803" t="s">
        <v>25</v>
      </c>
      <c r="D6" s="803" t="s">
        <v>101</v>
      </c>
      <c r="E6" s="804">
        <v>44316</v>
      </c>
      <c r="F6" s="805">
        <v>19</v>
      </c>
      <c r="G6" s="806">
        <f t="shared" ref="G6:G49" si="0">COUNTIF(J6:AR6,"&gt;0")</f>
        <v>8</v>
      </c>
      <c r="H6" s="807">
        <f t="shared" ref="H6:H49" si="1">SUM(J6:AR6)</f>
        <v>61</v>
      </c>
      <c r="I6" s="808">
        <f t="shared" ref="I6:I21" si="2">RANK(H6,$H$6:$H$51)</f>
        <v>1</v>
      </c>
      <c r="J6" s="222">
        <f>_xlfn.IFNA(VLOOKUP(CONCATENATE($J$5,$B6,$C6),'20BUN'!$A$6:$N$94,14,FALSE),0)</f>
        <v>8</v>
      </c>
      <c r="K6" s="223">
        <f>_xlfn.IFNA(VLOOKUP(CONCATENATE($K$5,$B6,$C6),'20BUS'!$A$6:$N$107,14,FALSE),0)</f>
        <v>7</v>
      </c>
      <c r="L6" s="223">
        <f>_xlfn.IFNA(VLOOKUP(CONCATENATE($L$5,$B6,$C6),'MUR1'!$A$6:$N$135,14,FALSE),0)</f>
        <v>0</v>
      </c>
      <c r="M6" s="223">
        <f>_xlfn.IFNA(VLOOKUP(CONCATENATE($M$5,$B6,$C6),'BUS1'!$A$6:$N$95,14,FALSE),0)</f>
        <v>8</v>
      </c>
      <c r="N6" s="223">
        <f>_xlfn.IFNA(VLOOKUP(CONCATENATE($N$5,$B6,$C6),'WP1'!$A$6:$N$131,14,FALSE),0)</f>
        <v>0</v>
      </c>
      <c r="O6" s="223">
        <f>_xlfn.IFNA(VLOOKUP(CONCATENATE($O$5,$B6,$C6),'BAL1'!$A$6:$N$95,14,FALSE),0)</f>
        <v>0</v>
      </c>
      <c r="P6" s="223">
        <f>_xlfn.IFNA(VLOOKUP(CONCATENATE($P$5,$B6,$C6),'BUS2'!$A$6:$N$133,14,FALSE),0)</f>
        <v>0</v>
      </c>
      <c r="Q6" s="223">
        <f>_xlfn.IFNA(VLOOKUP(CONCATENATE($Q$5,$B6,$C6),'WAL1'!$A$6:$N$135,14,FALSE),0)</f>
        <v>0</v>
      </c>
      <c r="R6" s="223">
        <f>_xlfn.IFNA(VLOOKUP(CONCATENATE($S$5,$B6,$C6),'MR1'!$A$6:$N$130,14,FALSE),0)</f>
        <v>0</v>
      </c>
      <c r="S6" s="223">
        <f>_xlfn.IFNA(VLOOKUP(CONCATENATE($S$5,$B6,$C6),'OG1'!$A$6:$N$132,14,FALSE),0)</f>
        <v>0</v>
      </c>
      <c r="T6" s="223">
        <f>_xlfn.IFNA(VLOOKUP(CONCATENATE($T$5,$B6,$C6),DARL!$A$6:$N$56,14,FALSE),0)</f>
        <v>0</v>
      </c>
      <c r="U6" s="223">
        <f>_xlfn.IFNA(VLOOKUP(CONCATENATE($U$5,$B6,$C6),'BUS3'!$A$6:$N$135,14,FALSE),0)</f>
        <v>0</v>
      </c>
      <c r="V6" s="223">
        <f>_xlfn.IFNA(VLOOKUP(CONCATENATE($V$5,$B6,$C6),'BAL2'!$A$6:$N$135,14,FALSE),0)</f>
        <v>0</v>
      </c>
      <c r="W6" s="223">
        <f>_xlfn.IFNA(VLOOKUP(CONCATENATE($W$5,$B6,$C6),'BUN1'!$A$6:$N$135,14,FALSE),0)</f>
        <v>0</v>
      </c>
      <c r="X6" s="223">
        <f>_xlfn.IFNA(VLOOKUP(CONCATENATE($X$5,$B6,$C6),'OG2'!$A$6:$N$133,14,FALSE),0)</f>
        <v>0</v>
      </c>
      <c r="Y6" s="223">
        <f>_xlfn.IFNA(VLOOKUP(CONCATENATE($Y$5,$B6,$C6),'SM1'!$A$6:$N$133,14,FALSE),0)</f>
        <v>0</v>
      </c>
      <c r="Z6" s="223">
        <f>_xlfn.IFNA(VLOOKUP(CONCATENATE($Z$5,$B6,$C6),'MR2'!$A$6:$N$124,14,FALSE),0)</f>
        <v>0</v>
      </c>
      <c r="AA6" s="223">
        <f>_xlfn.IFNA(VLOOKUP(CONCATENATE($AA$5,$B6,$C6),'WAL2'!$A$6:$N$135,14,FALSE),0)</f>
        <v>0</v>
      </c>
      <c r="AB6" s="223">
        <f>_xlfn.IFNA(VLOOKUP(CONCATENATE($AB$5,$B6,$C6),DARD1!$A$6:$N$134,14,FALSE),0)</f>
        <v>0</v>
      </c>
      <c r="AC6" s="223">
        <f>_xlfn.IFNA(VLOOKUP(CONCATENATE($AC$5,$B6,$C6),'LF1'!$A$6:$N$135,14,FALSE),0)</f>
        <v>0</v>
      </c>
      <c r="AD6" s="223">
        <f>_xlfn.IFNA(VLOOKUP(CONCATENATE($AD$5,$B6,$C6),DARL2!$A$6:$N$135,14,FALSE),0)</f>
        <v>0</v>
      </c>
      <c r="AE6" s="85">
        <f>_xlfn.IFNA(VLOOKUP(CONCATENATE($AE$5,$B6,$C6),FEST!$A$6:$N$131,14,FALSE),0)</f>
        <v>0</v>
      </c>
      <c r="AF6" s="223">
        <f>_xlfn.IFNA(VLOOKUP(CONCATENATE($AF$5,$B6,$C6),'BUN2'!$A$6:$N$131,14,FALSE),0)</f>
        <v>7</v>
      </c>
      <c r="AG6" s="85">
        <f>_xlfn.IFNA(VLOOKUP(CONCATENATE($AG$5,$B6,$C6),'OG3'!$A$6:$N$135,14,FALSE),0)</f>
        <v>0</v>
      </c>
      <c r="AH6" s="224">
        <f>_xlfn.IFNA(VLOOKUP(CONCATENATE($AH$5,$B6,$C6),SER!$A$6:$N$135,14,FALSE),0)</f>
        <v>0</v>
      </c>
      <c r="AI6" s="224">
        <f>_xlfn.IFNA(VLOOKUP(CONCATENATE($AH$5,$B6,$C6),KR!$A$6:$N$135,14,FALSE),0)</f>
        <v>0</v>
      </c>
      <c r="AJ6" s="224">
        <f>_xlfn.IFNA(VLOOKUP(CONCATENATE($AJ$5,$B6,$C6),DARL2!$A$6:$N$135,14,FALSE),0)</f>
        <v>0</v>
      </c>
      <c r="AK6" s="224">
        <f>_xlfn.IFNA(VLOOKUP(CONCATENATE($AK$5,$B6,$C6),DARD2!$A$6:$N$135,14,FALSE),0)</f>
        <v>8</v>
      </c>
      <c r="AL6" s="224">
        <f>_xlfn.IFNA(VLOOKUP(CONCATENATE($AL$5,$B6,$C6),'WAL3'!$A$6:$N$77,14,FALSE),0)</f>
        <v>0</v>
      </c>
      <c r="AM6" s="224">
        <f>_xlfn.IFNA(VLOOKUP(CONCATENATE($AM$5,$B6,$C6),'BAL3'!$A$6:$N$135,14,FALSE),0)</f>
        <v>0</v>
      </c>
      <c r="AN6" s="224">
        <f>_xlfn.IFNA(VLOOKUP(CONCATENATE($AN$5,$B6,$C6),'BUN3'!$A$6:$N$135,14,FALSE),0)</f>
        <v>8</v>
      </c>
      <c r="AO6" s="224">
        <f>_xlfn.IFNA(VLOOKUP(CONCATENATE($AO$5,$B6,$C6),SC!$A$6:$N$135,14,FALSE),0)</f>
        <v>6</v>
      </c>
      <c r="AP6" s="224">
        <f>_xlfn.IFNA(VLOOKUP(CONCATENATE($AP$5,$B6,$C6),'KAL1'!$A$6:$N$135,14,FALSE),0)</f>
        <v>0</v>
      </c>
      <c r="AQ6" s="513"/>
      <c r="AR6" s="225">
        <f>_xlfn.IFNA(VLOOKUP(CONCATENATE($AR$5,$B6,$C6),'MR3'!$A$6:$N$135,14,FALSE),0)</f>
        <v>9</v>
      </c>
      <c r="AS6" s="76"/>
    </row>
    <row r="7" spans="1:83" s="1" customFormat="1" x14ac:dyDescent="0.2">
      <c r="A7" s="924"/>
      <c r="B7" s="809" t="s">
        <v>347</v>
      </c>
      <c r="C7" s="810" t="s">
        <v>348</v>
      </c>
      <c r="D7" s="810" t="s">
        <v>81</v>
      </c>
      <c r="E7" s="811">
        <v>44286</v>
      </c>
      <c r="F7" s="812">
        <v>19</v>
      </c>
      <c r="G7" s="813">
        <f t="shared" si="0"/>
        <v>7</v>
      </c>
      <c r="H7" s="814">
        <f t="shared" si="1"/>
        <v>59</v>
      </c>
      <c r="I7" s="815">
        <f t="shared" si="2"/>
        <v>2</v>
      </c>
      <c r="J7" s="227">
        <f>_xlfn.IFNA(VLOOKUP(CONCATENATE($J$5,$B7,$C7),'20BUN'!$A$6:$N$94,14,FALSE),0)</f>
        <v>0</v>
      </c>
      <c r="K7" s="85">
        <f>_xlfn.IFNA(VLOOKUP(CONCATENATE($K$5,$B7,$C7),'20BUS'!$A$6:$N$107,14,FALSE),0)</f>
        <v>0</v>
      </c>
      <c r="L7" s="85">
        <f>_xlfn.IFNA(VLOOKUP(CONCATENATE($L$5,$B7,$C7),'MUR1'!$A$6:$N$135,14,FALSE),0)</f>
        <v>0</v>
      </c>
      <c r="M7" s="85">
        <f>_xlfn.IFNA(VLOOKUP(CONCATENATE($M$5,$B7,$C7),'BUS1'!$A$6:$N$95,14,FALSE),0)</f>
        <v>0</v>
      </c>
      <c r="N7" s="85">
        <f>_xlfn.IFNA(VLOOKUP(CONCATENATE($N$5,$B7,$C7),'WP1'!$A$6:$N$131,14,FALSE),0)</f>
        <v>0</v>
      </c>
      <c r="O7" s="85">
        <f>_xlfn.IFNA(VLOOKUP(CONCATENATE($O$5,$B7,$C7),'BAL1'!$A$6:$N$95,14,FALSE),0)</f>
        <v>0</v>
      </c>
      <c r="P7" s="85">
        <f>_xlfn.IFNA(VLOOKUP(CONCATENATE($P$5,$B7,$C7),'BUS2'!$A$6:$N$133,14,FALSE),0)</f>
        <v>0</v>
      </c>
      <c r="Q7" s="85">
        <f>_xlfn.IFNA(VLOOKUP(CONCATENATE($Q$5,$B7,$C7),'WAL1'!$A$6:$N$135,14,FALSE),0)</f>
        <v>0</v>
      </c>
      <c r="R7" s="85">
        <f>_xlfn.IFNA(VLOOKUP(CONCATENATE($S$5,$B7,$C7),'MR1'!$A$6:$N$130,14,FALSE),0)</f>
        <v>0</v>
      </c>
      <c r="S7" s="85">
        <f>_xlfn.IFNA(VLOOKUP(CONCATENATE($S$5,$B7,$C7),'OG1'!$A$6:$N$132,14,FALSE),0)</f>
        <v>0</v>
      </c>
      <c r="T7" s="85">
        <f>_xlfn.IFNA(VLOOKUP(CONCATENATE($T$5,$B7,$C7),DARL!$A$6:$N$56,14,FALSE),0)</f>
        <v>0</v>
      </c>
      <c r="U7" s="85">
        <f>_xlfn.IFNA(VLOOKUP(CONCATENATE($U$5,$B7,$C7),'BUS3'!$A$6:$N$135,14,FALSE),0)</f>
        <v>0</v>
      </c>
      <c r="V7" s="85">
        <f>_xlfn.IFNA(VLOOKUP(CONCATENATE($V$5,$B7,$C7),'BAL2'!$A$6:$N$135,14,FALSE),0)</f>
        <v>7</v>
      </c>
      <c r="W7" s="85">
        <f>_xlfn.IFNA(VLOOKUP(CONCATENATE($W$5,$B7,$C7),'BUN1'!$A$6:$N$135,14,FALSE),0)</f>
        <v>0</v>
      </c>
      <c r="X7" s="85">
        <f>_xlfn.IFNA(VLOOKUP(CONCATENATE($X$5,$B7,$C7),'OG2'!$A$6:$N$133,14,FALSE),0)</f>
        <v>0</v>
      </c>
      <c r="Y7" s="85">
        <f>_xlfn.IFNA(VLOOKUP(CONCATENATE($Y$5,$B7,$C7),'SM1'!$A$6:$N$133,14,FALSE),0)</f>
        <v>0</v>
      </c>
      <c r="Z7" s="85">
        <f>_xlfn.IFNA(VLOOKUP(CONCATENATE($Z$5,$B7,$C7),'MR2'!$A$6:$N$124,14,FALSE),0)</f>
        <v>0</v>
      </c>
      <c r="AA7" s="85">
        <f>_xlfn.IFNA(VLOOKUP(CONCATENATE($AA$5,$B7,$C7),'WAL2'!$A$6:$N$135,14,FALSE),0)</f>
        <v>0</v>
      </c>
      <c r="AB7" s="85">
        <f>_xlfn.IFNA(VLOOKUP(CONCATENATE($AB$5,$B7,$C7),DARD1!$A$6:$N$134,14,FALSE),0)</f>
        <v>8</v>
      </c>
      <c r="AC7" s="85">
        <f>_xlfn.IFNA(VLOOKUP(CONCATENATE($AC$5,$B7,$C7),'LF1'!$A$6:$N$135,14,FALSE),0)</f>
        <v>8</v>
      </c>
      <c r="AD7" s="85">
        <f>_xlfn.IFNA(VLOOKUP(CONCATENATE($AD$5,$B7,$C7),DARL2!$A$6:$N$135,14,FALSE),0)</f>
        <v>0</v>
      </c>
      <c r="AE7" s="85">
        <f>_xlfn.IFNA(VLOOKUP(CONCATENATE($AE$5,$B7,$C7),FEST!$A$6:$N$131,14,FALSE),0)</f>
        <v>0</v>
      </c>
      <c r="AF7" s="85">
        <f>_xlfn.IFNA(VLOOKUP(CONCATENATE($AF$5,$B7,$C7),'BUN2'!$A$6:$N$131,14,FALSE),0)</f>
        <v>8</v>
      </c>
      <c r="AG7" s="85">
        <f>_xlfn.IFNA(VLOOKUP(CONCATENATE($AG$5,$B7,$C7),'OG3'!$A$6:$N$135,14,FALSE),0)</f>
        <v>0</v>
      </c>
      <c r="AH7" s="86">
        <f>_xlfn.IFNA(VLOOKUP(CONCATENATE($AH$5,$B7,$C7),SER!$A$6:$N$135,14,FALSE),0)</f>
        <v>7</v>
      </c>
      <c r="AI7" s="86">
        <f>_xlfn.IFNA(VLOOKUP(CONCATENATE($AH$5,$B7,$C7),KR!$A$6:$N$135,14,FALSE),0)</f>
        <v>0</v>
      </c>
      <c r="AJ7" s="86">
        <f>_xlfn.IFNA(VLOOKUP(CONCATENATE($AJ$5,$B7,$C7),DARL2!$A$6:$N$135,14,FALSE),0)</f>
        <v>0</v>
      </c>
      <c r="AK7" s="86">
        <f>_xlfn.IFNA(VLOOKUP(CONCATENATE($AK$5,$B7,$C7),DARD2!$A$6:$N$135,14,FALSE),0)</f>
        <v>0</v>
      </c>
      <c r="AL7" s="86">
        <f>_xlfn.IFNA(VLOOKUP(CONCATENATE($AL$5,$B7,$C7),'WAL3'!$A$6:$N$77,14,FALSE),0)</f>
        <v>0</v>
      </c>
      <c r="AM7" s="86">
        <f>_xlfn.IFNA(VLOOKUP(CONCATENATE($AM$5,$B7,$C7),'BAL3'!$A$6:$N$135,14,FALSE),0)</f>
        <v>7</v>
      </c>
      <c r="AN7" s="86">
        <f>_xlfn.IFNA(VLOOKUP(CONCATENATE($AN$5,$B7,$C7),'BUN3'!$A$6:$N$135,14,FALSE),0)</f>
        <v>0</v>
      </c>
      <c r="AO7" s="86">
        <f>_xlfn.IFNA(VLOOKUP(CONCATENATE($AO$5,$B7,$C7),SC!$A$6:$N$135,14,FALSE),0)</f>
        <v>14</v>
      </c>
      <c r="AP7" s="86">
        <f>_xlfn.IFNA(VLOOKUP(CONCATENATE($AP$5,$B7,$C7),'KAL1'!$A$6:$N$135,14,FALSE),0)</f>
        <v>0</v>
      </c>
      <c r="AQ7" s="514"/>
      <c r="AR7" s="87">
        <f>_xlfn.IFNA(VLOOKUP(CONCATENATE($AR$5,$B7,$C7),'MR3'!$A$6:$N$135,14,FALSE),0)</f>
        <v>0</v>
      </c>
      <c r="AS7" s="76"/>
    </row>
    <row r="8" spans="1:83" s="1" customFormat="1" x14ac:dyDescent="0.2">
      <c r="A8" s="924"/>
      <c r="B8" s="809" t="s">
        <v>615</v>
      </c>
      <c r="C8" s="816" t="s">
        <v>640</v>
      </c>
      <c r="D8" s="816" t="s">
        <v>969</v>
      </c>
      <c r="E8" s="817">
        <v>44352</v>
      </c>
      <c r="F8" s="818">
        <v>18</v>
      </c>
      <c r="G8" s="813">
        <f t="shared" si="0"/>
        <v>4</v>
      </c>
      <c r="H8" s="814">
        <f t="shared" si="1"/>
        <v>23</v>
      </c>
      <c r="I8" s="815">
        <f t="shared" si="2"/>
        <v>3</v>
      </c>
      <c r="J8" s="227">
        <f>_xlfn.IFNA(VLOOKUP(CONCATENATE($J$5,$B8,$C8),'20BUN'!$A$6:$N$94,14,FALSE),0)</f>
        <v>0</v>
      </c>
      <c r="K8" s="85">
        <f>_xlfn.IFNA(VLOOKUP(CONCATENATE($K$5,$B8,$C8),'20BUS'!$A$6:$N$107,14,FALSE),0)</f>
        <v>0</v>
      </c>
      <c r="L8" s="85">
        <f>_xlfn.IFNA(VLOOKUP(CONCATENATE($L$5,$B8,$C8),'MUR1'!$A$6:$N$135,14,FALSE),0)</f>
        <v>0</v>
      </c>
      <c r="M8" s="85">
        <f>_xlfn.IFNA(VLOOKUP(CONCATENATE($M$5,$B8,$C8),'BUS1'!$A$6:$N$95,14,FALSE),0)</f>
        <v>0</v>
      </c>
      <c r="N8" s="85">
        <f>_xlfn.IFNA(VLOOKUP(CONCATENATE($N$5,$B8,$C8),'WP1'!$A$6:$N$131,14,FALSE),0)</f>
        <v>0</v>
      </c>
      <c r="O8" s="85">
        <f>_xlfn.IFNA(VLOOKUP(CONCATENATE($O$5,$B8,$C8),'BAL1'!$A$6:$N$95,14,FALSE),0)</f>
        <v>0</v>
      </c>
      <c r="P8" s="85">
        <f>_xlfn.IFNA(VLOOKUP(CONCATENATE($P$5,$B8,$C8),'BUS2'!$A$6:$N$133,14,FALSE),0)</f>
        <v>0</v>
      </c>
      <c r="Q8" s="85">
        <f>_xlfn.IFNA(VLOOKUP(CONCATENATE($Q$5,$B8,$C8),'WAL1'!$A$6:$N$135,14,FALSE),0)</f>
        <v>0</v>
      </c>
      <c r="R8" s="85">
        <f>_xlfn.IFNA(VLOOKUP(CONCATENATE($S$5,$B8,$C8),'MR1'!$A$6:$N$130,14,FALSE),0)</f>
        <v>0</v>
      </c>
      <c r="S8" s="85">
        <f>_xlfn.IFNA(VLOOKUP(CONCATENATE($S$5,$B8,$C8),'OG1'!$A$6:$N$132,14,FALSE),0)</f>
        <v>7</v>
      </c>
      <c r="T8" s="85">
        <f>_xlfn.IFNA(VLOOKUP(CONCATENATE($T$5,$B8,$C8),DARL!$A$6:$N$56,14,FALSE),0)</f>
        <v>0</v>
      </c>
      <c r="U8" s="85">
        <f>_xlfn.IFNA(VLOOKUP(CONCATENATE($U$5,$B8,$C8),'BUS3'!$A$6:$N$135,14,FALSE),0)</f>
        <v>0</v>
      </c>
      <c r="V8" s="85">
        <f>_xlfn.IFNA(VLOOKUP(CONCATENATE($V$5,$B8,$C8),'BAL2'!$A$6:$N$135,14,FALSE),0)</f>
        <v>0</v>
      </c>
      <c r="W8" s="85">
        <f>_xlfn.IFNA(VLOOKUP(CONCATENATE($W$5,$B8,$C8),'BUN1'!$A$6:$N$135,14,FALSE),0)</f>
        <v>0</v>
      </c>
      <c r="X8" s="85">
        <f>_xlfn.IFNA(VLOOKUP(CONCATENATE($X$5,$B8,$C8),'OG2'!$A$6:$N$133,14,FALSE),0)</f>
        <v>7</v>
      </c>
      <c r="Y8" s="85">
        <f>_xlfn.IFNA(VLOOKUP(CONCATENATE($Y$5,$B8,$C8),'SM1'!$A$6:$N$133,14,FALSE),0)</f>
        <v>0</v>
      </c>
      <c r="Z8" s="85">
        <f>_xlfn.IFNA(VLOOKUP(CONCATENATE($Z$5,$B8,$C8),'MR2'!$A$6:$N$124,14,FALSE),0)</f>
        <v>0</v>
      </c>
      <c r="AA8" s="85">
        <f>_xlfn.IFNA(VLOOKUP(CONCATENATE($AA$5,$B8,$C8),'WAL2'!$A$6:$N$135,14,FALSE),0)</f>
        <v>0</v>
      </c>
      <c r="AB8" s="85">
        <f>_xlfn.IFNA(VLOOKUP(CONCATENATE($AB$5,$B8,$C8),DARD1!$A$6:$N$134,14,FALSE),0)</f>
        <v>0</v>
      </c>
      <c r="AC8" s="85">
        <f>_xlfn.IFNA(VLOOKUP(CONCATENATE($AC$5,$B8,$C8),'LF1'!$A$6:$N$135,14,FALSE),0)</f>
        <v>0</v>
      </c>
      <c r="AD8" s="85">
        <f>_xlfn.IFNA(VLOOKUP(CONCATENATE($AD$5,$B8,$C8),DARL2!$A$6:$N$135,14,FALSE),0)</f>
        <v>0</v>
      </c>
      <c r="AE8" s="85">
        <f>_xlfn.IFNA(VLOOKUP(CONCATENATE($AE$5,$B8,$C8),FEST!$A$6:$N$131,14,FALSE),0)</f>
        <v>0</v>
      </c>
      <c r="AF8" s="85">
        <f>_xlfn.IFNA(VLOOKUP(CONCATENATE($AF$5,$B8,$C8),'BUN2'!$A$6:$N$131,14,FALSE),0)</f>
        <v>0</v>
      </c>
      <c r="AG8" s="85">
        <f>_xlfn.IFNA(VLOOKUP(CONCATENATE($AG$5,$B8,$C8),'OG3'!$A$6:$N$135,14,FALSE),0)</f>
        <v>7</v>
      </c>
      <c r="AH8" s="86">
        <f>_xlfn.IFNA(VLOOKUP(CONCATENATE($AH$5,$B8,$C8),SER!$A$6:$N$135,14,FALSE),0)</f>
        <v>0</v>
      </c>
      <c r="AI8" s="86">
        <f>_xlfn.IFNA(VLOOKUP(CONCATENATE($AH$5,$B8,$C8),KR!$A$6:$N$135,14,FALSE),0)</f>
        <v>0</v>
      </c>
      <c r="AJ8" s="86">
        <f>_xlfn.IFNA(VLOOKUP(CONCATENATE($AJ$5,$B8,$C8),DARL2!$A$6:$N$135,14,FALSE),0)</f>
        <v>0</v>
      </c>
      <c r="AK8" s="86">
        <f>_xlfn.IFNA(VLOOKUP(CONCATENATE($AK$5,$B8,$C8),DARD2!$A$6:$N$135,14,FALSE),0)</f>
        <v>0</v>
      </c>
      <c r="AL8" s="86">
        <f>_xlfn.IFNA(VLOOKUP(CONCATENATE($AL$5,$B8,$C8),'WAL3'!$A$6:$N$77,14,FALSE),0)</f>
        <v>0</v>
      </c>
      <c r="AM8" s="86">
        <f>_xlfn.IFNA(VLOOKUP(CONCATENATE($AM$5,$B8,$C8),'BAL3'!$A$6:$N$135,14,FALSE),0)</f>
        <v>0</v>
      </c>
      <c r="AN8" s="86">
        <f>_xlfn.IFNA(VLOOKUP(CONCATENATE($AN$5,$B8,$C8),'BUN3'!$A$6:$N$135,14,FALSE),0)</f>
        <v>0</v>
      </c>
      <c r="AO8" s="86">
        <f>_xlfn.IFNA(VLOOKUP(CONCATENATE($AO$5,$B8,$C8),SC!$A$6:$N$135,14,FALSE),0)</f>
        <v>2</v>
      </c>
      <c r="AP8" s="86">
        <f>_xlfn.IFNA(VLOOKUP(CONCATENATE($AP$5,$B8,$C8),'KAL1'!$A$6:$N$135,14,FALSE),0)</f>
        <v>0</v>
      </c>
      <c r="AQ8" s="514"/>
      <c r="AR8" s="87">
        <f>_xlfn.IFNA(VLOOKUP(CONCATENATE($AR$5,$B8,$C8),'MR3'!$A$6:$N$135,14,FALSE),0)</f>
        <v>0</v>
      </c>
      <c r="AS8" s="76"/>
    </row>
    <row r="9" spans="1:83" s="1" customFormat="1" x14ac:dyDescent="0.2">
      <c r="A9" s="924"/>
      <c r="B9" s="809" t="s">
        <v>332</v>
      </c>
      <c r="C9" s="816" t="s">
        <v>333</v>
      </c>
      <c r="D9" s="816" t="s">
        <v>81</v>
      </c>
      <c r="E9" s="817">
        <v>44332</v>
      </c>
      <c r="F9" s="818">
        <v>17</v>
      </c>
      <c r="G9" s="813">
        <f t="shared" si="0"/>
        <v>4</v>
      </c>
      <c r="H9" s="814">
        <f t="shared" si="1"/>
        <v>17</v>
      </c>
      <c r="I9" s="815">
        <f t="shared" si="2"/>
        <v>4</v>
      </c>
      <c r="J9" s="227">
        <f>_xlfn.IFNA(VLOOKUP(CONCATENATE($J$5,$B9,$C9),'20BUN'!$A$6:$N$94,14,FALSE),0)</f>
        <v>0</v>
      </c>
      <c r="K9" s="85">
        <f>_xlfn.IFNA(VLOOKUP(CONCATENATE($K$5,$B9,$C9),'20BUS'!$A$6:$N$107,14,FALSE),0)</f>
        <v>0</v>
      </c>
      <c r="L9" s="85">
        <f>_xlfn.IFNA(VLOOKUP(CONCATENATE($L$5,$B9,$C9),'MUR1'!$A$6:$N$135,14,FALSE),0)</f>
        <v>0</v>
      </c>
      <c r="M9" s="85">
        <f>_xlfn.IFNA(VLOOKUP(CONCATENATE($M$5,$B9,$C9),'BUS1'!$A$6:$N$95,14,FALSE),0)</f>
        <v>0</v>
      </c>
      <c r="N9" s="85">
        <f>_xlfn.IFNA(VLOOKUP(CONCATENATE($N$5,$B9,$C9),'WP1'!$A$6:$N$131,14,FALSE),0)</f>
        <v>0</v>
      </c>
      <c r="O9" s="85">
        <f>_xlfn.IFNA(VLOOKUP(CONCATENATE($O$5,$B9,$C9),'BAL1'!$A$6:$N$95,14,FALSE),0)</f>
        <v>7</v>
      </c>
      <c r="P9" s="85">
        <f>_xlfn.IFNA(VLOOKUP(CONCATENATE($P$5,$B9,$C9),'BUS2'!$A$6:$N$133,14,FALSE),0)</f>
        <v>0</v>
      </c>
      <c r="Q9" s="85">
        <f>_xlfn.IFNA(VLOOKUP(CONCATENATE($Q$5,$B9,$C9),'WAL1'!$A$6:$N$135,14,FALSE),0)</f>
        <v>0</v>
      </c>
      <c r="R9" s="85">
        <f>_xlfn.IFNA(VLOOKUP(CONCATENATE($S$5,$B9,$C9),'MR1'!$A$6:$N$130,14,FALSE),0)</f>
        <v>0</v>
      </c>
      <c r="S9" s="85">
        <f>_xlfn.IFNA(VLOOKUP(CONCATENATE($S$5,$B9,$C9),'OG1'!$A$6:$N$132,14,FALSE),0)</f>
        <v>0</v>
      </c>
      <c r="T9" s="85">
        <f>_xlfn.IFNA(VLOOKUP(CONCATENATE($T$5,$B9,$C9),DARL!$A$6:$N$56,14,FALSE),0)</f>
        <v>0</v>
      </c>
      <c r="U9" s="85">
        <f>_xlfn.IFNA(VLOOKUP(CONCATENATE($U$5,$B9,$C9),'BUS3'!$A$6:$N$135,14,FALSE),0)</f>
        <v>0</v>
      </c>
      <c r="V9" s="85">
        <f>_xlfn.IFNA(VLOOKUP(CONCATENATE($V$5,$B9,$C9),'BAL2'!$A$6:$N$135,14,FALSE),0)</f>
        <v>2</v>
      </c>
      <c r="W9" s="85">
        <f>_xlfn.IFNA(VLOOKUP(CONCATENATE($W$5,$B9,$C9),'BUN1'!$A$6:$N$135,14,FALSE),0)</f>
        <v>0</v>
      </c>
      <c r="X9" s="85">
        <f>_xlfn.IFNA(VLOOKUP(CONCATENATE($X$5,$B9,$C9),'OG2'!$A$6:$N$133,14,FALSE),0)</f>
        <v>0</v>
      </c>
      <c r="Y9" s="85">
        <f>_xlfn.IFNA(VLOOKUP(CONCATENATE($Y$5,$B9,$C9),'SM1'!$A$6:$N$133,14,FALSE),0)</f>
        <v>0</v>
      </c>
      <c r="Z9" s="85">
        <f>_xlfn.IFNA(VLOOKUP(CONCATENATE($Z$5,$B9,$C9),'MR2'!$A$6:$N$124,14,FALSE),0)</f>
        <v>0</v>
      </c>
      <c r="AA9" s="85">
        <f>_xlfn.IFNA(VLOOKUP(CONCATENATE($AA$5,$B9,$C9),'WAL2'!$A$6:$N$135,14,FALSE),0)</f>
        <v>0</v>
      </c>
      <c r="AB9" s="85">
        <f>_xlfn.IFNA(VLOOKUP(CONCATENATE($AB$5,$B9,$C9),DARD1!$A$6:$N$134,14,FALSE),0)</f>
        <v>0</v>
      </c>
      <c r="AC9" s="85">
        <f>_xlfn.IFNA(VLOOKUP(CONCATENATE($AC$5,$B9,$C9),'LF1'!$A$6:$N$135,14,FALSE),0)</f>
        <v>0</v>
      </c>
      <c r="AD9" s="85">
        <f>_xlfn.IFNA(VLOOKUP(CONCATENATE($AD$5,$B9,$C9),DARL2!$A$6:$N$135,14,FALSE),0)</f>
        <v>0</v>
      </c>
      <c r="AE9" s="85">
        <f>_xlfn.IFNA(VLOOKUP(CONCATENATE($AE$5,$B9,$C9),FEST!$A$6:$N$131,14,FALSE),0)</f>
        <v>0</v>
      </c>
      <c r="AF9" s="85">
        <f>_xlfn.IFNA(VLOOKUP(CONCATENATE($AF$5,$B9,$C9),'BUN2'!$A$6:$N$131,14,FALSE),0)</f>
        <v>0</v>
      </c>
      <c r="AG9" s="85">
        <f>_xlfn.IFNA(VLOOKUP(CONCATENATE($AG$5,$B9,$C9),'OG3'!$A$6:$N$135,14,FALSE),0)</f>
        <v>0</v>
      </c>
      <c r="AH9" s="86">
        <f>_xlfn.IFNA(VLOOKUP(CONCATENATE($AH$5,$B9,$C9),SER!$A$6:$N$135,14,FALSE),0)</f>
        <v>0</v>
      </c>
      <c r="AI9" s="86">
        <f>_xlfn.IFNA(VLOOKUP(CONCATENATE($AH$5,$B9,$C9),KR!$A$6:$N$135,14,FALSE),0)</f>
        <v>0</v>
      </c>
      <c r="AJ9" s="86">
        <f>_xlfn.IFNA(VLOOKUP(CONCATENATE($AJ$5,$B9,$C9),DARL2!$A$6:$N$135,14,FALSE),0)</f>
        <v>0</v>
      </c>
      <c r="AK9" s="86">
        <f>_xlfn.IFNA(VLOOKUP(CONCATENATE($AK$5,$B9,$C9),DARD2!$A$6:$N$135,14,FALSE),0)</f>
        <v>0</v>
      </c>
      <c r="AL9" s="86">
        <f>_xlfn.IFNA(VLOOKUP(CONCATENATE($AL$5,$B9,$C9),'WAL3'!$A$6:$N$77,14,FALSE),0)</f>
        <v>0</v>
      </c>
      <c r="AM9" s="86">
        <f>_xlfn.IFNA(VLOOKUP(CONCATENATE($AM$5,$B9,$C9),'BAL3'!$A$6:$N$135,14,FALSE),0)</f>
        <v>6</v>
      </c>
      <c r="AN9" s="86">
        <f>_xlfn.IFNA(VLOOKUP(CONCATENATE($AN$5,$B9,$C9),'BUN3'!$A$6:$N$135,14,FALSE),0)</f>
        <v>0</v>
      </c>
      <c r="AO9" s="86">
        <f>_xlfn.IFNA(VLOOKUP(CONCATENATE($AO$5,$B9,$C9),SC!$A$6:$N$135,14,FALSE),0)</f>
        <v>2</v>
      </c>
      <c r="AP9" s="86">
        <f>_xlfn.IFNA(VLOOKUP(CONCATENATE($AP$5,$B9,$C9),'KAL1'!$A$6:$N$135,14,FALSE),0)</f>
        <v>0</v>
      </c>
      <c r="AQ9" s="514"/>
      <c r="AR9" s="87">
        <f>_xlfn.IFNA(VLOOKUP(CONCATENATE($AR$5,$B9,$C9),'MR3'!$A$6:$N$135,14,FALSE),0)</f>
        <v>0</v>
      </c>
      <c r="AS9" s="76"/>
    </row>
    <row r="10" spans="1:83" x14ac:dyDescent="0.2">
      <c r="A10" s="924"/>
      <c r="B10" s="809" t="s">
        <v>758</v>
      </c>
      <c r="C10" s="816" t="s">
        <v>759</v>
      </c>
      <c r="D10" s="816" t="s">
        <v>160</v>
      </c>
      <c r="E10" s="817">
        <v>44302</v>
      </c>
      <c r="F10" s="818">
        <v>21</v>
      </c>
      <c r="G10" s="813">
        <f t="shared" si="0"/>
        <v>3</v>
      </c>
      <c r="H10" s="814">
        <f t="shared" si="1"/>
        <v>15</v>
      </c>
      <c r="I10" s="815">
        <f t="shared" si="2"/>
        <v>5</v>
      </c>
      <c r="J10" s="227">
        <f>_xlfn.IFNA(VLOOKUP(CONCATENATE($J$5,$B10,$C10),'20BUN'!$A$6:$N$94,14,FALSE),0)</f>
        <v>0</v>
      </c>
      <c r="K10" s="85">
        <f>_xlfn.IFNA(VLOOKUP(CONCATENATE($K$5,$B10,$C10),'20BUS'!$A$6:$N$107,14,FALSE),0)</f>
        <v>0</v>
      </c>
      <c r="L10" s="85">
        <f>_xlfn.IFNA(VLOOKUP(CONCATENATE($L$5,$B10,$C10),'MUR1'!$A$6:$N$135,14,FALSE),0)</f>
        <v>0</v>
      </c>
      <c r="M10" s="85">
        <f>_xlfn.IFNA(VLOOKUP(CONCATENATE($M$5,$B10,$C10),'BUS1'!$A$6:$N$95,14,FALSE),0)</f>
        <v>0</v>
      </c>
      <c r="N10" s="85">
        <f>_xlfn.IFNA(VLOOKUP(CONCATENATE($N$5,$B10,$C10),'WP1'!$A$6:$N$131,14,FALSE),0)</f>
        <v>0</v>
      </c>
      <c r="O10" s="85">
        <f>_xlfn.IFNA(VLOOKUP(CONCATENATE($O$5,$B10,$C10),'BAL1'!$A$6:$N$95,14,FALSE),0)</f>
        <v>0</v>
      </c>
      <c r="P10" s="85">
        <f>_xlfn.IFNA(VLOOKUP(CONCATENATE($P$5,$B10,$C10),'BUS2'!$A$6:$N$133,14,FALSE),0)</f>
        <v>0</v>
      </c>
      <c r="Q10" s="85">
        <f>_xlfn.IFNA(VLOOKUP(CONCATENATE($Q$5,$B10,$C10),'WAL1'!$A$6:$N$135,14,FALSE),0)</f>
        <v>0</v>
      </c>
      <c r="R10" s="85">
        <f>_xlfn.IFNA(VLOOKUP(CONCATENATE($S$5,$B10,$C10),'MR1'!$A$6:$N$130,14,FALSE),0)</f>
        <v>0</v>
      </c>
      <c r="S10" s="85">
        <f>_xlfn.IFNA(VLOOKUP(CONCATENATE($S$5,$B10,$C10),'OG1'!$A$6:$N$132,14,FALSE),0)</f>
        <v>0</v>
      </c>
      <c r="T10" s="85">
        <f>_xlfn.IFNA(VLOOKUP(CONCATENATE($T$5,$B10,$C10),DARL!$A$6:$N$56,14,FALSE),0)</f>
        <v>0</v>
      </c>
      <c r="U10" s="85">
        <f>_xlfn.IFNA(VLOOKUP(CONCATENATE($U$5,$B10,$C10),'BUS3'!$A$6:$N$135,14,FALSE),0)</f>
        <v>0</v>
      </c>
      <c r="V10" s="85">
        <f>_xlfn.IFNA(VLOOKUP(CONCATENATE($V$5,$B10,$C10),'BAL2'!$A$6:$N$135,14,FALSE),0)</f>
        <v>0</v>
      </c>
      <c r="W10" s="85">
        <f>_xlfn.IFNA(VLOOKUP(CONCATENATE($W$5,$B10,$C10),'BUN1'!$A$6:$N$135,14,FALSE),0)</f>
        <v>0</v>
      </c>
      <c r="X10" s="85">
        <f>_xlfn.IFNA(VLOOKUP(CONCATENATE($X$5,$B10,$C10),'OG2'!$A$6:$N$133,14,FALSE),0)</f>
        <v>4</v>
      </c>
      <c r="Y10" s="85">
        <f>_xlfn.IFNA(VLOOKUP(CONCATENATE($Y$5,$B10,$C10),'SM1'!$A$6:$N$133,14,FALSE),0)</f>
        <v>0</v>
      </c>
      <c r="Z10" s="85">
        <f>_xlfn.IFNA(VLOOKUP(CONCATENATE($Z$5,$B10,$C10),'MR2'!$A$6:$N$124,14,FALSE),0)</f>
        <v>0</v>
      </c>
      <c r="AA10" s="85">
        <f>_xlfn.IFNA(VLOOKUP(CONCATENATE($AA$5,$B10,$C10),'WAL2'!$A$6:$N$135,14,FALSE),0)</f>
        <v>0</v>
      </c>
      <c r="AB10" s="85">
        <f>_xlfn.IFNA(VLOOKUP(CONCATENATE($AB$5,$B10,$C10),DARD1!$A$6:$N$134,14,FALSE),0)</f>
        <v>0</v>
      </c>
      <c r="AC10" s="85">
        <f>_xlfn.IFNA(VLOOKUP(CONCATENATE($AC$5,$B10,$C10),'LF1'!$A$6:$N$135,14,FALSE),0)</f>
        <v>0</v>
      </c>
      <c r="AD10" s="85">
        <f>_xlfn.IFNA(VLOOKUP(CONCATENATE($AD$5,$B10,$C10),DARL2!$A$6:$N$135,14,FALSE),0)</f>
        <v>0</v>
      </c>
      <c r="AE10" s="85">
        <f>_xlfn.IFNA(VLOOKUP(CONCATENATE($AE$5,$B10,$C10),FEST!$A$6:$N$131,14,FALSE),0)</f>
        <v>0</v>
      </c>
      <c r="AF10" s="85">
        <f>_xlfn.IFNA(VLOOKUP(CONCATENATE($AF$5,$B10,$C10),'BUN2'!$A$6:$N$131,14,FALSE),0)</f>
        <v>0</v>
      </c>
      <c r="AG10" s="85">
        <f>_xlfn.IFNA(VLOOKUP(CONCATENATE($AG$5,$B10,$C10),'OG3'!$A$6:$N$135,14,FALSE),0)</f>
        <v>4</v>
      </c>
      <c r="AH10" s="86">
        <f>_xlfn.IFNA(VLOOKUP(CONCATENATE($AH$5,$B10,$C10),SER!$A$6:$N$135,14,FALSE),0)</f>
        <v>0</v>
      </c>
      <c r="AI10" s="86">
        <f>_xlfn.IFNA(VLOOKUP(CONCATENATE($AH$5,$B10,$C10),KR!$A$6:$N$135,14,FALSE),0)</f>
        <v>0</v>
      </c>
      <c r="AJ10" s="86">
        <f>_xlfn.IFNA(VLOOKUP(CONCATENATE($AJ$5,$B10,$C10),DARL2!$A$6:$N$135,14,FALSE),0)</f>
        <v>0</v>
      </c>
      <c r="AK10" s="86">
        <f>_xlfn.IFNA(VLOOKUP(CONCATENATE($AK$5,$B10,$C10),DARD2!$A$6:$N$135,14,FALSE),0)</f>
        <v>0</v>
      </c>
      <c r="AL10" s="86">
        <f>_xlfn.IFNA(VLOOKUP(CONCATENATE($AL$5,$B10,$C10),'WAL3'!$A$6:$N$77,14,FALSE),0)</f>
        <v>7</v>
      </c>
      <c r="AM10" s="86">
        <f>_xlfn.IFNA(VLOOKUP(CONCATENATE($AM$5,$B10,$C10),'BAL3'!$A$6:$N$135,14,FALSE),0)</f>
        <v>0</v>
      </c>
      <c r="AN10" s="86">
        <f>_xlfn.IFNA(VLOOKUP(CONCATENATE($AN$5,$B10,$C10),'BUN3'!$A$6:$N$135,14,FALSE),0)</f>
        <v>0</v>
      </c>
      <c r="AO10" s="86">
        <f>_xlfn.IFNA(VLOOKUP(CONCATENATE($AO$5,$B10,$C10),SC!$A$6:$N$135,14,FALSE),0)</f>
        <v>0</v>
      </c>
      <c r="AP10" s="86">
        <f>_xlfn.IFNA(VLOOKUP(CONCATENATE($AP$5,$B10,$C10),'KAL1'!$A$6:$N$135,14,FALSE),0)</f>
        <v>0</v>
      </c>
      <c r="AQ10" s="514"/>
      <c r="AR10" s="87">
        <f>_xlfn.IFNA(VLOOKUP(CONCATENATE($AR$5,$B10,$C10),'MR3'!$A$6:$N$135,14,FALSE),0)</f>
        <v>0</v>
      </c>
      <c r="AS10" s="76"/>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row>
    <row r="11" spans="1:83" x14ac:dyDescent="0.2">
      <c r="A11" s="924"/>
      <c r="B11" s="809" t="s">
        <v>315</v>
      </c>
      <c r="C11" s="816" t="s">
        <v>316</v>
      </c>
      <c r="D11" s="816" t="s">
        <v>163</v>
      </c>
      <c r="E11" s="817">
        <v>44258</v>
      </c>
      <c r="F11" s="818">
        <v>17</v>
      </c>
      <c r="G11" s="813">
        <f t="shared" si="0"/>
        <v>2</v>
      </c>
      <c r="H11" s="814">
        <f t="shared" si="1"/>
        <v>12</v>
      </c>
      <c r="I11" s="815">
        <f t="shared" si="2"/>
        <v>6</v>
      </c>
      <c r="J11" s="227">
        <f>_xlfn.IFNA(VLOOKUP(CONCATENATE($J$5,$B11,$C11),'20BUN'!$A$6:$N$94,14,FALSE),0)</f>
        <v>0</v>
      </c>
      <c r="K11" s="85">
        <f>_xlfn.IFNA(VLOOKUP(CONCATENATE($K$5,$B11,$C11),'20BUS'!$A$6:$N$107,14,FALSE),0)</f>
        <v>0</v>
      </c>
      <c r="L11" s="85">
        <f>_xlfn.IFNA(VLOOKUP(CONCATENATE($L$5,$B11,$C11),'MUR1'!$A$6:$N$135,14,FALSE),0)</f>
        <v>0</v>
      </c>
      <c r="M11" s="85">
        <f>_xlfn.IFNA(VLOOKUP(CONCATENATE($M$5,$B11,$C11),'BUS1'!$A$6:$N$95,14,FALSE),0)</f>
        <v>0</v>
      </c>
      <c r="N11" s="85">
        <f>_xlfn.IFNA(VLOOKUP(CONCATENATE($N$5,$B11,$C11),'WP1'!$A$6:$N$131,14,FALSE),0)</f>
        <v>0</v>
      </c>
      <c r="O11" s="85">
        <f>_xlfn.IFNA(VLOOKUP(CONCATENATE($O$5,$B11,$C11),'BAL1'!$A$6:$N$95,14,FALSE),0)</f>
        <v>0</v>
      </c>
      <c r="P11" s="85">
        <f>_xlfn.IFNA(VLOOKUP(CONCATENATE($P$5,$B11,$C11),'BUS2'!$A$6:$N$133,14,FALSE),0)</f>
        <v>0</v>
      </c>
      <c r="Q11" s="85">
        <f>_xlfn.IFNA(VLOOKUP(CONCATENATE($Q$5,$B11,$C11),'WAL1'!$A$6:$N$135,14,FALSE),0)</f>
        <v>0</v>
      </c>
      <c r="R11" s="85">
        <f>_xlfn.IFNA(VLOOKUP(CONCATENATE($S$5,$B11,$C11),'MR1'!$A$6:$N$130,14,FALSE),0)</f>
        <v>0</v>
      </c>
      <c r="S11" s="85">
        <f>_xlfn.IFNA(VLOOKUP(CONCATENATE($S$5,$B11,$C11),'OG1'!$A$6:$N$132,14,FALSE),0)</f>
        <v>0</v>
      </c>
      <c r="T11" s="85">
        <f>_xlfn.IFNA(VLOOKUP(CONCATENATE($T$5,$B11,$C11),DARL!$A$6:$N$56,14,FALSE),0)</f>
        <v>5</v>
      </c>
      <c r="U11" s="85">
        <f>_xlfn.IFNA(VLOOKUP(CONCATENATE($U$5,$B11,$C11),'BUS3'!$A$6:$N$135,14,FALSE),0)</f>
        <v>0</v>
      </c>
      <c r="V11" s="85">
        <f>_xlfn.IFNA(VLOOKUP(CONCATENATE($V$5,$B11,$C11),'BAL2'!$A$6:$N$135,14,FALSE),0)</f>
        <v>0</v>
      </c>
      <c r="W11" s="85">
        <f>_xlfn.IFNA(VLOOKUP(CONCATENATE($W$5,$B11,$C11),'BUN1'!$A$6:$N$135,14,FALSE),0)</f>
        <v>0</v>
      </c>
      <c r="X11" s="85">
        <f>_xlfn.IFNA(VLOOKUP(CONCATENATE($X$5,$B11,$C11),'OG2'!$A$6:$N$133,14,FALSE),0)</f>
        <v>0</v>
      </c>
      <c r="Y11" s="85">
        <f>_xlfn.IFNA(VLOOKUP(CONCATENATE($Y$5,$B11,$C11),'SM1'!$A$6:$N$133,14,FALSE),0)</f>
        <v>7</v>
      </c>
      <c r="Z11" s="85">
        <f>_xlfn.IFNA(VLOOKUP(CONCATENATE($Z$5,$B11,$C11),'MR2'!$A$6:$N$124,14,FALSE),0)</f>
        <v>0</v>
      </c>
      <c r="AA11" s="85">
        <f>_xlfn.IFNA(VLOOKUP(CONCATENATE($AA$5,$B11,$C11),'WAL2'!$A$6:$N$135,14,FALSE),0)</f>
        <v>0</v>
      </c>
      <c r="AB11" s="85">
        <f>_xlfn.IFNA(VLOOKUP(CONCATENATE($AB$5,$B11,$C11),DARD1!$A$6:$N$134,14,FALSE),0)</f>
        <v>0</v>
      </c>
      <c r="AC11" s="85">
        <f>_xlfn.IFNA(VLOOKUP(CONCATENATE($AC$5,$B11,$C11),'LF1'!$A$6:$N$135,14,FALSE),0)</f>
        <v>0</v>
      </c>
      <c r="AD11" s="85">
        <f>_xlfn.IFNA(VLOOKUP(CONCATENATE($AD$5,$B11,$C11),DARL2!$A$6:$N$135,14,FALSE),0)</f>
        <v>0</v>
      </c>
      <c r="AE11" s="85">
        <f>_xlfn.IFNA(VLOOKUP(CONCATENATE($AE$5,$B11,$C11),FEST!$A$6:$N$131,14,FALSE),0)</f>
        <v>0</v>
      </c>
      <c r="AF11" s="85">
        <f>_xlfn.IFNA(VLOOKUP(CONCATENATE($AF$5,$B11,$C11),'BUN2'!$A$6:$N$131,14,FALSE),0)</f>
        <v>0</v>
      </c>
      <c r="AG11" s="85">
        <f>_xlfn.IFNA(VLOOKUP(CONCATENATE($AG$5,$B11,$C11),'OG3'!$A$6:$N$135,14,FALSE),0)</f>
        <v>0</v>
      </c>
      <c r="AH11" s="86">
        <f>_xlfn.IFNA(VLOOKUP(CONCATENATE($AH$5,$B11,$C11),SER!$A$6:$N$135,14,FALSE),0)</f>
        <v>0</v>
      </c>
      <c r="AI11" s="86">
        <f>_xlfn.IFNA(VLOOKUP(CONCATENATE($AH$5,$B11,$C11),KR!$A$6:$N$135,14,FALSE),0)</f>
        <v>0</v>
      </c>
      <c r="AJ11" s="86">
        <f>_xlfn.IFNA(VLOOKUP(CONCATENATE($AJ$5,$B11,$C11),DARL2!$A$6:$N$135,14,FALSE),0)</f>
        <v>0</v>
      </c>
      <c r="AK11" s="86">
        <f>_xlfn.IFNA(VLOOKUP(CONCATENATE($AK$5,$B11,$C11),DARD2!$A$6:$N$135,14,FALSE),0)</f>
        <v>0</v>
      </c>
      <c r="AL11" s="86">
        <f>_xlfn.IFNA(VLOOKUP(CONCATENATE($AL$5,$B11,$C11),'WAL3'!$A$6:$N$77,14,FALSE),0)</f>
        <v>0</v>
      </c>
      <c r="AM11" s="86">
        <f>_xlfn.IFNA(VLOOKUP(CONCATENATE($AM$5,$B11,$C11),'BAL3'!$A$6:$N$135,14,FALSE),0)</f>
        <v>0</v>
      </c>
      <c r="AN11" s="86">
        <f>_xlfn.IFNA(VLOOKUP(CONCATENATE($AN$5,$B11,$C11),'BUN3'!$A$6:$N$135,14,FALSE),0)</f>
        <v>0</v>
      </c>
      <c r="AO11" s="86">
        <f>_xlfn.IFNA(VLOOKUP(CONCATENATE($AO$5,$B11,$C11),SC!$A$6:$N$135,14,FALSE),0)</f>
        <v>0</v>
      </c>
      <c r="AP11" s="86">
        <f>_xlfn.IFNA(VLOOKUP(CONCATENATE($AP$5,$B11,$C11),'KAL1'!$A$6:$N$135,14,FALSE),0)</f>
        <v>0</v>
      </c>
      <c r="AQ11" s="514"/>
      <c r="AR11" s="87">
        <f>_xlfn.IFNA(VLOOKUP(CONCATENATE($AR$5,$B11,$C11),'MR3'!$A$6:$N$135,14,FALSE),0)</f>
        <v>0</v>
      </c>
      <c r="AS11" s="8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row>
    <row r="12" spans="1:83" s="42" customFormat="1" x14ac:dyDescent="0.2">
      <c r="A12" s="924"/>
      <c r="B12" s="111"/>
      <c r="C12" s="27"/>
      <c r="D12" s="27"/>
      <c r="E12" s="28"/>
      <c r="F12" s="29"/>
      <c r="G12" s="26"/>
      <c r="H12" s="30"/>
      <c r="I12" s="31"/>
      <c r="J12" s="227"/>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6"/>
      <c r="AJ12" s="86"/>
      <c r="AK12" s="86"/>
      <c r="AL12" s="86"/>
      <c r="AM12" s="86"/>
      <c r="AN12" s="86"/>
      <c r="AO12" s="86"/>
      <c r="AP12" s="86"/>
      <c r="AQ12" s="514"/>
      <c r="AR12" s="87"/>
      <c r="AS12" s="82"/>
    </row>
    <row r="13" spans="1:83" x14ac:dyDescent="0.2">
      <c r="A13" s="924"/>
      <c r="B13" s="111" t="s">
        <v>758</v>
      </c>
      <c r="C13" s="27" t="s">
        <v>760</v>
      </c>
      <c r="D13" s="27" t="s">
        <v>160</v>
      </c>
      <c r="E13" s="28">
        <v>44302</v>
      </c>
      <c r="F13" s="29">
        <v>21</v>
      </c>
      <c r="G13" s="26">
        <f t="shared" si="0"/>
        <v>3</v>
      </c>
      <c r="H13" s="30">
        <f t="shared" si="1"/>
        <v>11</v>
      </c>
      <c r="I13" s="31">
        <f t="shared" si="2"/>
        <v>7</v>
      </c>
      <c r="J13" s="227">
        <f>_xlfn.IFNA(VLOOKUP(CONCATENATE($J$5,$B13,$C13),'20BUN'!$A$6:$N$94,14,FALSE),0)</f>
        <v>0</v>
      </c>
      <c r="K13" s="85">
        <f>_xlfn.IFNA(VLOOKUP(CONCATENATE($K$5,$B13,$C13),'20BUS'!$A$6:$N$107,14,FALSE),0)</f>
        <v>0</v>
      </c>
      <c r="L13" s="85">
        <f>_xlfn.IFNA(VLOOKUP(CONCATENATE($L$5,$B13,$C13),'MUR1'!$A$6:$N$135,14,FALSE),0)</f>
        <v>0</v>
      </c>
      <c r="M13" s="85">
        <f>_xlfn.IFNA(VLOOKUP(CONCATENATE($M$5,$B13,$C13),'BUS1'!$A$6:$N$95,14,FALSE),0)</f>
        <v>0</v>
      </c>
      <c r="N13" s="85">
        <f>_xlfn.IFNA(VLOOKUP(CONCATENATE($N$5,$B13,$C13),'WP1'!$A$6:$N$131,14,FALSE),0)</f>
        <v>0</v>
      </c>
      <c r="O13" s="85">
        <f>_xlfn.IFNA(VLOOKUP(CONCATENATE($O$5,$B13,$C13),'BAL1'!$A$6:$N$95,14,FALSE),0)</f>
        <v>0</v>
      </c>
      <c r="P13" s="85">
        <f>_xlfn.IFNA(VLOOKUP(CONCATENATE($P$5,$B13,$C13),'BUS2'!$A$6:$N$133,14,FALSE),0)</f>
        <v>0</v>
      </c>
      <c r="Q13" s="85">
        <f>_xlfn.IFNA(VLOOKUP(CONCATENATE($Q$5,$B13,$C13),'WAL1'!$A$6:$N$135,14,FALSE),0)</f>
        <v>0</v>
      </c>
      <c r="R13" s="85">
        <f>_xlfn.IFNA(VLOOKUP(CONCATENATE($S$5,$B13,$C13),'MR1'!$A$6:$N$130,14,FALSE),0)</f>
        <v>0</v>
      </c>
      <c r="S13" s="85">
        <f>_xlfn.IFNA(VLOOKUP(CONCATENATE($S$5,$B13,$C13),'OG1'!$A$6:$N$132,14,FALSE),0)</f>
        <v>0</v>
      </c>
      <c r="T13" s="85">
        <f>_xlfn.IFNA(VLOOKUP(CONCATENATE($T$5,$B13,$C13),DARL!$A$6:$N$56,14,FALSE),0)</f>
        <v>0</v>
      </c>
      <c r="U13" s="85">
        <f>_xlfn.IFNA(VLOOKUP(CONCATENATE($U$5,$B13,$C13),'BUS3'!$A$6:$N$135,14,FALSE),0)</f>
        <v>0</v>
      </c>
      <c r="V13" s="85">
        <f>_xlfn.IFNA(VLOOKUP(CONCATENATE($V$5,$B13,$C13),'BAL2'!$A$6:$N$135,14,FALSE),0)</f>
        <v>0</v>
      </c>
      <c r="W13" s="85">
        <f>_xlfn.IFNA(VLOOKUP(CONCATENATE($W$5,$B13,$C13),'BUN1'!$A$6:$N$135,14,FALSE),0)</f>
        <v>0</v>
      </c>
      <c r="X13" s="85">
        <f>_xlfn.IFNA(VLOOKUP(CONCATENATE($X$5,$B13,$C13),'OG2'!$A$6:$N$133,14,FALSE),0)</f>
        <v>5</v>
      </c>
      <c r="Y13" s="85">
        <f>_xlfn.IFNA(VLOOKUP(CONCATENATE($Y$5,$B13,$C13),'SM1'!$A$6:$N$133,14,FALSE),0)</f>
        <v>0</v>
      </c>
      <c r="Z13" s="85">
        <f>_xlfn.IFNA(VLOOKUP(CONCATENATE($Z$5,$B13,$C13),'MR2'!$A$6:$N$124,14,FALSE),0)</f>
        <v>0</v>
      </c>
      <c r="AA13" s="85">
        <f>_xlfn.IFNA(VLOOKUP(CONCATENATE($AA$5,$B13,$C13),'WAL2'!$A$6:$N$135,14,FALSE),0)</f>
        <v>0</v>
      </c>
      <c r="AB13" s="85">
        <f>_xlfn.IFNA(VLOOKUP(CONCATENATE($AB$5,$B13,$C13),DARD1!$A$6:$N$134,14,FALSE),0)</f>
        <v>0</v>
      </c>
      <c r="AC13" s="85">
        <f>_xlfn.IFNA(VLOOKUP(CONCATENATE($AC$5,$B13,$C13),'LF1'!$A$6:$N$135,14,FALSE),0)</f>
        <v>0</v>
      </c>
      <c r="AD13" s="85">
        <f>_xlfn.IFNA(VLOOKUP(CONCATENATE($AD$5,$B13,$C13),DARL2!$A$6:$N$135,14,FALSE),0)</f>
        <v>0</v>
      </c>
      <c r="AE13" s="85">
        <f>_xlfn.IFNA(VLOOKUP(CONCATENATE($AE$5,$B13,$C13),FEST!$A$6:$N$131,14,FALSE),0)</f>
        <v>0</v>
      </c>
      <c r="AF13" s="85">
        <f>_xlfn.IFNA(VLOOKUP(CONCATENATE($AF$5,$B13,$C13),'BUN2'!$A$6:$N$131,14,FALSE),0)</f>
        <v>0</v>
      </c>
      <c r="AG13" s="85">
        <f>_xlfn.IFNA(VLOOKUP(CONCATENATE($AG$5,$B13,$C13),'OG3'!$A$6:$N$135,14,FALSE),0)</f>
        <v>2</v>
      </c>
      <c r="AH13" s="86">
        <f>_xlfn.IFNA(VLOOKUP(CONCATENATE($AH$5,$B13,$C13),SER!$A$6:$N$135,14,FALSE),0)</f>
        <v>0</v>
      </c>
      <c r="AI13" s="86">
        <f>_xlfn.IFNA(VLOOKUP(CONCATENATE($AH$5,$B13,$C13),KR!$A$6:$N$135,14,FALSE),0)</f>
        <v>0</v>
      </c>
      <c r="AJ13" s="86">
        <f>_xlfn.IFNA(VLOOKUP(CONCATENATE($AJ$5,$B13,$C13),DARL2!$A$6:$N$135,14,FALSE),0)</f>
        <v>0</v>
      </c>
      <c r="AK13" s="86">
        <f>_xlfn.IFNA(VLOOKUP(CONCATENATE($AK$5,$B13,$C13),DARD2!$A$6:$N$135,14,FALSE),0)</f>
        <v>0</v>
      </c>
      <c r="AL13" s="86">
        <f>_xlfn.IFNA(VLOOKUP(CONCATENATE($AL$5,$B13,$C13),'WAL3'!$A$6:$N$77,14,FALSE),0)</f>
        <v>4</v>
      </c>
      <c r="AM13" s="86">
        <f>_xlfn.IFNA(VLOOKUP(CONCATENATE($AM$5,$B13,$C13),'BAL3'!$A$6:$N$135,14,FALSE),0)</f>
        <v>0</v>
      </c>
      <c r="AN13" s="86">
        <f>_xlfn.IFNA(VLOOKUP(CONCATENATE($AN$5,$B13,$C13),'BUN3'!$A$6:$N$135,14,FALSE),0)</f>
        <v>0</v>
      </c>
      <c r="AO13" s="86">
        <f>_xlfn.IFNA(VLOOKUP(CONCATENATE($AO$5,$B13,$C13),SC!$A$6:$N$135,14,FALSE),0)</f>
        <v>0</v>
      </c>
      <c r="AP13" s="86">
        <f>_xlfn.IFNA(VLOOKUP(CONCATENATE($AP$5,$B13,$C13),'KAL1'!$A$6:$N$135,14,FALSE),0)</f>
        <v>0</v>
      </c>
      <c r="AQ13" s="514"/>
      <c r="AR13" s="87">
        <f>_xlfn.IFNA(VLOOKUP(CONCATENATE($AR$5,$B13,$C13),'MR3'!$A$6:$N$135,14,FALSE),0)</f>
        <v>0</v>
      </c>
      <c r="AS13" s="8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row>
    <row r="14" spans="1:83" x14ac:dyDescent="0.2">
      <c r="A14" s="924"/>
      <c r="B14" s="111" t="s">
        <v>134</v>
      </c>
      <c r="C14" s="27" t="s">
        <v>314</v>
      </c>
      <c r="D14" s="27" t="s">
        <v>81</v>
      </c>
      <c r="E14" s="28">
        <v>44258</v>
      </c>
      <c r="F14" s="29">
        <v>21</v>
      </c>
      <c r="G14" s="26">
        <f t="shared" si="0"/>
        <v>2</v>
      </c>
      <c r="H14" s="30">
        <f t="shared" si="1"/>
        <v>11</v>
      </c>
      <c r="I14" s="31">
        <f t="shared" si="2"/>
        <v>7</v>
      </c>
      <c r="J14" s="227">
        <f>_xlfn.IFNA(VLOOKUP(CONCATENATE($J$5,$B14,$C14),'20BUN'!$A$6:$N$94,14,FALSE),0)</f>
        <v>0</v>
      </c>
      <c r="K14" s="85">
        <f>_xlfn.IFNA(VLOOKUP(CONCATENATE($K$5,$B14,$C14),'20BUS'!$A$6:$N$107,14,FALSE),0)</f>
        <v>0</v>
      </c>
      <c r="L14" s="85">
        <f>_xlfn.IFNA(VLOOKUP(CONCATENATE($L$5,$B14,$C14),'MUR1'!$A$6:$N$135,14,FALSE),0)</f>
        <v>0</v>
      </c>
      <c r="M14" s="85">
        <f>_xlfn.IFNA(VLOOKUP(CONCATENATE($M$5,$B14,$C14),'BUS1'!$A$6:$N$95,14,FALSE),0)</f>
        <v>0</v>
      </c>
      <c r="N14" s="85">
        <f>_xlfn.IFNA(VLOOKUP(CONCATENATE($N$5,$B14,$C14),'WP1'!$A$6:$N$131,14,FALSE),0)</f>
        <v>0</v>
      </c>
      <c r="O14" s="85">
        <f>_xlfn.IFNA(VLOOKUP(CONCATENATE($O$5,$B14,$C14),'BAL1'!$A$6:$N$95,14,FALSE),0)</f>
        <v>6</v>
      </c>
      <c r="P14" s="85">
        <f>_xlfn.IFNA(VLOOKUP(CONCATENATE($P$5,$B14,$C14),'BUS2'!$A$6:$N$133,14,FALSE),0)</f>
        <v>0</v>
      </c>
      <c r="Q14" s="85">
        <f>_xlfn.IFNA(VLOOKUP(CONCATENATE($Q$5,$B14,$C14),'WAL1'!$A$6:$N$135,14,FALSE),0)</f>
        <v>0</v>
      </c>
      <c r="R14" s="85">
        <f>_xlfn.IFNA(VLOOKUP(CONCATENATE($S$5,$B14,$C14),'MR1'!$A$6:$N$130,14,FALSE),0)</f>
        <v>0</v>
      </c>
      <c r="S14" s="85">
        <f>_xlfn.IFNA(VLOOKUP(CONCATENATE($S$5,$B14,$C14),'OG1'!$A$6:$N$132,14,FALSE),0)</f>
        <v>0</v>
      </c>
      <c r="T14" s="85">
        <f>_xlfn.IFNA(VLOOKUP(CONCATENATE($T$5,$B14,$C14),DARL!$A$6:$N$56,14,FALSE),0)</f>
        <v>0</v>
      </c>
      <c r="U14" s="85">
        <f>_xlfn.IFNA(VLOOKUP(CONCATENATE($U$5,$B14,$C14),'BUS3'!$A$6:$N$135,14,FALSE),0)</f>
        <v>0</v>
      </c>
      <c r="V14" s="85">
        <f>_xlfn.IFNA(VLOOKUP(CONCATENATE($V$5,$B14,$C14),'BAL2'!$A$6:$N$135,14,FALSE),0)</f>
        <v>0</v>
      </c>
      <c r="W14" s="85">
        <f>_xlfn.IFNA(VLOOKUP(CONCATENATE($W$5,$B14,$C14),'BUN1'!$A$6:$N$135,14,FALSE),0)</f>
        <v>0</v>
      </c>
      <c r="X14" s="85">
        <f>_xlfn.IFNA(VLOOKUP(CONCATENATE($X$5,$B14,$C14),'OG2'!$A$6:$N$133,14,FALSE),0)</f>
        <v>0</v>
      </c>
      <c r="Y14" s="85">
        <f>_xlfn.IFNA(VLOOKUP(CONCATENATE($Y$5,$B14,$C14),'SM1'!$A$6:$N$133,14,FALSE),0)</f>
        <v>0</v>
      </c>
      <c r="Z14" s="85">
        <f>_xlfn.IFNA(VLOOKUP(CONCATENATE($Z$5,$B14,$C14),'MR2'!$A$6:$N$124,14,FALSE),0)</f>
        <v>0</v>
      </c>
      <c r="AA14" s="85">
        <f>_xlfn.IFNA(VLOOKUP(CONCATENATE($AA$5,$B14,$C14),'WAL2'!$A$6:$N$135,14,FALSE),0)</f>
        <v>0</v>
      </c>
      <c r="AB14" s="85">
        <f>_xlfn.IFNA(VLOOKUP(CONCATENATE($AB$5,$B14,$C14),DARD1!$A$6:$N$134,14,FALSE),0)</f>
        <v>0</v>
      </c>
      <c r="AC14" s="85">
        <f>_xlfn.IFNA(VLOOKUP(CONCATENATE($AC$5,$B14,$C14),'LF1'!$A$6:$N$135,14,FALSE),0)</f>
        <v>0</v>
      </c>
      <c r="AD14" s="85">
        <f>_xlfn.IFNA(VLOOKUP(CONCATENATE($AD$5,$B14,$C14),DARL2!$A$6:$N$135,14,FALSE),0)</f>
        <v>0</v>
      </c>
      <c r="AE14" s="85">
        <f>_xlfn.IFNA(VLOOKUP(CONCATENATE($AE$5,$B14,$C14),FEST!$A$6:$N$131,14,FALSE),0)</f>
        <v>0</v>
      </c>
      <c r="AF14" s="85">
        <f>_xlfn.IFNA(VLOOKUP(CONCATENATE($AF$5,$B14,$C14),'BUN2'!$A$6:$N$131,14,FALSE),0)</f>
        <v>0</v>
      </c>
      <c r="AG14" s="85">
        <f>_xlfn.IFNA(VLOOKUP(CONCATENATE($AG$5,$B14,$C14),'OG3'!$A$6:$N$135,14,FALSE),0)</f>
        <v>0</v>
      </c>
      <c r="AH14" s="86">
        <f>_xlfn.IFNA(VLOOKUP(CONCATENATE($AH$5,$B14,$C14),SER!$A$6:$N$135,14,FALSE),0)</f>
        <v>0</v>
      </c>
      <c r="AI14" s="86">
        <f>_xlfn.IFNA(VLOOKUP(CONCATENATE($AH$5,$B14,$C14),KR!$A$6:$N$135,14,FALSE),0)</f>
        <v>0</v>
      </c>
      <c r="AJ14" s="86">
        <f>_xlfn.IFNA(VLOOKUP(CONCATENATE($AJ$5,$B14,$C14),DARL2!$A$6:$N$135,14,FALSE),0)</f>
        <v>0</v>
      </c>
      <c r="AK14" s="86">
        <f>_xlfn.IFNA(VLOOKUP(CONCATENATE($AK$5,$B14,$C14),DARD2!$A$6:$N$135,14,FALSE),0)</f>
        <v>0</v>
      </c>
      <c r="AL14" s="86">
        <f>_xlfn.IFNA(VLOOKUP(CONCATENATE($AL$5,$B14,$C14),'WAL3'!$A$6:$N$77,14,FALSE),0)</f>
        <v>0</v>
      </c>
      <c r="AM14" s="86">
        <f>_xlfn.IFNA(VLOOKUP(CONCATENATE($AM$5,$B14,$C14),'BAL3'!$A$6:$N$135,14,FALSE),0)</f>
        <v>5</v>
      </c>
      <c r="AN14" s="86">
        <f>_xlfn.IFNA(VLOOKUP(CONCATENATE($AN$5,$B14,$C14),'BUN3'!$A$6:$N$135,14,FALSE),0)</f>
        <v>0</v>
      </c>
      <c r="AO14" s="86">
        <f>_xlfn.IFNA(VLOOKUP(CONCATENATE($AO$5,$B14,$C14),SC!$A$6:$N$135,14,FALSE),0)</f>
        <v>0</v>
      </c>
      <c r="AP14" s="86">
        <f>_xlfn.IFNA(VLOOKUP(CONCATENATE($AP$5,$B14,$C14),'KAL1'!$A$6:$N$135,14,FALSE),0)</f>
        <v>0</v>
      </c>
      <c r="AQ14" s="514"/>
      <c r="AR14" s="87">
        <f>_xlfn.IFNA(VLOOKUP(CONCATENATE($AR$5,$B14,$C14),'MR3'!$A$6:$N$135,14,FALSE),0)</f>
        <v>0</v>
      </c>
      <c r="AS14" s="76"/>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row>
    <row r="15" spans="1:83" x14ac:dyDescent="0.2">
      <c r="A15" s="924"/>
      <c r="B15" s="111" t="s">
        <v>577</v>
      </c>
      <c r="C15" s="27" t="s">
        <v>703</v>
      </c>
      <c r="D15" s="27" t="s">
        <v>687</v>
      </c>
      <c r="E15" s="28">
        <v>44278</v>
      </c>
      <c r="F15" s="29">
        <v>19</v>
      </c>
      <c r="G15" s="26">
        <f t="shared" si="0"/>
        <v>2</v>
      </c>
      <c r="H15" s="30">
        <f t="shared" si="1"/>
        <v>9</v>
      </c>
      <c r="I15" s="31">
        <f t="shared" si="2"/>
        <v>9</v>
      </c>
      <c r="J15" s="227">
        <f>_xlfn.IFNA(VLOOKUP(CONCATENATE($J$5,$B15,$C15),'20BUN'!$A$6:$N$94,14,FALSE),0)</f>
        <v>0</v>
      </c>
      <c r="K15" s="85">
        <f>_xlfn.IFNA(VLOOKUP(CONCATENATE($K$5,$B15,$C15),'20BUS'!$A$6:$N$107,14,FALSE),0)</f>
        <v>0</v>
      </c>
      <c r="L15" s="85">
        <f>_xlfn.IFNA(VLOOKUP(CONCATENATE($L$5,$B15,$C15),'MUR1'!$A$6:$N$135,14,FALSE),0)</f>
        <v>0</v>
      </c>
      <c r="M15" s="85">
        <f>_xlfn.IFNA(VLOOKUP(CONCATENATE($M$5,$B15,$C15),'BUS1'!$A$6:$N$95,14,FALSE),0)</f>
        <v>0</v>
      </c>
      <c r="N15" s="85">
        <f>_xlfn.IFNA(VLOOKUP(CONCATENATE($N$5,$B15,$C15),'WP1'!$A$6:$N$131,14,FALSE),0)</f>
        <v>0</v>
      </c>
      <c r="O15" s="85">
        <f>_xlfn.IFNA(VLOOKUP(CONCATENATE($O$5,$B15,$C15),'BAL1'!$A$6:$N$95,14,FALSE),0)</f>
        <v>0</v>
      </c>
      <c r="P15" s="85">
        <f>_xlfn.IFNA(VLOOKUP(CONCATENATE($P$5,$B15,$C15),'BUS2'!$A$6:$N$133,14,FALSE),0)</f>
        <v>0</v>
      </c>
      <c r="Q15" s="85">
        <f>_xlfn.IFNA(VLOOKUP(CONCATENATE($Q$5,$B15,$C15),'WAL1'!$A$6:$N$135,14,FALSE),0)</f>
        <v>0</v>
      </c>
      <c r="R15" s="85">
        <f>_xlfn.IFNA(VLOOKUP(CONCATENATE($S$5,$B15,$C15),'MR1'!$A$6:$N$130,14,FALSE),0)</f>
        <v>0</v>
      </c>
      <c r="S15" s="85">
        <f>_xlfn.IFNA(VLOOKUP(CONCATENATE($S$5,$B15,$C15),'OG1'!$A$6:$N$132,14,FALSE),0)</f>
        <v>0</v>
      </c>
      <c r="T15" s="85">
        <f>_xlfn.IFNA(VLOOKUP(CONCATENATE($T$5,$B15,$C15),DARL!$A$6:$N$56,14,FALSE),0)</f>
        <v>0</v>
      </c>
      <c r="U15" s="85">
        <f>_xlfn.IFNA(VLOOKUP(CONCATENATE($U$5,$B15,$C15),'BUS3'!$A$6:$N$135,14,FALSE),0)</f>
        <v>0</v>
      </c>
      <c r="V15" s="85">
        <f>_xlfn.IFNA(VLOOKUP(CONCATENATE($V$5,$B15,$C15),'BAL2'!$A$6:$N$135,14,FALSE),0)</f>
        <v>0</v>
      </c>
      <c r="W15" s="85">
        <f>_xlfn.IFNA(VLOOKUP(CONCATENATE($W$5,$B15,$C15),'BUN1'!$A$6:$N$135,14,FALSE),0)</f>
        <v>0</v>
      </c>
      <c r="X15" s="85">
        <f>_xlfn.IFNA(VLOOKUP(CONCATENATE($X$5,$B15,$C15),'OG2'!$A$6:$N$133,14,FALSE),0)</f>
        <v>0</v>
      </c>
      <c r="Y15" s="85">
        <f>_xlfn.IFNA(VLOOKUP(CONCATENATE($Y$5,$B15,$C15),'SM1'!$A$6:$N$133,14,FALSE),0)</f>
        <v>0</v>
      </c>
      <c r="Z15" s="85">
        <f>_xlfn.IFNA(VLOOKUP(CONCATENATE($Z$5,$B15,$C15),'MR2'!$A$6:$N$124,14,FALSE),0)</f>
        <v>0</v>
      </c>
      <c r="AA15" s="85">
        <f>_xlfn.IFNA(VLOOKUP(CONCATENATE($AA$5,$B15,$C15),'WAL2'!$A$6:$N$135,14,FALSE),0)</f>
        <v>0</v>
      </c>
      <c r="AB15" s="85">
        <f>_xlfn.IFNA(VLOOKUP(CONCATENATE($AB$5,$B15,$C15),DARD1!$A$6:$N$134,14,FALSE),0)</f>
        <v>0</v>
      </c>
      <c r="AC15" s="85">
        <f>_xlfn.IFNA(VLOOKUP(CONCATENATE($AC$5,$B15,$C15),'LF1'!$A$6:$N$135,14,FALSE),0)</f>
        <v>0</v>
      </c>
      <c r="AD15" s="85">
        <f>_xlfn.IFNA(VLOOKUP(CONCATENATE($AD$5,$B15,$C15),DARL2!$A$6:$N$135,14,FALSE),0)</f>
        <v>0</v>
      </c>
      <c r="AE15" s="85">
        <f>_xlfn.IFNA(VLOOKUP(CONCATENATE($AE$5,$B15,$C15),FEST!$A$6:$N$131,14,FALSE),0)</f>
        <v>0</v>
      </c>
      <c r="AF15" s="85">
        <f>_xlfn.IFNA(VLOOKUP(CONCATENATE($AF$5,$B15,$C15),'BUN2'!$A$6:$N$131,14,FALSE),0)</f>
        <v>0</v>
      </c>
      <c r="AG15" s="85">
        <f>_xlfn.IFNA(VLOOKUP(CONCATENATE($AG$5,$B15,$C15),'OG3'!$A$6:$N$135,14,FALSE),0)</f>
        <v>0</v>
      </c>
      <c r="AH15" s="86">
        <f>_xlfn.IFNA(VLOOKUP(CONCATENATE($AH$5,$B15,$C15),SER!$A$6:$N$135,14,FALSE),0)</f>
        <v>0</v>
      </c>
      <c r="AI15" s="86">
        <f>_xlfn.IFNA(VLOOKUP(CONCATENATE($AH$5,$B15,$C15),KR!$A$6:$N$135,14,FALSE),0)</f>
        <v>7</v>
      </c>
      <c r="AJ15" s="86">
        <f>_xlfn.IFNA(VLOOKUP(CONCATENATE($AJ$5,$B15,$C15),DARL2!$A$6:$N$135,14,FALSE),0)</f>
        <v>0</v>
      </c>
      <c r="AK15" s="86">
        <f>_xlfn.IFNA(VLOOKUP(CONCATENATE($AK$5,$B15,$C15),DARD2!$A$6:$N$135,14,FALSE),0)</f>
        <v>0</v>
      </c>
      <c r="AL15" s="86">
        <f>_xlfn.IFNA(VLOOKUP(CONCATENATE($AL$5,$B15,$C15),'WAL3'!$A$6:$N$77,14,FALSE),0)</f>
        <v>0</v>
      </c>
      <c r="AM15" s="86">
        <f>_xlfn.IFNA(VLOOKUP(CONCATENATE($AM$5,$B15,$C15),'BAL3'!$A$6:$N$135,14,FALSE),0)</f>
        <v>0</v>
      </c>
      <c r="AN15" s="86">
        <f>_xlfn.IFNA(VLOOKUP(CONCATENATE($AN$5,$B15,$C15),'BUN3'!$A$6:$N$135,14,FALSE),0)</f>
        <v>0</v>
      </c>
      <c r="AO15" s="86">
        <f>_xlfn.IFNA(VLOOKUP(CONCATENATE($AO$5,$B15,$C15),SC!$A$6:$N$135,14,FALSE),0)</f>
        <v>2</v>
      </c>
      <c r="AP15" s="86">
        <f>_xlfn.IFNA(VLOOKUP(CONCATENATE($AP$5,$B15,$C15),'KAL1'!$A$6:$N$135,14,FALSE),0)</f>
        <v>0</v>
      </c>
      <c r="AQ15" s="514"/>
      <c r="AR15" s="87">
        <f>_xlfn.IFNA(VLOOKUP(CONCATENATE($AR$5,$B15,$C15),'MR3'!$A$6:$N$135,14,FALSE),0)</f>
        <v>0</v>
      </c>
      <c r="AS15" s="76"/>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row>
    <row r="16" spans="1:83" x14ac:dyDescent="0.2">
      <c r="A16" s="924"/>
      <c r="B16" s="819" t="s">
        <v>106</v>
      </c>
      <c r="C16" s="820" t="s">
        <v>166</v>
      </c>
      <c r="D16" s="27" t="s">
        <v>145</v>
      </c>
      <c r="E16" s="28">
        <v>44223</v>
      </c>
      <c r="F16" s="29">
        <v>17</v>
      </c>
      <c r="G16" s="26">
        <f t="shared" si="0"/>
        <v>1</v>
      </c>
      <c r="H16" s="30">
        <f t="shared" si="1"/>
        <v>7</v>
      </c>
      <c r="I16" s="31">
        <f t="shared" si="2"/>
        <v>10</v>
      </c>
      <c r="J16" s="227">
        <f>_xlfn.IFNA(VLOOKUP(CONCATENATE($J$5,$B16,$C16),'20BUN'!$A$6:$N$94,14,FALSE),0)</f>
        <v>0</v>
      </c>
      <c r="K16" s="85">
        <f>_xlfn.IFNA(VLOOKUP(CONCATENATE($K$5,$B16,$C16),'20BUS'!$A$6:$N$107,14,FALSE),0)</f>
        <v>0</v>
      </c>
      <c r="L16" s="85">
        <f>_xlfn.IFNA(VLOOKUP(CONCATENATE($L$5,$B16,$C16),'MUR1'!$A$6:$N$135,14,FALSE),0)</f>
        <v>0</v>
      </c>
      <c r="M16" s="85">
        <f>_xlfn.IFNA(VLOOKUP(CONCATENATE($M$5,$B16,$C16),'BUS1'!$A$6:$N$95,14,FALSE),0)</f>
        <v>7</v>
      </c>
      <c r="N16" s="85">
        <f>_xlfn.IFNA(VLOOKUP(CONCATENATE($N$5,$B16,$C16),'WP1'!$A$6:$N$131,14,FALSE),0)</f>
        <v>0</v>
      </c>
      <c r="O16" s="85">
        <f>_xlfn.IFNA(VLOOKUP(CONCATENATE($O$5,$B16,$C16),'BAL1'!$A$6:$N$95,14,FALSE),0)</f>
        <v>0</v>
      </c>
      <c r="P16" s="85">
        <f>_xlfn.IFNA(VLOOKUP(CONCATENATE($P$5,$B16,$C16),'BUS2'!$A$6:$N$133,14,FALSE),0)</f>
        <v>0</v>
      </c>
      <c r="Q16" s="85">
        <f>_xlfn.IFNA(VLOOKUP(CONCATENATE($Q$5,$B16,$C16),'WAL1'!$A$6:$N$135,14,FALSE),0)</f>
        <v>0</v>
      </c>
      <c r="R16" s="85">
        <f>_xlfn.IFNA(VLOOKUP(CONCATENATE($S$5,$B16,$C16),'MR1'!$A$6:$N$130,14,FALSE),0)</f>
        <v>0</v>
      </c>
      <c r="S16" s="85">
        <f>_xlfn.IFNA(VLOOKUP(CONCATENATE($S$5,$B16,$C16),'OG1'!$A$6:$N$132,14,FALSE),0)</f>
        <v>0</v>
      </c>
      <c r="T16" s="85">
        <f>_xlfn.IFNA(VLOOKUP(CONCATENATE($T$5,$B16,$C16),DARL!$A$6:$N$56,14,FALSE),0)</f>
        <v>0</v>
      </c>
      <c r="U16" s="85">
        <f>_xlfn.IFNA(VLOOKUP(CONCATENATE($U$5,$B16,$C16),'BUS3'!$A$6:$N$135,14,FALSE),0)</f>
        <v>0</v>
      </c>
      <c r="V16" s="85">
        <f>_xlfn.IFNA(VLOOKUP(CONCATENATE($V$5,$B16,$C16),'BAL2'!$A$6:$N$135,14,FALSE),0)</f>
        <v>0</v>
      </c>
      <c r="W16" s="85">
        <f>_xlfn.IFNA(VLOOKUP(CONCATENATE($W$5,$B16,$C16),'BUN1'!$A$6:$N$135,14,FALSE),0)</f>
        <v>0</v>
      </c>
      <c r="X16" s="85">
        <f>_xlfn.IFNA(VLOOKUP(CONCATENATE($X$5,$B16,$C16),'OG2'!$A$6:$N$133,14,FALSE),0)</f>
        <v>0</v>
      </c>
      <c r="Y16" s="85">
        <f>_xlfn.IFNA(VLOOKUP(CONCATENATE($Y$5,$B16,$C16),'SM1'!$A$6:$N$133,14,FALSE),0)</f>
        <v>0</v>
      </c>
      <c r="Z16" s="85">
        <f>_xlfn.IFNA(VLOOKUP(CONCATENATE($Z$5,$B16,$C16),'MR2'!$A$6:$N$124,14,FALSE),0)</f>
        <v>0</v>
      </c>
      <c r="AA16" s="85">
        <f>_xlfn.IFNA(VLOOKUP(CONCATENATE($AA$5,$B16,$C16),'WAL2'!$A$6:$N$135,14,FALSE),0)</f>
        <v>0</v>
      </c>
      <c r="AB16" s="85">
        <f>_xlfn.IFNA(VLOOKUP(CONCATENATE($AB$5,$B16,$C16),DARD1!$A$6:$N$134,14,FALSE),0)</f>
        <v>0</v>
      </c>
      <c r="AC16" s="85">
        <f>_xlfn.IFNA(VLOOKUP(CONCATENATE($AC$5,$B16,$C16),'LF1'!$A$6:$N$135,14,FALSE),0)</f>
        <v>0</v>
      </c>
      <c r="AD16" s="85">
        <f>_xlfn.IFNA(VLOOKUP(CONCATENATE($AD$5,$B16,$C16),DARL2!$A$6:$N$135,14,FALSE),0)</f>
        <v>0</v>
      </c>
      <c r="AE16" s="85">
        <f>_xlfn.IFNA(VLOOKUP(CONCATENATE($AE$5,$B16,$C16),FEST!$A$6:$N$131,14,FALSE),0)</f>
        <v>0</v>
      </c>
      <c r="AF16" s="85">
        <f>_xlfn.IFNA(VLOOKUP(CONCATENATE($AF$5,$B16,$C16),'BUN2'!$A$6:$N$131,14,FALSE),0)</f>
        <v>0</v>
      </c>
      <c r="AG16" s="85">
        <f>_xlfn.IFNA(VLOOKUP(CONCATENATE($AG$5,$B16,$C16),'OG3'!$A$6:$N$135,14,FALSE),0)</f>
        <v>0</v>
      </c>
      <c r="AH16" s="86">
        <f>_xlfn.IFNA(VLOOKUP(CONCATENATE($AH$5,$B16,$C16),SER!$A$6:$N$135,14,FALSE),0)</f>
        <v>0</v>
      </c>
      <c r="AI16" s="86">
        <f>_xlfn.IFNA(VLOOKUP(CONCATENATE($AH$5,$B16,$C16),KR!$A$6:$N$135,14,FALSE),0)</f>
        <v>0</v>
      </c>
      <c r="AJ16" s="86">
        <f>_xlfn.IFNA(VLOOKUP(CONCATENATE($AJ$5,$B16,$C16),DARL2!$A$6:$N$135,14,FALSE),0)</f>
        <v>0</v>
      </c>
      <c r="AK16" s="86">
        <f>_xlfn.IFNA(VLOOKUP(CONCATENATE($AK$5,$B16,$C16),DARD2!$A$6:$N$135,14,FALSE),0)</f>
        <v>0</v>
      </c>
      <c r="AL16" s="86">
        <f>_xlfn.IFNA(VLOOKUP(CONCATENATE($AL$5,$B16,$C16),'WAL3'!$A$6:$N$77,14,FALSE),0)</f>
        <v>0</v>
      </c>
      <c r="AM16" s="86">
        <f>_xlfn.IFNA(VLOOKUP(CONCATENATE($AM$5,$B16,$C16),'BAL3'!$A$6:$N$135,14,FALSE),0)</f>
        <v>0</v>
      </c>
      <c r="AN16" s="86">
        <f>_xlfn.IFNA(VLOOKUP(CONCATENATE($AN$5,$B16,$C16),'BUN3'!$A$6:$N$135,14,FALSE),0)</f>
        <v>0</v>
      </c>
      <c r="AO16" s="86">
        <f>_xlfn.IFNA(VLOOKUP(CONCATENATE($AO$5,$B16,$C16),SC!$A$6:$N$135,14,FALSE),0)</f>
        <v>0</v>
      </c>
      <c r="AP16" s="86">
        <f>_xlfn.IFNA(VLOOKUP(CONCATENATE($AP$5,$B16,$C16),'KAL1'!$A$6:$N$135,14,FALSE),0)</f>
        <v>0</v>
      </c>
      <c r="AQ16" s="514"/>
      <c r="AR16" s="87">
        <f>_xlfn.IFNA(VLOOKUP(CONCATENATE($AR$5,$B16,$C16),'MR3'!$A$6:$N$135,14,FALSE),0)</f>
        <v>0</v>
      </c>
      <c r="AS16" s="76"/>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row>
    <row r="17" spans="1:83" x14ac:dyDescent="0.2">
      <c r="A17" s="924"/>
      <c r="B17" s="111" t="s">
        <v>340</v>
      </c>
      <c r="C17" s="27" t="s">
        <v>341</v>
      </c>
      <c r="D17" s="27" t="s">
        <v>507</v>
      </c>
      <c r="E17" s="28">
        <v>44264</v>
      </c>
      <c r="F17" s="29">
        <v>19</v>
      </c>
      <c r="G17" s="26">
        <f t="shared" si="0"/>
        <v>3</v>
      </c>
      <c r="H17" s="30">
        <f t="shared" si="1"/>
        <v>7</v>
      </c>
      <c r="I17" s="31">
        <f t="shared" si="2"/>
        <v>10</v>
      </c>
      <c r="J17" s="227">
        <f>_xlfn.IFNA(VLOOKUP(CONCATENATE($J$5,$B17,$C17),'20BUN'!$A$6:$N$94,14,FALSE),0)</f>
        <v>0</v>
      </c>
      <c r="K17" s="85">
        <f>_xlfn.IFNA(VLOOKUP(CONCATENATE($K$5,$B17,$C17),'20BUS'!$A$6:$N$107,14,FALSE),0)</f>
        <v>0</v>
      </c>
      <c r="L17" s="85">
        <f>_xlfn.IFNA(VLOOKUP(CONCATENATE($L$5,$B17,$C17),'MUR1'!$A$6:$N$135,14,FALSE),0)</f>
        <v>0</v>
      </c>
      <c r="M17" s="85">
        <f>_xlfn.IFNA(VLOOKUP(CONCATENATE($M$5,$B17,$C17),'BUS1'!$A$6:$N$95,14,FALSE),0)</f>
        <v>0</v>
      </c>
      <c r="N17" s="85">
        <f>_xlfn.IFNA(VLOOKUP(CONCATENATE($N$5,$B17,$C17),'WP1'!$A$6:$N$131,14,FALSE),0)</f>
        <v>0</v>
      </c>
      <c r="O17" s="85">
        <f>_xlfn.IFNA(VLOOKUP(CONCATENATE($O$5,$B17,$C17),'BAL1'!$A$6:$N$95,14,FALSE),0)</f>
        <v>2</v>
      </c>
      <c r="P17" s="85">
        <f>_xlfn.IFNA(VLOOKUP(CONCATENATE($P$5,$B17,$C17),'BUS2'!$A$6:$N$133,14,FALSE),0)</f>
        <v>0</v>
      </c>
      <c r="Q17" s="85">
        <f>_xlfn.IFNA(VLOOKUP(CONCATENATE($Q$5,$B17,$C17),'WAL1'!$A$6:$N$135,14,FALSE),0)</f>
        <v>0</v>
      </c>
      <c r="R17" s="85">
        <f>_xlfn.IFNA(VLOOKUP(CONCATENATE($S$5,$B17,$C17),'MR1'!$A$6:$N$130,14,FALSE),0)</f>
        <v>0</v>
      </c>
      <c r="S17" s="85">
        <f>_xlfn.IFNA(VLOOKUP(CONCATENATE($S$5,$B17,$C17),'OG1'!$A$6:$N$132,14,FALSE),0)</f>
        <v>0</v>
      </c>
      <c r="T17" s="85">
        <f>_xlfn.IFNA(VLOOKUP(CONCATENATE($T$5,$B17,$C17),DARL!$A$6:$N$56,14,FALSE),0)</f>
        <v>0</v>
      </c>
      <c r="U17" s="85">
        <f>_xlfn.IFNA(VLOOKUP(CONCATENATE($U$5,$B17,$C17),'BUS3'!$A$6:$N$135,14,FALSE),0)</f>
        <v>0</v>
      </c>
      <c r="V17" s="85">
        <f>_xlfn.IFNA(VLOOKUP(CONCATENATE($V$5,$B17,$C17),'BAL2'!$A$6:$N$135,14,FALSE),0)</f>
        <v>1</v>
      </c>
      <c r="W17" s="85">
        <f>_xlfn.IFNA(VLOOKUP(CONCATENATE($W$5,$B17,$C17),'BUN1'!$A$6:$N$135,14,FALSE),0)</f>
        <v>0</v>
      </c>
      <c r="X17" s="85">
        <f>_xlfn.IFNA(VLOOKUP(CONCATENATE($X$5,$B17,$C17),'OG2'!$A$6:$N$133,14,FALSE),0)</f>
        <v>0</v>
      </c>
      <c r="Y17" s="85">
        <f>_xlfn.IFNA(VLOOKUP(CONCATENATE($Y$5,$B17,$C17),'SM1'!$A$6:$N$133,14,FALSE),0)</f>
        <v>0</v>
      </c>
      <c r="Z17" s="85">
        <f>_xlfn.IFNA(VLOOKUP(CONCATENATE($Z$5,$B17,$C17),'MR2'!$A$6:$N$124,14,FALSE),0)</f>
        <v>0</v>
      </c>
      <c r="AA17" s="85">
        <f>_xlfn.IFNA(VLOOKUP(CONCATENATE($AA$5,$B17,$C17),'WAL2'!$A$6:$N$135,14,FALSE),0)</f>
        <v>0</v>
      </c>
      <c r="AB17" s="85">
        <f>_xlfn.IFNA(VLOOKUP(CONCATENATE($AB$5,$B17,$C17),DARD1!$A$6:$N$134,14,FALSE),0)</f>
        <v>0</v>
      </c>
      <c r="AC17" s="85">
        <f>_xlfn.IFNA(VLOOKUP(CONCATENATE($AC$5,$B17,$C17),'LF1'!$A$6:$N$135,14,FALSE),0)</f>
        <v>0</v>
      </c>
      <c r="AD17" s="85">
        <f>_xlfn.IFNA(VLOOKUP(CONCATENATE($AD$5,$B17,$C17),DARL2!$A$6:$N$135,14,FALSE),0)</f>
        <v>0</v>
      </c>
      <c r="AE17" s="85">
        <f>_xlfn.IFNA(VLOOKUP(CONCATENATE($AE$5,$B17,$C17),FEST!$A$6:$N$131,14,FALSE),0)</f>
        <v>0</v>
      </c>
      <c r="AF17" s="85">
        <f>_xlfn.IFNA(VLOOKUP(CONCATENATE($AF$5,$B17,$C17),'BUN2'!$A$6:$N$131,14,FALSE),0)</f>
        <v>0</v>
      </c>
      <c r="AG17" s="85">
        <f>_xlfn.IFNA(VLOOKUP(CONCATENATE($AG$5,$B17,$C17),'OG3'!$A$6:$N$135,14,FALSE),0)</f>
        <v>0</v>
      </c>
      <c r="AH17" s="86">
        <f>_xlfn.IFNA(VLOOKUP(CONCATENATE($AH$5,$B17,$C17),SER!$A$6:$N$135,14,FALSE),0)</f>
        <v>0</v>
      </c>
      <c r="AI17" s="86">
        <f>_xlfn.IFNA(VLOOKUP(CONCATENATE($AH$5,$B17,$C17),KR!$A$6:$N$135,14,FALSE),0)</f>
        <v>0</v>
      </c>
      <c r="AJ17" s="86">
        <f>_xlfn.IFNA(VLOOKUP(CONCATENATE($AJ$5,$B17,$C17),DARL2!$A$6:$N$135,14,FALSE),0)</f>
        <v>0</v>
      </c>
      <c r="AK17" s="86">
        <f>_xlfn.IFNA(VLOOKUP(CONCATENATE($AK$5,$B17,$C17),DARD2!$A$6:$N$135,14,FALSE),0)</f>
        <v>0</v>
      </c>
      <c r="AL17" s="86">
        <f>_xlfn.IFNA(VLOOKUP(CONCATENATE($AL$5,$B17,$C17),'WAL3'!$A$6:$N$77,14,FALSE),0)</f>
        <v>0</v>
      </c>
      <c r="AM17" s="86">
        <f>_xlfn.IFNA(VLOOKUP(CONCATENATE($AM$5,$B17,$C17),'BAL3'!$A$6:$N$135,14,FALSE),0)</f>
        <v>4</v>
      </c>
      <c r="AN17" s="86">
        <f>_xlfn.IFNA(VLOOKUP(CONCATENATE($AN$5,$B17,$C17),'BUN3'!$A$6:$N$135,14,FALSE),0)</f>
        <v>0</v>
      </c>
      <c r="AO17" s="86">
        <f>_xlfn.IFNA(VLOOKUP(CONCATENATE($AO$5,$B17,$C17),SC!$A$6:$N$135,14,FALSE),0)</f>
        <v>0</v>
      </c>
      <c r="AP17" s="86">
        <f>_xlfn.IFNA(VLOOKUP(CONCATENATE($AP$5,$B17,$C17),'KAL1'!$A$6:$N$135,14,FALSE),0)</f>
        <v>0</v>
      </c>
      <c r="AQ17" s="514"/>
      <c r="AR17" s="87">
        <f>_xlfn.IFNA(VLOOKUP(CONCATENATE($AR$5,$B17,$C17),'MR3'!$A$6:$N$135,14,FALSE),0)</f>
        <v>0</v>
      </c>
      <c r="AS17" s="8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row>
    <row r="18" spans="1:83" x14ac:dyDescent="0.2">
      <c r="A18" s="924"/>
      <c r="B18" s="819" t="s">
        <v>364</v>
      </c>
      <c r="C18" s="820" t="s">
        <v>365</v>
      </c>
      <c r="D18" s="27" t="s">
        <v>146</v>
      </c>
      <c r="E18" s="28">
        <v>44223</v>
      </c>
      <c r="F18" s="29">
        <v>18</v>
      </c>
      <c r="G18" s="26">
        <f t="shared" si="0"/>
        <v>1</v>
      </c>
      <c r="H18" s="30">
        <f t="shared" si="1"/>
        <v>6</v>
      </c>
      <c r="I18" s="31">
        <f t="shared" si="2"/>
        <v>12</v>
      </c>
      <c r="J18" s="227">
        <f>_xlfn.IFNA(VLOOKUP(CONCATENATE($J$5,$B18,$C18),'20BUN'!$A$6:$N$94,14,FALSE),0)</f>
        <v>0</v>
      </c>
      <c r="K18" s="85">
        <f>_xlfn.IFNA(VLOOKUP(CONCATENATE($K$5,$B18,$C18),'20BUS'!$A$6:$N$107,14,FALSE),0)</f>
        <v>6</v>
      </c>
      <c r="L18" s="85">
        <f>_xlfn.IFNA(VLOOKUP(CONCATENATE($L$5,$B18,$C18),'MUR1'!$A$6:$N$135,14,FALSE),0)</f>
        <v>0</v>
      </c>
      <c r="M18" s="85">
        <f>_xlfn.IFNA(VLOOKUP(CONCATENATE($M$5,$B18,$C18),'BUS1'!$A$6:$N$95,14,FALSE),0)</f>
        <v>0</v>
      </c>
      <c r="N18" s="85">
        <f>_xlfn.IFNA(VLOOKUP(CONCATENATE($N$5,$B18,$C18),'WP1'!$A$6:$N$131,14,FALSE),0)</f>
        <v>0</v>
      </c>
      <c r="O18" s="85">
        <f>_xlfn.IFNA(VLOOKUP(CONCATENATE($O$5,$B18,$C18),'BAL1'!$A$6:$N$95,14,FALSE),0)</f>
        <v>0</v>
      </c>
      <c r="P18" s="85">
        <f>_xlfn.IFNA(VLOOKUP(CONCATENATE($P$5,$B18,$C18),'BUS2'!$A$6:$N$133,14,FALSE),0)</f>
        <v>0</v>
      </c>
      <c r="Q18" s="85">
        <f>_xlfn.IFNA(VLOOKUP(CONCATENATE($Q$5,$B18,$C18),'WAL1'!$A$6:$N$135,14,FALSE),0)</f>
        <v>0</v>
      </c>
      <c r="R18" s="85">
        <f>_xlfn.IFNA(VLOOKUP(CONCATENATE($S$5,$B18,$C18),'MR1'!$A$6:$N$130,14,FALSE),0)</f>
        <v>0</v>
      </c>
      <c r="S18" s="85">
        <f>_xlfn.IFNA(VLOOKUP(CONCATENATE($S$5,$B18,$C18),'OG1'!$A$6:$N$132,14,FALSE),0)</f>
        <v>0</v>
      </c>
      <c r="T18" s="85">
        <f>_xlfn.IFNA(VLOOKUP(CONCATENATE($T$5,$B18,$C18),DARL!$A$6:$N$56,14,FALSE),0)</f>
        <v>0</v>
      </c>
      <c r="U18" s="85">
        <f>_xlfn.IFNA(VLOOKUP(CONCATENATE($U$5,$B18,$C18),'BUS3'!$A$6:$N$135,14,FALSE),0)</f>
        <v>0</v>
      </c>
      <c r="V18" s="85">
        <f>_xlfn.IFNA(VLOOKUP(CONCATENATE($V$5,$B18,$C18),'BAL2'!$A$6:$N$135,14,FALSE),0)</f>
        <v>0</v>
      </c>
      <c r="W18" s="85">
        <f>_xlfn.IFNA(VLOOKUP(CONCATENATE($W$5,$B18,$C18),'BUN1'!$A$6:$N$135,14,FALSE),0)</f>
        <v>0</v>
      </c>
      <c r="X18" s="85">
        <f>_xlfn.IFNA(VLOOKUP(CONCATENATE($X$5,$B18,$C18),'OG2'!$A$6:$N$133,14,FALSE),0)</f>
        <v>0</v>
      </c>
      <c r="Y18" s="85">
        <f>_xlfn.IFNA(VLOOKUP(CONCATENATE($Y$5,$B18,$C18),'SM1'!$A$6:$N$133,14,FALSE),0)</f>
        <v>0</v>
      </c>
      <c r="Z18" s="85">
        <f>_xlfn.IFNA(VLOOKUP(CONCATENATE($Z$5,$B18,$C18),'MR2'!$A$6:$N$124,14,FALSE),0)</f>
        <v>0</v>
      </c>
      <c r="AA18" s="85">
        <f>_xlfn.IFNA(VLOOKUP(CONCATENATE($AA$5,$B18,$C18),'WAL2'!$A$6:$N$135,14,FALSE),0)</f>
        <v>0</v>
      </c>
      <c r="AB18" s="85">
        <f>_xlfn.IFNA(VLOOKUP(CONCATENATE($AB$5,$B18,$C18),DARD1!$A$6:$N$134,14,FALSE),0)</f>
        <v>0</v>
      </c>
      <c r="AC18" s="85">
        <f>_xlfn.IFNA(VLOOKUP(CONCATENATE($AC$5,$B18,$C18),'LF1'!$A$6:$N$135,14,FALSE),0)</f>
        <v>0</v>
      </c>
      <c r="AD18" s="85">
        <f>_xlfn.IFNA(VLOOKUP(CONCATENATE($AD$5,$B18,$C18),DARL2!$A$6:$N$135,14,FALSE),0)</f>
        <v>0</v>
      </c>
      <c r="AE18" s="85">
        <f>_xlfn.IFNA(VLOOKUP(CONCATENATE($AE$5,$B18,$C18),FEST!$A$6:$N$131,14,FALSE),0)</f>
        <v>0</v>
      </c>
      <c r="AF18" s="85">
        <f>_xlfn.IFNA(VLOOKUP(CONCATENATE($AF$5,$B18,$C18),'BUN2'!$A$6:$N$131,14,FALSE),0)</f>
        <v>0</v>
      </c>
      <c r="AG18" s="85">
        <f>_xlfn.IFNA(VLOOKUP(CONCATENATE($AG$5,$B18,$C18),'OG3'!$A$6:$N$135,14,FALSE),0)</f>
        <v>0</v>
      </c>
      <c r="AH18" s="86">
        <f>_xlfn.IFNA(VLOOKUP(CONCATENATE($AH$5,$B18,$C18),SER!$A$6:$N$135,14,FALSE),0)</f>
        <v>0</v>
      </c>
      <c r="AI18" s="86">
        <f>_xlfn.IFNA(VLOOKUP(CONCATENATE($AH$5,$B18,$C18),KR!$A$6:$N$135,14,FALSE),0)</f>
        <v>0</v>
      </c>
      <c r="AJ18" s="86">
        <f>_xlfn.IFNA(VLOOKUP(CONCATENATE($AJ$5,$B18,$C18),DARL2!$A$6:$N$135,14,FALSE),0)</f>
        <v>0</v>
      </c>
      <c r="AK18" s="86">
        <f>_xlfn.IFNA(VLOOKUP(CONCATENATE($AK$5,$B18,$C18),DARD2!$A$6:$N$135,14,FALSE),0)</f>
        <v>0</v>
      </c>
      <c r="AL18" s="86">
        <f>_xlfn.IFNA(VLOOKUP(CONCATENATE($AL$5,$B18,$C18),'WAL3'!$A$6:$N$77,14,FALSE),0)</f>
        <v>0</v>
      </c>
      <c r="AM18" s="86">
        <f>_xlfn.IFNA(VLOOKUP(CONCATENATE($AM$5,$B18,$C18),'BAL3'!$A$6:$N$135,14,FALSE),0)</f>
        <v>0</v>
      </c>
      <c r="AN18" s="86">
        <f>_xlfn.IFNA(VLOOKUP(CONCATENATE($AN$5,$B18,$C18),'BUN3'!$A$6:$N$135,14,FALSE),0)</f>
        <v>0</v>
      </c>
      <c r="AO18" s="86">
        <f>_xlfn.IFNA(VLOOKUP(CONCATENATE($AO$5,$B18,$C18),SC!$A$6:$N$135,14,FALSE),0)</f>
        <v>0</v>
      </c>
      <c r="AP18" s="86">
        <f>_xlfn.IFNA(VLOOKUP(CONCATENATE($AP$5,$B18,$C18),'KAL1'!$A$6:$N$135,14,FALSE),0)</f>
        <v>0</v>
      </c>
      <c r="AQ18" s="514"/>
      <c r="AR18" s="87">
        <f>_xlfn.IFNA(VLOOKUP(CONCATENATE($AR$5,$B18,$C18),'MR3'!$A$6:$N$135,14,FALSE),0)</f>
        <v>0</v>
      </c>
      <c r="AS18" s="8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row>
    <row r="19" spans="1:83" x14ac:dyDescent="0.2">
      <c r="A19" s="924"/>
      <c r="B19" s="819" t="s">
        <v>457</v>
      </c>
      <c r="C19" s="820" t="s">
        <v>754</v>
      </c>
      <c r="D19" s="27" t="s">
        <v>102</v>
      </c>
      <c r="E19" s="28">
        <v>44302</v>
      </c>
      <c r="F19" s="29">
        <v>21</v>
      </c>
      <c r="G19" s="26">
        <f t="shared" si="0"/>
        <v>1</v>
      </c>
      <c r="H19" s="30">
        <f t="shared" si="1"/>
        <v>6</v>
      </c>
      <c r="I19" s="31">
        <f t="shared" si="2"/>
        <v>12</v>
      </c>
      <c r="J19" s="227">
        <f>_xlfn.IFNA(VLOOKUP(CONCATENATE($J$5,$B19,$C19),'20BUN'!$A$6:$N$94,14,FALSE),0)</f>
        <v>0</v>
      </c>
      <c r="K19" s="85">
        <f>_xlfn.IFNA(VLOOKUP(CONCATENATE($K$5,$B19,$C19),'20BUS'!$A$6:$N$107,14,FALSE),0)</f>
        <v>0</v>
      </c>
      <c r="L19" s="85">
        <f>_xlfn.IFNA(VLOOKUP(CONCATENATE($L$5,$B19,$C19),'MUR1'!$A$6:$N$135,14,FALSE),0)</f>
        <v>0</v>
      </c>
      <c r="M19" s="85">
        <f>_xlfn.IFNA(VLOOKUP(CONCATENATE($M$5,$B19,$C19),'BUS1'!$A$6:$N$95,14,FALSE),0)</f>
        <v>0</v>
      </c>
      <c r="N19" s="85">
        <f>_xlfn.IFNA(VLOOKUP(CONCATENATE($N$5,$B19,$C19),'WP1'!$A$6:$N$131,14,FALSE),0)</f>
        <v>0</v>
      </c>
      <c r="O19" s="85">
        <f>_xlfn.IFNA(VLOOKUP(CONCATENATE($O$5,$B19,$C19),'BAL1'!$A$6:$N$95,14,FALSE),0)</f>
        <v>0</v>
      </c>
      <c r="P19" s="85">
        <f>_xlfn.IFNA(VLOOKUP(CONCATENATE($P$5,$B19,$C19),'BUS2'!$A$6:$N$133,14,FALSE),0)</f>
        <v>0</v>
      </c>
      <c r="Q19" s="85">
        <f>_xlfn.IFNA(VLOOKUP(CONCATENATE($Q$5,$B19,$C19),'WAL1'!$A$6:$N$135,14,FALSE),0)</f>
        <v>0</v>
      </c>
      <c r="R19" s="85">
        <f>_xlfn.IFNA(VLOOKUP(CONCATENATE($S$5,$B19,$C19),'MR1'!$A$6:$N$130,14,FALSE),0)</f>
        <v>0</v>
      </c>
      <c r="S19" s="85">
        <f>_xlfn.IFNA(VLOOKUP(CONCATENATE($S$5,$B19,$C19),'OG1'!$A$6:$N$132,14,FALSE),0)</f>
        <v>0</v>
      </c>
      <c r="T19" s="85">
        <f>_xlfn.IFNA(VLOOKUP(CONCATENATE($T$5,$B19,$C19),DARL!$A$6:$N$56,14,FALSE),0)</f>
        <v>0</v>
      </c>
      <c r="U19" s="85">
        <f>_xlfn.IFNA(VLOOKUP(CONCATENATE($U$5,$B19,$C19),'BUS3'!$A$6:$N$135,14,FALSE),0)</f>
        <v>0</v>
      </c>
      <c r="V19" s="85">
        <f>_xlfn.IFNA(VLOOKUP(CONCATENATE($V$5,$B19,$C19),'BAL2'!$A$6:$N$135,14,FALSE),0)</f>
        <v>0</v>
      </c>
      <c r="W19" s="85">
        <f>_xlfn.IFNA(VLOOKUP(CONCATENATE($W$5,$B19,$C19),'BUN1'!$A$6:$N$135,14,FALSE),0)</f>
        <v>0</v>
      </c>
      <c r="X19" s="85">
        <f>_xlfn.IFNA(VLOOKUP(CONCATENATE($X$5,$B19,$C19),'OG2'!$A$6:$N$133,14,FALSE),0)</f>
        <v>0</v>
      </c>
      <c r="Y19" s="85">
        <f>_xlfn.IFNA(VLOOKUP(CONCATENATE($Y$5,$B19,$C19),'SM1'!$A$6:$N$133,14,FALSE),0)</f>
        <v>0</v>
      </c>
      <c r="Z19" s="85">
        <f>_xlfn.IFNA(VLOOKUP(CONCATENATE($Z$5,$B19,$C19),'MR2'!$A$6:$N$124,14,FALSE),0)</f>
        <v>0</v>
      </c>
      <c r="AA19" s="85">
        <f>_xlfn.IFNA(VLOOKUP(CONCATENATE($AA$5,$B19,$C19),'WAL2'!$A$6:$N$135,14,FALSE),0)</f>
        <v>0</v>
      </c>
      <c r="AB19" s="85">
        <f>_xlfn.IFNA(VLOOKUP(CONCATENATE($AB$5,$B19,$C19),DARD1!$A$6:$N$134,14,FALSE),0)</f>
        <v>0</v>
      </c>
      <c r="AC19" s="85">
        <f>_xlfn.IFNA(VLOOKUP(CONCATENATE($AC$5,$B19,$C19),'LF1'!$A$6:$N$135,14,FALSE),0)</f>
        <v>6</v>
      </c>
      <c r="AD19" s="85">
        <f>_xlfn.IFNA(VLOOKUP(CONCATENATE($AD$5,$B19,$C19),DARL2!$A$6:$N$135,14,FALSE),0)</f>
        <v>0</v>
      </c>
      <c r="AE19" s="85">
        <f>_xlfn.IFNA(VLOOKUP(CONCATENATE($AE$5,$B19,$C19),FEST!$A$6:$N$131,14,FALSE),0)</f>
        <v>0</v>
      </c>
      <c r="AF19" s="85">
        <f>_xlfn.IFNA(VLOOKUP(CONCATENATE($AF$5,$B19,$C19),'BUN2'!$A$6:$N$131,14,FALSE),0)</f>
        <v>0</v>
      </c>
      <c r="AG19" s="85">
        <f>_xlfn.IFNA(VLOOKUP(CONCATENATE($AG$5,$B19,$C19),'OG3'!$A$6:$N$135,14,FALSE),0)</f>
        <v>0</v>
      </c>
      <c r="AH19" s="86">
        <f>_xlfn.IFNA(VLOOKUP(CONCATENATE($AH$5,$B19,$C19),SER!$A$6:$N$135,14,FALSE),0)</f>
        <v>0</v>
      </c>
      <c r="AI19" s="86">
        <f>_xlfn.IFNA(VLOOKUP(CONCATENATE($AH$5,$B19,$C19),KR!$A$6:$N$135,14,FALSE),0)</f>
        <v>0</v>
      </c>
      <c r="AJ19" s="86">
        <f>_xlfn.IFNA(VLOOKUP(CONCATENATE($AJ$5,$B19,$C19),DARL2!$A$6:$N$135,14,FALSE),0)</f>
        <v>0</v>
      </c>
      <c r="AK19" s="86">
        <f>_xlfn.IFNA(VLOOKUP(CONCATENATE($AK$5,$B19,$C19),DARD2!$A$6:$N$135,14,FALSE),0)</f>
        <v>0</v>
      </c>
      <c r="AL19" s="86">
        <f>_xlfn.IFNA(VLOOKUP(CONCATENATE($AL$5,$B19,$C19),'WAL3'!$A$6:$N$77,14,FALSE),0)</f>
        <v>0</v>
      </c>
      <c r="AM19" s="86">
        <f>_xlfn.IFNA(VLOOKUP(CONCATENATE($AM$5,$B19,$C19),'BAL3'!$A$6:$N$135,14,FALSE),0)</f>
        <v>0</v>
      </c>
      <c r="AN19" s="86">
        <f>_xlfn.IFNA(VLOOKUP(CONCATENATE($AN$5,$B19,$C19),'BUN3'!$A$6:$N$135,14,FALSE),0)</f>
        <v>0</v>
      </c>
      <c r="AO19" s="86">
        <f>_xlfn.IFNA(VLOOKUP(CONCATENATE($AO$5,$B19,$C19),SC!$A$6:$N$135,14,FALSE),0)</f>
        <v>0</v>
      </c>
      <c r="AP19" s="86">
        <f>_xlfn.IFNA(VLOOKUP(CONCATENATE($AP$5,$B19,$C19),'KAL1'!$A$6:$N$135,14,FALSE),0)</f>
        <v>0</v>
      </c>
      <c r="AQ19" s="514"/>
      <c r="AR19" s="87">
        <f>_xlfn.IFNA(VLOOKUP(CONCATENATE($AR$5,$B19,$C19),'MR3'!$A$6:$N$135,14,FALSE),0)</f>
        <v>0</v>
      </c>
      <c r="AS19" s="76"/>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row>
    <row r="20" spans="1:83" x14ac:dyDescent="0.2">
      <c r="A20" s="924"/>
      <c r="B20" s="819" t="s">
        <v>497</v>
      </c>
      <c r="C20" s="820" t="s">
        <v>755</v>
      </c>
      <c r="D20" s="27" t="s">
        <v>46</v>
      </c>
      <c r="E20" s="28">
        <v>44319</v>
      </c>
      <c r="F20" s="29">
        <v>17</v>
      </c>
      <c r="G20" s="26">
        <f t="shared" si="0"/>
        <v>1</v>
      </c>
      <c r="H20" s="30">
        <f t="shared" si="1"/>
        <v>6</v>
      </c>
      <c r="I20" s="31">
        <f t="shared" si="2"/>
        <v>12</v>
      </c>
      <c r="J20" s="227">
        <f>_xlfn.IFNA(VLOOKUP(CONCATENATE($J$5,$B20,$C20),'20BUN'!$A$6:$N$94,14,FALSE),0)</f>
        <v>0</v>
      </c>
      <c r="K20" s="85">
        <f>_xlfn.IFNA(VLOOKUP(CONCATENATE($K$5,$B20,$C20),'20BUS'!$A$6:$N$107,14,FALSE),0)</f>
        <v>0</v>
      </c>
      <c r="L20" s="85">
        <f>_xlfn.IFNA(VLOOKUP(CONCATENATE($L$5,$B20,$C20),'MUR1'!$A$6:$N$135,14,FALSE),0)</f>
        <v>0</v>
      </c>
      <c r="M20" s="85">
        <f>_xlfn.IFNA(VLOOKUP(CONCATENATE($M$5,$B20,$C20),'BUS1'!$A$6:$N$95,14,FALSE),0)</f>
        <v>0</v>
      </c>
      <c r="N20" s="85">
        <f>_xlfn.IFNA(VLOOKUP(CONCATENATE($N$5,$B20,$C20),'WP1'!$A$6:$N$131,14,FALSE),0)</f>
        <v>0</v>
      </c>
      <c r="O20" s="85">
        <f>_xlfn.IFNA(VLOOKUP(CONCATENATE($O$5,$B20,$C20),'BAL1'!$A$6:$N$95,14,FALSE),0)</f>
        <v>0</v>
      </c>
      <c r="P20" s="85">
        <f>_xlfn.IFNA(VLOOKUP(CONCATENATE($P$5,$B20,$C20),'BUS2'!$A$6:$N$133,14,FALSE),0)</f>
        <v>0</v>
      </c>
      <c r="Q20" s="85">
        <f>_xlfn.IFNA(VLOOKUP(CONCATENATE($Q$5,$B20,$C20),'WAL1'!$A$6:$N$135,14,FALSE),0)</f>
        <v>0</v>
      </c>
      <c r="R20" s="85">
        <f>_xlfn.IFNA(VLOOKUP(CONCATENATE($S$5,$B20,$C20),'MR1'!$A$6:$N$130,14,FALSE),0)</f>
        <v>0</v>
      </c>
      <c r="S20" s="85">
        <f>_xlfn.IFNA(VLOOKUP(CONCATENATE($S$5,$B20,$C20),'OG1'!$A$6:$N$132,14,FALSE),0)</f>
        <v>0</v>
      </c>
      <c r="T20" s="85">
        <f>_xlfn.IFNA(VLOOKUP(CONCATENATE($T$5,$B20,$C20),DARL!$A$6:$N$56,14,FALSE),0)</f>
        <v>0</v>
      </c>
      <c r="U20" s="85">
        <f>_xlfn.IFNA(VLOOKUP(CONCATENATE($U$5,$B20,$C20),'BUS3'!$A$6:$N$135,14,FALSE),0)</f>
        <v>0</v>
      </c>
      <c r="V20" s="85">
        <f>_xlfn.IFNA(VLOOKUP(CONCATENATE($V$5,$B20,$C20),'BAL2'!$A$6:$N$135,14,FALSE),0)</f>
        <v>0</v>
      </c>
      <c r="W20" s="85">
        <f>_xlfn.IFNA(VLOOKUP(CONCATENATE($W$5,$B20,$C20),'BUN1'!$A$6:$N$135,14,FALSE),0)</f>
        <v>0</v>
      </c>
      <c r="X20" s="85">
        <f>_xlfn.IFNA(VLOOKUP(CONCATENATE($X$5,$B20,$C20),'OG2'!$A$6:$N$133,14,FALSE),0)</f>
        <v>0</v>
      </c>
      <c r="Y20" s="85">
        <f>_xlfn.IFNA(VLOOKUP(CONCATENATE($Y$5,$B20,$C20),'SM1'!$A$6:$N$133,14,FALSE),0)</f>
        <v>0</v>
      </c>
      <c r="Z20" s="85">
        <f>_xlfn.IFNA(VLOOKUP(CONCATENATE($Z$5,$B20,$C20),'MR2'!$A$6:$N$124,14,FALSE),0)</f>
        <v>0</v>
      </c>
      <c r="AA20" s="85">
        <f>_xlfn.IFNA(VLOOKUP(CONCATENATE($AA$5,$B20,$C20),'WAL2'!$A$6:$N$135,14,FALSE),0)</f>
        <v>0</v>
      </c>
      <c r="AB20" s="85">
        <f>_xlfn.IFNA(VLOOKUP(CONCATENATE($AB$5,$B20,$C20),DARD1!$A$6:$N$134,14,FALSE),0)</f>
        <v>0</v>
      </c>
      <c r="AC20" s="85">
        <f>_xlfn.IFNA(VLOOKUP(CONCATENATE($AC$5,$B20,$C20),'LF1'!$A$6:$N$135,14,FALSE),0)</f>
        <v>0</v>
      </c>
      <c r="AD20" s="85">
        <f>_xlfn.IFNA(VLOOKUP(CONCATENATE($AD$5,$B20,$C20),DARL2!$A$6:$N$135,14,FALSE),0)</f>
        <v>0</v>
      </c>
      <c r="AE20" s="85">
        <f>_xlfn.IFNA(VLOOKUP(CONCATENATE($AE$5,$B20,$C20),FEST!$A$6:$N$131,14,FALSE),0)</f>
        <v>6</v>
      </c>
      <c r="AF20" s="85">
        <f>_xlfn.IFNA(VLOOKUP(CONCATENATE($AF$5,$B20,$C20),'BUN2'!$A$6:$N$131,14,FALSE),0)</f>
        <v>0</v>
      </c>
      <c r="AG20" s="85">
        <f>_xlfn.IFNA(VLOOKUP(CONCATENATE($AG$5,$B20,$C20),'OG3'!$A$6:$N$135,14,FALSE),0)</f>
        <v>0</v>
      </c>
      <c r="AH20" s="86">
        <f>_xlfn.IFNA(VLOOKUP(CONCATENATE($AH$5,$B20,$C20),SER!$A$6:$N$135,14,FALSE),0)</f>
        <v>0</v>
      </c>
      <c r="AI20" s="86">
        <f>_xlfn.IFNA(VLOOKUP(CONCATENATE($AH$5,$B20,$C20),KR!$A$6:$N$135,14,FALSE),0)</f>
        <v>0</v>
      </c>
      <c r="AJ20" s="86">
        <f>_xlfn.IFNA(VLOOKUP(CONCATENATE($AJ$5,$B20,$C20),DARL2!$A$6:$N$135,14,FALSE),0)</f>
        <v>0</v>
      </c>
      <c r="AK20" s="86">
        <f>_xlfn.IFNA(VLOOKUP(CONCATENATE($AK$5,$B20,$C20),DARD2!$A$6:$N$135,14,FALSE),0)</f>
        <v>0</v>
      </c>
      <c r="AL20" s="86">
        <f>_xlfn.IFNA(VLOOKUP(CONCATENATE($AL$5,$B20,$C20),'WAL3'!$A$6:$N$77,14,FALSE),0)</f>
        <v>0</v>
      </c>
      <c r="AM20" s="86">
        <f>_xlfn.IFNA(VLOOKUP(CONCATENATE($AM$5,$B20,$C20),'BAL3'!$A$6:$N$135,14,FALSE),0)</f>
        <v>0</v>
      </c>
      <c r="AN20" s="86">
        <f>_xlfn.IFNA(VLOOKUP(CONCATENATE($AN$5,$B20,$C20),'BUN3'!$A$6:$N$135,14,FALSE),0)</f>
        <v>0</v>
      </c>
      <c r="AO20" s="86">
        <f>_xlfn.IFNA(VLOOKUP(CONCATENATE($AO$5,$B20,$C20),SC!$A$6:$N$135,14,FALSE),0)</f>
        <v>0</v>
      </c>
      <c r="AP20" s="86">
        <f>_xlfn.IFNA(VLOOKUP(CONCATENATE($AP$5,$B20,$C20),'KAL1'!$A$6:$N$135,14,FALSE),0)</f>
        <v>0</v>
      </c>
      <c r="AQ20" s="514"/>
      <c r="AR20" s="87">
        <f>_xlfn.IFNA(VLOOKUP(CONCATENATE($AR$5,$B20,$C20),'MR3'!$A$6:$N$135,14,FALSE),0)</f>
        <v>0</v>
      </c>
      <c r="AS20" s="76"/>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row>
    <row r="21" spans="1:83" x14ac:dyDescent="0.2">
      <c r="A21" s="924"/>
      <c r="B21" s="111" t="s">
        <v>337</v>
      </c>
      <c r="C21" s="27" t="s">
        <v>338</v>
      </c>
      <c r="D21" s="27" t="s">
        <v>81</v>
      </c>
      <c r="E21" s="28">
        <v>44301</v>
      </c>
      <c r="F21" s="29">
        <v>21</v>
      </c>
      <c r="G21" s="26">
        <f t="shared" si="0"/>
        <v>2</v>
      </c>
      <c r="H21" s="30">
        <f t="shared" si="1"/>
        <v>5</v>
      </c>
      <c r="I21" s="31">
        <f t="shared" si="2"/>
        <v>15</v>
      </c>
      <c r="J21" s="227">
        <f>_xlfn.IFNA(VLOOKUP(CONCATENATE($J$5,$B21,$C21),'20BUN'!$A$6:$N$94,14,FALSE),0)</f>
        <v>0</v>
      </c>
      <c r="K21" s="85">
        <f>_xlfn.IFNA(VLOOKUP(CONCATENATE($K$5,$B21,$C21),'20BUS'!$A$6:$N$107,14,FALSE),0)</f>
        <v>0</v>
      </c>
      <c r="L21" s="85">
        <f>_xlfn.IFNA(VLOOKUP(CONCATENATE($L$5,$B21,$C21),'MUR1'!$A$6:$N$135,14,FALSE),0)</f>
        <v>0</v>
      </c>
      <c r="M21" s="85">
        <f>_xlfn.IFNA(VLOOKUP(CONCATENATE($M$5,$B21,$C21),'BUS1'!$A$6:$N$95,14,FALSE),0)</f>
        <v>0</v>
      </c>
      <c r="N21" s="85">
        <f>_xlfn.IFNA(VLOOKUP(CONCATENATE($N$5,$B21,$C21),'WP1'!$A$6:$N$131,14,FALSE),0)</f>
        <v>0</v>
      </c>
      <c r="O21" s="85">
        <f>_xlfn.IFNA(VLOOKUP(CONCATENATE($O$5,$B21,$C21),'BAL1'!$A$6:$N$95,14,FALSE),0)</f>
        <v>4</v>
      </c>
      <c r="P21" s="85">
        <f>_xlfn.IFNA(VLOOKUP(CONCATENATE($P$5,$B21,$C21),'BUS2'!$A$6:$N$133,14,FALSE),0)</f>
        <v>0</v>
      </c>
      <c r="Q21" s="85">
        <f>_xlfn.IFNA(VLOOKUP(CONCATENATE($Q$5,$B21,$C21),'WAL1'!$A$6:$N$135,14,FALSE),0)</f>
        <v>0</v>
      </c>
      <c r="R21" s="85">
        <f>_xlfn.IFNA(VLOOKUP(CONCATENATE($S$5,$B21,$C21),'MR1'!$A$6:$N$130,14,FALSE),0)</f>
        <v>0</v>
      </c>
      <c r="S21" s="85">
        <f>_xlfn.IFNA(VLOOKUP(CONCATENATE($S$5,$B21,$C21),'OG1'!$A$6:$N$132,14,FALSE),0)</f>
        <v>0</v>
      </c>
      <c r="T21" s="85">
        <f>_xlfn.IFNA(VLOOKUP(CONCATENATE($T$5,$B21,$C21),DARL!$A$6:$N$56,14,FALSE),0)</f>
        <v>0</v>
      </c>
      <c r="U21" s="85">
        <f>_xlfn.IFNA(VLOOKUP(CONCATENATE($U$5,$B21,$C21),'BUS3'!$A$6:$N$135,14,FALSE),0)</f>
        <v>0</v>
      </c>
      <c r="V21" s="85">
        <f>_xlfn.IFNA(VLOOKUP(CONCATENATE($V$5,$B21,$C21),'BAL2'!$A$6:$N$135,14,FALSE),0)</f>
        <v>1</v>
      </c>
      <c r="W21" s="85">
        <f>_xlfn.IFNA(VLOOKUP(CONCATENATE($W$5,$B21,$C21),'BUN1'!$A$6:$N$135,14,FALSE),0)</f>
        <v>0</v>
      </c>
      <c r="X21" s="85">
        <f>_xlfn.IFNA(VLOOKUP(CONCATENATE($X$5,$B21,$C21),'OG2'!$A$6:$N$133,14,FALSE),0)</f>
        <v>0</v>
      </c>
      <c r="Y21" s="85">
        <f>_xlfn.IFNA(VLOOKUP(CONCATENATE($Y$5,$B21,$C21),'SM1'!$A$6:$N$133,14,FALSE),0)</f>
        <v>0</v>
      </c>
      <c r="Z21" s="85">
        <f>_xlfn.IFNA(VLOOKUP(CONCATENATE($Z$5,$B21,$C21),'MR2'!$A$6:$N$124,14,FALSE),0)</f>
        <v>0</v>
      </c>
      <c r="AA21" s="85">
        <f>_xlfn.IFNA(VLOOKUP(CONCATENATE($AA$5,$B21,$C21),'WAL2'!$A$6:$N$135,14,FALSE),0)</f>
        <v>0</v>
      </c>
      <c r="AB21" s="85">
        <f>_xlfn.IFNA(VLOOKUP(CONCATENATE($AB$5,$B21,$C21),DARD1!$A$6:$N$134,14,FALSE),0)</f>
        <v>0</v>
      </c>
      <c r="AC21" s="85">
        <f>_xlfn.IFNA(VLOOKUP(CONCATENATE($AC$5,$B21,$C21),'LF1'!$A$6:$N$135,14,FALSE),0)</f>
        <v>0</v>
      </c>
      <c r="AD21" s="85">
        <f>_xlfn.IFNA(VLOOKUP(CONCATENATE($AD$5,$B21,$C21),DARL2!$A$6:$N$135,14,FALSE),0)</f>
        <v>0</v>
      </c>
      <c r="AE21" s="85">
        <f>_xlfn.IFNA(VLOOKUP(CONCATENATE($AE$5,$B21,$C21),FEST!$A$6:$N$131,14,FALSE),0)</f>
        <v>0</v>
      </c>
      <c r="AF21" s="85">
        <f>_xlfn.IFNA(VLOOKUP(CONCATENATE($AF$5,$B21,$C21),'BUN2'!$A$6:$N$131,14,FALSE),0)</f>
        <v>0</v>
      </c>
      <c r="AG21" s="85">
        <f>_xlfn.IFNA(VLOOKUP(CONCATENATE($AG$5,$B21,$C21),'OG3'!$A$6:$N$135,14,FALSE),0)</f>
        <v>0</v>
      </c>
      <c r="AH21" s="86">
        <f>_xlfn.IFNA(VLOOKUP(CONCATENATE($AH$5,$B21,$C21),SER!$A$6:$N$135,14,FALSE),0)</f>
        <v>0</v>
      </c>
      <c r="AI21" s="86">
        <f>_xlfn.IFNA(VLOOKUP(CONCATENATE($AH$5,$B21,$C21),KR!$A$6:$N$135,14,FALSE),0)</f>
        <v>0</v>
      </c>
      <c r="AJ21" s="86">
        <f>_xlfn.IFNA(VLOOKUP(CONCATENATE($AJ$5,$B21,$C21),DARL2!$A$6:$N$135,14,FALSE),0)</f>
        <v>0</v>
      </c>
      <c r="AK21" s="86">
        <f>_xlfn.IFNA(VLOOKUP(CONCATENATE($AK$5,$B21,$C21),DARD2!$A$6:$N$135,14,FALSE),0)</f>
        <v>0</v>
      </c>
      <c r="AL21" s="86">
        <f>_xlfn.IFNA(VLOOKUP(CONCATENATE($AL$5,$B21,$C21),'WAL3'!$A$6:$N$77,14,FALSE),0)</f>
        <v>0</v>
      </c>
      <c r="AM21" s="86">
        <f>_xlfn.IFNA(VLOOKUP(CONCATENATE($AM$5,$B21,$C21),'BAL3'!$A$6:$N$135,14,FALSE),0)</f>
        <v>0</v>
      </c>
      <c r="AN21" s="86">
        <f>_xlfn.IFNA(VLOOKUP(CONCATENATE($AN$5,$B21,$C21),'BUN3'!$A$6:$N$135,14,FALSE),0)</f>
        <v>0</v>
      </c>
      <c r="AO21" s="86">
        <f>_xlfn.IFNA(VLOOKUP(CONCATENATE($AO$5,$B21,$C21),SC!$A$6:$N$135,14,FALSE),0)</f>
        <v>0</v>
      </c>
      <c r="AP21" s="86">
        <f>_xlfn.IFNA(VLOOKUP(CONCATENATE($AP$5,$B21,$C21),'KAL1'!$A$6:$N$135,14,FALSE),0)</f>
        <v>0</v>
      </c>
      <c r="AQ21" s="514"/>
      <c r="AR21" s="87">
        <f>_xlfn.IFNA(VLOOKUP(CONCATENATE($AR$5,$B21,$C21),'MR3'!$A$6:$N$135,14,FALSE),0)</f>
        <v>0</v>
      </c>
      <c r="AS21" s="76"/>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row>
    <row r="22" spans="1:83" x14ac:dyDescent="0.2">
      <c r="A22" s="924"/>
      <c r="B22" s="111" t="s">
        <v>756</v>
      </c>
      <c r="C22" s="27" t="s">
        <v>757</v>
      </c>
      <c r="D22" s="27" t="s">
        <v>145</v>
      </c>
      <c r="E22" s="28">
        <v>44319</v>
      </c>
      <c r="F22" s="29">
        <v>-1</v>
      </c>
      <c r="G22" s="26">
        <f t="shared" si="0"/>
        <v>0</v>
      </c>
      <c r="H22" s="30">
        <f t="shared" si="1"/>
        <v>0</v>
      </c>
      <c r="I22" s="31"/>
      <c r="J22" s="227">
        <f>_xlfn.IFNA(VLOOKUP(CONCATENATE($J$5,$B22,$C22),'20BUN'!$A$6:$N$94,14,FALSE),0)</f>
        <v>0</v>
      </c>
      <c r="K22" s="85">
        <f>_xlfn.IFNA(VLOOKUP(CONCATENATE($K$5,$B22,$C22),'20BUS'!$A$6:$N$107,14,FALSE),0)</f>
        <v>0</v>
      </c>
      <c r="L22" s="85">
        <f>_xlfn.IFNA(VLOOKUP(CONCATENATE($L$5,$B22,$C22),'MUR1'!$A$6:$N$135,14,FALSE),0)</f>
        <v>0</v>
      </c>
      <c r="M22" s="85">
        <f>_xlfn.IFNA(VLOOKUP(CONCATENATE($M$5,$B22,$C22),'BUS1'!$A$6:$N$95,14,FALSE),0)</f>
        <v>0</v>
      </c>
      <c r="N22" s="85">
        <f>_xlfn.IFNA(VLOOKUP(CONCATENATE($N$5,$B22,$C22),'WP1'!$A$6:$N$131,14,FALSE),0)</f>
        <v>0</v>
      </c>
      <c r="O22" s="85">
        <f>_xlfn.IFNA(VLOOKUP(CONCATENATE($O$5,$B22,$C22),'BAL1'!$A$6:$N$95,14,FALSE),0)</f>
        <v>0</v>
      </c>
      <c r="P22" s="85">
        <f>_xlfn.IFNA(VLOOKUP(CONCATENATE($P$5,$B22,$C22),'BUS2'!$A$6:$N$133,14,FALSE),0)</f>
        <v>0</v>
      </c>
      <c r="Q22" s="85">
        <f>_xlfn.IFNA(VLOOKUP(CONCATENATE($Q$5,$B22,$C22),'WAL1'!$A$6:$N$135,14,FALSE),0)</f>
        <v>0</v>
      </c>
      <c r="R22" s="85">
        <f>_xlfn.IFNA(VLOOKUP(CONCATENATE($S$5,$B22,$C22),'MR1'!$A$6:$N$130,14,FALSE),0)</f>
        <v>0</v>
      </c>
      <c r="S22" s="85">
        <f>_xlfn.IFNA(VLOOKUP(CONCATENATE($S$5,$B22,$C22),'OG1'!$A$6:$N$132,14,FALSE),0)</f>
        <v>0</v>
      </c>
      <c r="T22" s="85">
        <f>_xlfn.IFNA(VLOOKUP(CONCATENATE($T$5,$B22,$C22),DARL!$A$6:$N$56,14,FALSE),0)</f>
        <v>0</v>
      </c>
      <c r="U22" s="85">
        <f>_xlfn.IFNA(VLOOKUP(CONCATENATE($U$5,$B22,$C22),'BUS3'!$A$6:$N$135,14,FALSE),0)</f>
        <v>0</v>
      </c>
      <c r="V22" s="85">
        <f>_xlfn.IFNA(VLOOKUP(CONCATENATE($V$5,$B22,$C22),'BAL2'!$A$6:$N$135,14,FALSE),0)</f>
        <v>0</v>
      </c>
      <c r="W22" s="85">
        <f>_xlfn.IFNA(VLOOKUP(CONCATENATE($W$5,$B22,$C22),'BUN1'!$A$6:$N$135,14,FALSE),0)</f>
        <v>0</v>
      </c>
      <c r="X22" s="85">
        <f>_xlfn.IFNA(VLOOKUP(CONCATENATE($X$5,$B22,$C22),'OG2'!$A$6:$N$133,14,FALSE),0)</f>
        <v>0</v>
      </c>
      <c r="Y22" s="85">
        <f>_xlfn.IFNA(VLOOKUP(CONCATENATE($Y$5,$B22,$C22),'SM1'!$A$6:$N$133,14,FALSE),0)</f>
        <v>0</v>
      </c>
      <c r="Z22" s="85">
        <f>_xlfn.IFNA(VLOOKUP(CONCATENATE($Z$5,$B22,$C22),'MR2'!$A$6:$N$124,14,FALSE),0)</f>
        <v>0</v>
      </c>
      <c r="AA22" s="85">
        <f>_xlfn.IFNA(VLOOKUP(CONCATENATE($AA$5,$B22,$C22),'WAL2'!$A$6:$N$135,14,FALSE),0)</f>
        <v>0</v>
      </c>
      <c r="AB22" s="85">
        <f>_xlfn.IFNA(VLOOKUP(CONCATENATE($AB$5,$B22,$C22),DARD1!$A$6:$N$134,14,FALSE),0)</f>
        <v>0</v>
      </c>
      <c r="AC22" s="85">
        <f>_xlfn.IFNA(VLOOKUP(CONCATENATE($AC$5,$B22,$C22),'LF1'!$A$6:$N$135,14,FALSE),0)</f>
        <v>0</v>
      </c>
      <c r="AD22" s="85">
        <f>_xlfn.IFNA(VLOOKUP(CONCATENATE($AD$5,$B22,$C22),DARL2!$A$6:$N$135,14,FALSE),0)</f>
        <v>0</v>
      </c>
      <c r="AE22" s="85">
        <f>_xlfn.IFNA(VLOOKUP(CONCATENATE($AE$5,$B22,$C22),FEST!$A$6:$N$131,14,FALSE),0)</f>
        <v>0</v>
      </c>
      <c r="AF22" s="85">
        <f>_xlfn.IFNA(VLOOKUP(CONCATENATE($AF$5,$B22,$C22),'BUN2'!$A$6:$N$131,14,FALSE),0)</f>
        <v>0</v>
      </c>
      <c r="AG22" s="85">
        <f>_xlfn.IFNA(VLOOKUP(CONCATENATE($AG$5,$B22,$C22),'OG3'!$A$6:$N$135,14,FALSE),0)</f>
        <v>0</v>
      </c>
      <c r="AH22" s="86">
        <f>_xlfn.IFNA(VLOOKUP(CONCATENATE($AH$5,$B22,$C22),SER!$A$6:$N$135,14,FALSE),0)</f>
        <v>0</v>
      </c>
      <c r="AI22" s="86">
        <f>_xlfn.IFNA(VLOOKUP(CONCATENATE($AH$5,$B22,$C22),KR!$A$6:$N$135,14,FALSE),0)</f>
        <v>0</v>
      </c>
      <c r="AJ22" s="86">
        <f>_xlfn.IFNA(VLOOKUP(CONCATENATE($AJ$5,$B22,$C22),DARL2!$A$6:$N$135,14,FALSE),0)</f>
        <v>0</v>
      </c>
      <c r="AK22" s="86">
        <f>_xlfn.IFNA(VLOOKUP(CONCATENATE($AK$5,$B22,$C22),DARD2!$A$6:$N$135,14,FALSE),0)</f>
        <v>0</v>
      </c>
      <c r="AL22" s="86">
        <f>_xlfn.IFNA(VLOOKUP(CONCATENATE($AL$5,$B22,$C22),'WAL3'!$A$6:$N$77,14,FALSE),0)</f>
        <v>0</v>
      </c>
      <c r="AM22" s="86">
        <f>_xlfn.IFNA(VLOOKUP(CONCATENATE($AM$5,$B22,$C22),'BAL3'!$A$6:$N$135,14,FALSE),0)</f>
        <v>0</v>
      </c>
      <c r="AN22" s="86">
        <f>_xlfn.IFNA(VLOOKUP(CONCATENATE($AN$5,$B22,$C22),'BUN3'!$A$6:$N$135,14,FALSE),0)</f>
        <v>0</v>
      </c>
      <c r="AO22" s="86">
        <f>_xlfn.IFNA(VLOOKUP(CONCATENATE($AO$5,$B22,$C22),SC!$A$6:$N$135,14,FALSE),0)</f>
        <v>0</v>
      </c>
      <c r="AP22" s="86">
        <f>_xlfn.IFNA(VLOOKUP(CONCATENATE($AP$5,$B22,$C22),'KAL1'!$A$6:$N$135,14,FALSE),0)</f>
        <v>0</v>
      </c>
      <c r="AQ22" s="514"/>
      <c r="AR22" s="87">
        <f>_xlfn.IFNA(VLOOKUP(CONCATENATE($AR$5,$B22,$C22),'MR3'!$A$6:$N$135,14,FALSE),0)</f>
        <v>0</v>
      </c>
      <c r="AS22" s="76"/>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row>
    <row r="23" spans="1:83" x14ac:dyDescent="0.2">
      <c r="A23" s="924"/>
      <c r="B23" s="111" t="s">
        <v>256</v>
      </c>
      <c r="C23" s="27" t="s">
        <v>115</v>
      </c>
      <c r="D23" s="27" t="s">
        <v>123</v>
      </c>
      <c r="E23" s="28">
        <v>44218</v>
      </c>
      <c r="F23" s="29">
        <v>20</v>
      </c>
      <c r="G23" s="26">
        <f t="shared" si="0"/>
        <v>0</v>
      </c>
      <c r="H23" s="30">
        <f t="shared" si="1"/>
        <v>0</v>
      </c>
      <c r="I23" s="31"/>
      <c r="J23" s="227">
        <f>_xlfn.IFNA(VLOOKUP(CONCATENATE($J$5,$B23,$C23),'20BUN'!$A$6:$N$94,14,FALSE),0)</f>
        <v>0</v>
      </c>
      <c r="K23" s="85">
        <f>_xlfn.IFNA(VLOOKUP(CONCATENATE($K$5,$B23,$C23),'20BUS'!$A$6:$N$107,14,FALSE),0)</f>
        <v>0</v>
      </c>
      <c r="L23" s="85">
        <f>_xlfn.IFNA(VLOOKUP(CONCATENATE($L$5,$B23,$C23),'MUR1'!$A$6:$N$135,14,FALSE),0)</f>
        <v>0</v>
      </c>
      <c r="M23" s="85">
        <f>_xlfn.IFNA(VLOOKUP(CONCATENATE($M$5,$B23,$C23),'BUS1'!$A$6:$N$95,14,FALSE),0)</f>
        <v>0</v>
      </c>
      <c r="N23" s="85">
        <f>_xlfn.IFNA(VLOOKUP(CONCATENATE($N$5,$B23,$C23),'WP1'!$A$6:$N$131,14,FALSE),0)</f>
        <v>0</v>
      </c>
      <c r="O23" s="85">
        <f>_xlfn.IFNA(VLOOKUP(CONCATENATE($O$5,$B23,$C23),'BAL1'!$A$6:$N$95,14,FALSE),0)</f>
        <v>0</v>
      </c>
      <c r="P23" s="85">
        <f>_xlfn.IFNA(VLOOKUP(CONCATENATE($P$5,$B23,$C23),'BUS2'!$A$6:$N$133,14,FALSE),0)</f>
        <v>0</v>
      </c>
      <c r="Q23" s="85">
        <f>_xlfn.IFNA(VLOOKUP(CONCATENATE($Q$5,$B23,$C23),'WAL1'!$A$6:$N$135,14,FALSE),0)</f>
        <v>0</v>
      </c>
      <c r="R23" s="85">
        <f>_xlfn.IFNA(VLOOKUP(CONCATENATE($S$5,$B23,$C23),'MR1'!$A$6:$N$130,14,FALSE),0)</f>
        <v>0</v>
      </c>
      <c r="S23" s="85">
        <f>_xlfn.IFNA(VLOOKUP(CONCATENATE($S$5,$B23,$C23),'OG1'!$A$6:$N$132,14,FALSE),0)</f>
        <v>0</v>
      </c>
      <c r="T23" s="85">
        <f>_xlfn.IFNA(VLOOKUP(CONCATENATE($T$5,$B23,$C23),DARL!$A$6:$N$56,14,FALSE),0)</f>
        <v>0</v>
      </c>
      <c r="U23" s="85">
        <f>_xlfn.IFNA(VLOOKUP(CONCATENATE($U$5,$B23,$C23),'BUS3'!$A$6:$N$135,14,FALSE),0)</f>
        <v>0</v>
      </c>
      <c r="V23" s="85">
        <f>_xlfn.IFNA(VLOOKUP(CONCATENATE($V$5,$B23,$C23),'BAL2'!$A$6:$N$135,14,FALSE),0)</f>
        <v>0</v>
      </c>
      <c r="W23" s="85">
        <f>_xlfn.IFNA(VLOOKUP(CONCATENATE($W$5,$B23,$C23),'BUN1'!$A$6:$N$135,14,FALSE),0)</f>
        <v>0</v>
      </c>
      <c r="X23" s="85">
        <f>_xlfn.IFNA(VLOOKUP(CONCATENATE($X$5,$B23,$C23),'OG2'!$A$6:$N$133,14,FALSE),0)</f>
        <v>0</v>
      </c>
      <c r="Y23" s="85">
        <f>_xlfn.IFNA(VLOOKUP(CONCATENATE($Y$5,$B23,$C23),'SM1'!$A$6:$N$133,14,FALSE),0)</f>
        <v>0</v>
      </c>
      <c r="Z23" s="85">
        <f>_xlfn.IFNA(VLOOKUP(CONCATENATE($Z$5,$B23,$C23),'MR2'!$A$6:$N$124,14,FALSE),0)</f>
        <v>0</v>
      </c>
      <c r="AA23" s="85">
        <f>_xlfn.IFNA(VLOOKUP(CONCATENATE($AA$5,$B23,$C23),'WAL2'!$A$6:$N$135,14,FALSE),0)</f>
        <v>0</v>
      </c>
      <c r="AB23" s="85">
        <f>_xlfn.IFNA(VLOOKUP(CONCATENATE($AB$5,$B23,$C23),DARD1!$A$6:$N$134,14,FALSE),0)</f>
        <v>0</v>
      </c>
      <c r="AC23" s="85">
        <f>_xlfn.IFNA(VLOOKUP(CONCATENATE($AC$5,$B23,$C23),'LF1'!$A$6:$N$135,14,FALSE),0)</f>
        <v>0</v>
      </c>
      <c r="AD23" s="85">
        <f>_xlfn.IFNA(VLOOKUP(CONCATENATE($AD$5,$B23,$C23),DARL2!$A$6:$N$135,14,FALSE),0)</f>
        <v>0</v>
      </c>
      <c r="AE23" s="85">
        <f>_xlfn.IFNA(VLOOKUP(CONCATENATE($AE$5,$B23,$C23),FEST!$A$6:$N$131,14,FALSE),0)</f>
        <v>0</v>
      </c>
      <c r="AF23" s="85">
        <f>_xlfn.IFNA(VLOOKUP(CONCATENATE($AF$5,$B23,$C23),'BUN2'!$A$6:$N$131,14,FALSE),0)</f>
        <v>0</v>
      </c>
      <c r="AG23" s="85">
        <f>_xlfn.IFNA(VLOOKUP(CONCATENATE($AG$5,$B23,$C23),'OG3'!$A$6:$N$135,14,FALSE),0)</f>
        <v>0</v>
      </c>
      <c r="AH23" s="86">
        <f>_xlfn.IFNA(VLOOKUP(CONCATENATE($AH$5,$B23,$C23),SER!$A$6:$N$135,14,FALSE),0)</f>
        <v>0</v>
      </c>
      <c r="AI23" s="86">
        <f>_xlfn.IFNA(VLOOKUP(CONCATENATE($AH$5,$B23,$C23),KR!$A$6:$N$135,14,FALSE),0)</f>
        <v>0</v>
      </c>
      <c r="AJ23" s="86">
        <f>_xlfn.IFNA(VLOOKUP(CONCATENATE($AJ$5,$B23,$C23),DARL2!$A$6:$N$135,14,FALSE),0)</f>
        <v>0</v>
      </c>
      <c r="AK23" s="86">
        <f>_xlfn.IFNA(VLOOKUP(CONCATENATE($AK$5,$B23,$C23),DARD2!$A$6:$N$135,14,FALSE),0)</f>
        <v>0</v>
      </c>
      <c r="AL23" s="86">
        <f>_xlfn.IFNA(VLOOKUP(CONCATENATE($AL$5,$B23,$C23),'WAL3'!$A$6:$N$77,14,FALSE),0)</f>
        <v>0</v>
      </c>
      <c r="AM23" s="86">
        <f>_xlfn.IFNA(VLOOKUP(CONCATENATE($AM$5,$B23,$C23),'BAL3'!$A$6:$N$135,14,FALSE),0)</f>
        <v>0</v>
      </c>
      <c r="AN23" s="86">
        <f>_xlfn.IFNA(VLOOKUP(CONCATENATE($AN$5,$B23,$C23),'BUN3'!$A$6:$N$135,14,FALSE),0)</f>
        <v>0</v>
      </c>
      <c r="AO23" s="86">
        <f>_xlfn.IFNA(VLOOKUP(CONCATENATE($AO$5,$B23,$C23),SC!$A$6:$N$135,14,FALSE),0)</f>
        <v>0</v>
      </c>
      <c r="AP23" s="86">
        <f>_xlfn.IFNA(VLOOKUP(CONCATENATE($AP$5,$B23,$C23),'KAL1'!$A$6:$N$135,14,FALSE),0)</f>
        <v>0</v>
      </c>
      <c r="AQ23" s="514"/>
      <c r="AR23" s="87">
        <f>_xlfn.IFNA(VLOOKUP(CONCATENATE($AR$5,$B23,$C23),'MR3'!$A$6:$N$135,14,FALSE),0)</f>
        <v>0</v>
      </c>
      <c r="AS23" s="8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row>
    <row r="24" spans="1:83" s="42" customFormat="1" x14ac:dyDescent="0.2">
      <c r="A24" s="924"/>
      <c r="B24" s="111" t="s">
        <v>471</v>
      </c>
      <c r="C24" s="27" t="s">
        <v>472</v>
      </c>
      <c r="D24" s="27" t="s">
        <v>473</v>
      </c>
      <c r="E24" s="28">
        <v>44221</v>
      </c>
      <c r="F24" s="29">
        <v>17</v>
      </c>
      <c r="G24" s="26">
        <f t="shared" si="0"/>
        <v>0</v>
      </c>
      <c r="H24" s="30">
        <f t="shared" si="1"/>
        <v>0</v>
      </c>
      <c r="I24" s="31"/>
      <c r="J24" s="227">
        <f>_xlfn.IFNA(VLOOKUP(CONCATENATE($J$5,$B24,$C24),'20BUN'!$A$6:$N$94,14,FALSE),0)</f>
        <v>0</v>
      </c>
      <c r="K24" s="85">
        <f>_xlfn.IFNA(VLOOKUP(CONCATENATE($K$5,$B24,$C24),'20BUS'!$A$6:$N$107,14,FALSE),0)</f>
        <v>0</v>
      </c>
      <c r="L24" s="85">
        <f>_xlfn.IFNA(VLOOKUP(CONCATENATE($L$5,$B24,$C24),'MUR1'!$A$6:$N$135,14,FALSE),0)</f>
        <v>0</v>
      </c>
      <c r="M24" s="85">
        <f>_xlfn.IFNA(VLOOKUP(CONCATENATE($M$5,$B24,$C24),'BUS1'!$A$6:$N$95,14,FALSE),0)</f>
        <v>0</v>
      </c>
      <c r="N24" s="85">
        <f>_xlfn.IFNA(VLOOKUP(CONCATENATE($N$5,$B24,$C24),'WP1'!$A$6:$N$131,14,FALSE),0)</f>
        <v>0</v>
      </c>
      <c r="O24" s="85">
        <f>_xlfn.IFNA(VLOOKUP(CONCATENATE($O$5,$B24,$C24),'BAL1'!$A$6:$N$95,14,FALSE),0)</f>
        <v>0</v>
      </c>
      <c r="P24" s="85">
        <f>_xlfn.IFNA(VLOOKUP(CONCATENATE($P$5,$B24,$C24),'BUS2'!$A$6:$N$133,14,FALSE),0)</f>
        <v>0</v>
      </c>
      <c r="Q24" s="85">
        <f>_xlfn.IFNA(VLOOKUP(CONCATENATE($Q$5,$B24,$C24),'WAL1'!$A$6:$N$135,14,FALSE),0)</f>
        <v>0</v>
      </c>
      <c r="R24" s="85">
        <f>_xlfn.IFNA(VLOOKUP(CONCATENATE($S$5,$B24,$C24),'MR1'!$A$6:$N$130,14,FALSE),0)</f>
        <v>0</v>
      </c>
      <c r="S24" s="85">
        <f>_xlfn.IFNA(VLOOKUP(CONCATENATE($S$5,$B24,$C24),'OG1'!$A$6:$N$132,14,FALSE),0)</f>
        <v>0</v>
      </c>
      <c r="T24" s="85">
        <f>_xlfn.IFNA(VLOOKUP(CONCATENATE($T$5,$B24,$C24),DARL!$A$6:$N$56,14,FALSE),0)</f>
        <v>0</v>
      </c>
      <c r="U24" s="85">
        <f>_xlfn.IFNA(VLOOKUP(CONCATENATE($U$5,$B24,$C24),'BUS3'!$A$6:$N$135,14,FALSE),0)</f>
        <v>0</v>
      </c>
      <c r="V24" s="85">
        <f>_xlfn.IFNA(VLOOKUP(CONCATENATE($V$5,$B24,$C24),'BAL2'!$A$6:$N$135,14,FALSE),0)</f>
        <v>0</v>
      </c>
      <c r="W24" s="85">
        <f>_xlfn.IFNA(VLOOKUP(CONCATENATE($W$5,$B24,$C24),'BUN1'!$A$6:$N$135,14,FALSE),0)</f>
        <v>0</v>
      </c>
      <c r="X24" s="85">
        <f>_xlfn.IFNA(VLOOKUP(CONCATENATE($X$5,$B24,$C24),'OG2'!$A$6:$N$133,14,FALSE),0)</f>
        <v>0</v>
      </c>
      <c r="Y24" s="85">
        <f>_xlfn.IFNA(VLOOKUP(CONCATENATE($Y$5,$B24,$C24),'SM1'!$A$6:$N$133,14,FALSE),0)</f>
        <v>0</v>
      </c>
      <c r="Z24" s="85">
        <f>_xlfn.IFNA(VLOOKUP(CONCATENATE($Z$5,$B24,$C24),'MR2'!$A$6:$N$124,14,FALSE),0)</f>
        <v>0</v>
      </c>
      <c r="AA24" s="85">
        <f>_xlfn.IFNA(VLOOKUP(CONCATENATE($AA$5,$B24,$C24),'WAL2'!$A$6:$N$135,14,FALSE),0)</f>
        <v>0</v>
      </c>
      <c r="AB24" s="85">
        <f>_xlfn.IFNA(VLOOKUP(CONCATENATE($AB$5,$B24,$C24),DARD1!$A$6:$N$134,14,FALSE),0)</f>
        <v>0</v>
      </c>
      <c r="AC24" s="85">
        <f>_xlfn.IFNA(VLOOKUP(CONCATENATE($AC$5,$B24,$C24),'LF1'!$A$6:$N$135,14,FALSE),0)</f>
        <v>0</v>
      </c>
      <c r="AD24" s="85">
        <f>_xlfn.IFNA(VLOOKUP(CONCATENATE($AD$5,$B24,$C24),DARL2!$A$6:$N$135,14,FALSE),0)</f>
        <v>0</v>
      </c>
      <c r="AE24" s="85">
        <f>_xlfn.IFNA(VLOOKUP(CONCATENATE($AE$5,$B24,$C24),FEST!$A$6:$N$131,14,FALSE),0)</f>
        <v>0</v>
      </c>
      <c r="AF24" s="85">
        <f>_xlfn.IFNA(VLOOKUP(CONCATENATE($AF$5,$B24,$C24),'BUN2'!$A$6:$N$131,14,FALSE),0)</f>
        <v>0</v>
      </c>
      <c r="AG24" s="85">
        <f>_xlfn.IFNA(VLOOKUP(CONCATENATE($AG$5,$B24,$C24),'OG3'!$A$6:$N$135,14,FALSE),0)</f>
        <v>0</v>
      </c>
      <c r="AH24" s="86">
        <f>_xlfn.IFNA(VLOOKUP(CONCATENATE($AH$5,$B24,$C24),SER!$A$6:$N$135,14,FALSE),0)</f>
        <v>0</v>
      </c>
      <c r="AI24" s="86">
        <f>_xlfn.IFNA(VLOOKUP(CONCATENATE($AH$5,$B24,$C24),KR!$A$6:$N$135,14,FALSE),0)</f>
        <v>0</v>
      </c>
      <c r="AJ24" s="86">
        <f>_xlfn.IFNA(VLOOKUP(CONCATENATE($AJ$5,$B24,$C24),DARL2!$A$6:$N$135,14,FALSE),0)</f>
        <v>0</v>
      </c>
      <c r="AK24" s="86">
        <f>_xlfn.IFNA(VLOOKUP(CONCATENATE($AK$5,$B24,$C24),DARD2!$A$6:$N$135,14,FALSE),0)</f>
        <v>0</v>
      </c>
      <c r="AL24" s="86">
        <f>_xlfn.IFNA(VLOOKUP(CONCATENATE($AL$5,$B24,$C24),'WAL3'!$A$6:$N$77,14,FALSE),0)</f>
        <v>0</v>
      </c>
      <c r="AM24" s="86">
        <f>_xlfn.IFNA(VLOOKUP(CONCATENATE($AM$5,$B24,$C24),'BAL3'!$A$6:$N$135,14,FALSE),0)</f>
        <v>0</v>
      </c>
      <c r="AN24" s="86">
        <f>_xlfn.IFNA(VLOOKUP(CONCATENATE($AN$5,$B24,$C24),'BUN3'!$A$6:$N$135,14,FALSE),0)</f>
        <v>0</v>
      </c>
      <c r="AO24" s="86">
        <f>_xlfn.IFNA(VLOOKUP(CONCATENATE($AO$5,$B24,$C24),SC!$A$6:$N$135,14,FALSE),0)</f>
        <v>0</v>
      </c>
      <c r="AP24" s="86">
        <f>_xlfn.IFNA(VLOOKUP(CONCATENATE($AP$5,$B24,$C24),'KAL1'!$A$6:$N$135,14,FALSE),0)</f>
        <v>0</v>
      </c>
      <c r="AQ24" s="514"/>
      <c r="AR24" s="87">
        <f>_xlfn.IFNA(VLOOKUP(CONCATENATE($AR$5,$B24,$C24),'MR3'!$A$6:$N$135,14,FALSE),0)</f>
        <v>0</v>
      </c>
      <c r="AS24" s="82"/>
    </row>
    <row r="25" spans="1:83" s="42" customFormat="1" x14ac:dyDescent="0.2">
      <c r="A25" s="924"/>
      <c r="B25" s="111" t="s">
        <v>471</v>
      </c>
      <c r="C25" s="27" t="s">
        <v>474</v>
      </c>
      <c r="D25" s="27" t="s">
        <v>473</v>
      </c>
      <c r="E25" s="28">
        <v>44221</v>
      </c>
      <c r="F25" s="29">
        <v>17</v>
      </c>
      <c r="G25" s="26">
        <f t="shared" si="0"/>
        <v>0</v>
      </c>
      <c r="H25" s="30">
        <f t="shared" si="1"/>
        <v>0</v>
      </c>
      <c r="I25" s="31"/>
      <c r="J25" s="227">
        <f>_xlfn.IFNA(VLOOKUP(CONCATENATE($J$5,$B25,$C25),'20BUN'!$A$6:$N$94,14,FALSE),0)</f>
        <v>0</v>
      </c>
      <c r="K25" s="85">
        <f>_xlfn.IFNA(VLOOKUP(CONCATENATE($K$5,$B25,$C25),'20BUS'!$A$6:$N$107,14,FALSE),0)</f>
        <v>0</v>
      </c>
      <c r="L25" s="85">
        <f>_xlfn.IFNA(VLOOKUP(CONCATENATE($L$5,$B25,$C25),'MUR1'!$A$6:$N$135,14,FALSE),0)</f>
        <v>0</v>
      </c>
      <c r="M25" s="85">
        <f>_xlfn.IFNA(VLOOKUP(CONCATENATE($M$5,$B25,$C25),'BUS1'!$A$6:$N$95,14,FALSE),0)</f>
        <v>0</v>
      </c>
      <c r="N25" s="85">
        <f>_xlfn.IFNA(VLOOKUP(CONCATENATE($N$5,$B25,$C25),'WP1'!$A$6:$N$131,14,FALSE),0)</f>
        <v>0</v>
      </c>
      <c r="O25" s="85">
        <f>_xlfn.IFNA(VLOOKUP(CONCATENATE($O$5,$B25,$C25),'BAL1'!$A$6:$N$95,14,FALSE),0)</f>
        <v>0</v>
      </c>
      <c r="P25" s="85">
        <f>_xlfn.IFNA(VLOOKUP(CONCATENATE($P$5,$B25,$C25),'BUS2'!$A$6:$N$133,14,FALSE),0)</f>
        <v>0</v>
      </c>
      <c r="Q25" s="85">
        <f>_xlfn.IFNA(VLOOKUP(CONCATENATE($Q$5,$B25,$C25),'WAL1'!$A$6:$N$135,14,FALSE),0)</f>
        <v>0</v>
      </c>
      <c r="R25" s="85">
        <f>_xlfn.IFNA(VLOOKUP(CONCATENATE($S$5,$B25,$C25),'MR1'!$A$6:$N$130,14,FALSE),0)</f>
        <v>0</v>
      </c>
      <c r="S25" s="85">
        <f>_xlfn.IFNA(VLOOKUP(CONCATENATE($S$5,$B25,$C25),'OG1'!$A$6:$N$132,14,FALSE),0)</f>
        <v>0</v>
      </c>
      <c r="T25" s="85">
        <f>_xlfn.IFNA(VLOOKUP(CONCATENATE($T$5,$B25,$C25),DARL!$A$6:$N$56,14,FALSE),0)</f>
        <v>0</v>
      </c>
      <c r="U25" s="85">
        <f>_xlfn.IFNA(VLOOKUP(CONCATENATE($U$5,$B25,$C25),'BUS3'!$A$6:$N$135,14,FALSE),0)</f>
        <v>0</v>
      </c>
      <c r="V25" s="85">
        <f>_xlfn.IFNA(VLOOKUP(CONCATENATE($V$5,$B25,$C25),'BAL2'!$A$6:$N$135,14,FALSE),0)</f>
        <v>0</v>
      </c>
      <c r="W25" s="85">
        <f>_xlfn.IFNA(VLOOKUP(CONCATENATE($W$5,$B25,$C25),'BUN1'!$A$6:$N$135,14,FALSE),0)</f>
        <v>0</v>
      </c>
      <c r="X25" s="85">
        <f>_xlfn.IFNA(VLOOKUP(CONCATENATE($X$5,$B25,$C25),'OG2'!$A$6:$N$133,14,FALSE),0)</f>
        <v>0</v>
      </c>
      <c r="Y25" s="85">
        <f>_xlfn.IFNA(VLOOKUP(CONCATENATE($Y$5,$B25,$C25),'SM1'!$A$6:$N$133,14,FALSE),0)</f>
        <v>0</v>
      </c>
      <c r="Z25" s="85">
        <f>_xlfn.IFNA(VLOOKUP(CONCATENATE($Z$5,$B25,$C25),'MR2'!$A$6:$N$124,14,FALSE),0)</f>
        <v>0</v>
      </c>
      <c r="AA25" s="85">
        <f>_xlfn.IFNA(VLOOKUP(CONCATENATE($AA$5,$B25,$C25),'WAL2'!$A$6:$N$135,14,FALSE),0)</f>
        <v>0</v>
      </c>
      <c r="AB25" s="85">
        <f>_xlfn.IFNA(VLOOKUP(CONCATENATE($AB$5,$B25,$C25),DARD1!$A$6:$N$134,14,FALSE),0)</f>
        <v>0</v>
      </c>
      <c r="AC25" s="85">
        <f>_xlfn.IFNA(VLOOKUP(CONCATENATE($AC$5,$B25,$C25),'LF1'!$A$6:$N$135,14,FALSE),0)</f>
        <v>0</v>
      </c>
      <c r="AD25" s="85">
        <f>_xlfn.IFNA(VLOOKUP(CONCATENATE($AD$5,$B25,$C25),DARL2!$A$6:$N$135,14,FALSE),0)</f>
        <v>0</v>
      </c>
      <c r="AE25" s="85">
        <f>_xlfn.IFNA(VLOOKUP(CONCATENATE($AE$5,$B25,$C25),FEST!$A$6:$N$131,14,FALSE),0)</f>
        <v>0</v>
      </c>
      <c r="AF25" s="85">
        <f>_xlfn.IFNA(VLOOKUP(CONCATENATE($AF$5,$B25,$C25),'BUN2'!$A$6:$N$131,14,FALSE),0)</f>
        <v>0</v>
      </c>
      <c r="AG25" s="85">
        <f>_xlfn.IFNA(VLOOKUP(CONCATENATE($AG$5,$B25,$C25),'OG3'!$A$6:$N$135,14,FALSE),0)</f>
        <v>0</v>
      </c>
      <c r="AH25" s="86">
        <f>_xlfn.IFNA(VLOOKUP(CONCATENATE($AH$5,$B25,$C25),SER!$A$6:$N$135,14,FALSE),0)</f>
        <v>0</v>
      </c>
      <c r="AI25" s="86">
        <f>_xlfn.IFNA(VLOOKUP(CONCATENATE($AH$5,$B25,$C25),KR!$A$6:$N$135,14,FALSE),0)</f>
        <v>0</v>
      </c>
      <c r="AJ25" s="86">
        <f>_xlfn.IFNA(VLOOKUP(CONCATENATE($AJ$5,$B25,$C25),DARL2!$A$6:$N$135,14,FALSE),0)</f>
        <v>0</v>
      </c>
      <c r="AK25" s="86">
        <f>_xlfn.IFNA(VLOOKUP(CONCATENATE($AK$5,$B25,$C25),DARD2!$A$6:$N$135,14,FALSE),0)</f>
        <v>0</v>
      </c>
      <c r="AL25" s="86">
        <f>_xlfn.IFNA(VLOOKUP(CONCATENATE($AL$5,$B25,$C25),'WAL3'!$A$6:$N$77,14,FALSE),0)</f>
        <v>0</v>
      </c>
      <c r="AM25" s="86">
        <f>_xlfn.IFNA(VLOOKUP(CONCATENATE($AM$5,$B25,$C25),'BAL3'!$A$6:$N$135,14,FALSE),0)</f>
        <v>0</v>
      </c>
      <c r="AN25" s="86">
        <f>_xlfn.IFNA(VLOOKUP(CONCATENATE($AN$5,$B25,$C25),'BUN3'!$A$6:$N$135,14,FALSE),0)</f>
        <v>0</v>
      </c>
      <c r="AO25" s="86">
        <f>_xlfn.IFNA(VLOOKUP(CONCATENATE($AO$5,$B25,$C25),SC!$A$6:$N$135,14,FALSE),0)</f>
        <v>0</v>
      </c>
      <c r="AP25" s="86">
        <f>_xlfn.IFNA(VLOOKUP(CONCATENATE($AP$5,$B25,$C25),'KAL1'!$A$6:$N$135,14,FALSE),0)</f>
        <v>0</v>
      </c>
      <c r="AQ25" s="514"/>
      <c r="AR25" s="87">
        <f>_xlfn.IFNA(VLOOKUP(CONCATENATE($AR$5,$B25,$C25),'MR3'!$A$6:$N$135,14,FALSE),0)</f>
        <v>0</v>
      </c>
      <c r="AS25" s="76"/>
    </row>
    <row r="26" spans="1:83" s="42" customFormat="1" x14ac:dyDescent="0.2">
      <c r="A26" s="924"/>
      <c r="B26" s="111" t="s">
        <v>464</v>
      </c>
      <c r="C26" s="27" t="s">
        <v>465</v>
      </c>
      <c r="D26" s="27" t="s">
        <v>107</v>
      </c>
      <c r="E26" s="28">
        <v>44223</v>
      </c>
      <c r="F26" s="29">
        <v>19</v>
      </c>
      <c r="G26" s="26">
        <f t="shared" si="0"/>
        <v>0</v>
      </c>
      <c r="H26" s="30">
        <f t="shared" si="1"/>
        <v>0</v>
      </c>
      <c r="I26" s="31"/>
      <c r="J26" s="227">
        <f>_xlfn.IFNA(VLOOKUP(CONCATENATE($J$5,$B26,$C26),'20BUN'!$A$6:$N$94,14,FALSE),0)</f>
        <v>0</v>
      </c>
      <c r="K26" s="85">
        <f>_xlfn.IFNA(VLOOKUP(CONCATENATE($K$5,$B26,$C26),'20BUS'!$A$6:$N$107,14,FALSE),0)</f>
        <v>0</v>
      </c>
      <c r="L26" s="85">
        <f>_xlfn.IFNA(VLOOKUP(CONCATENATE($L$5,$B26,$C26),'MUR1'!$A$6:$N$135,14,FALSE),0)</f>
        <v>0</v>
      </c>
      <c r="M26" s="85">
        <f>_xlfn.IFNA(VLOOKUP(CONCATENATE($M$5,$B26,$C26),'BUS1'!$A$6:$N$95,14,FALSE),0)</f>
        <v>0</v>
      </c>
      <c r="N26" s="85">
        <f>_xlfn.IFNA(VLOOKUP(CONCATENATE($N$5,$B26,$C26),'WP1'!$A$6:$N$131,14,FALSE),0)</f>
        <v>0</v>
      </c>
      <c r="O26" s="85">
        <f>_xlfn.IFNA(VLOOKUP(CONCATENATE($O$5,$B26,$C26),'BAL1'!$A$6:$N$95,14,FALSE),0)</f>
        <v>0</v>
      </c>
      <c r="P26" s="85">
        <f>_xlfn.IFNA(VLOOKUP(CONCATENATE($P$5,$B26,$C26),'BUS2'!$A$6:$N$133,14,FALSE),0)</f>
        <v>0</v>
      </c>
      <c r="Q26" s="85">
        <f>_xlfn.IFNA(VLOOKUP(CONCATENATE($Q$5,$B26,$C26),'WAL1'!$A$6:$N$135,14,FALSE),0)</f>
        <v>0</v>
      </c>
      <c r="R26" s="85">
        <f>_xlfn.IFNA(VLOOKUP(CONCATENATE($S$5,$B26,$C26),'MR1'!$A$6:$N$130,14,FALSE),0)</f>
        <v>0</v>
      </c>
      <c r="S26" s="85">
        <f>_xlfn.IFNA(VLOOKUP(CONCATENATE($S$5,$B26,$C26),'OG1'!$A$6:$N$132,14,FALSE),0)</f>
        <v>0</v>
      </c>
      <c r="T26" s="85">
        <f>_xlfn.IFNA(VLOOKUP(CONCATENATE($T$5,$B26,$C26),DARL!$A$6:$N$56,14,FALSE),0)</f>
        <v>0</v>
      </c>
      <c r="U26" s="85">
        <f>_xlfn.IFNA(VLOOKUP(CONCATENATE($U$5,$B26,$C26),'BUS3'!$A$6:$N$135,14,FALSE),0)</f>
        <v>0</v>
      </c>
      <c r="V26" s="85">
        <f>_xlfn.IFNA(VLOOKUP(CONCATENATE($V$5,$B26,$C26),'BAL2'!$A$6:$N$135,14,FALSE),0)</f>
        <v>0</v>
      </c>
      <c r="W26" s="85">
        <f>_xlfn.IFNA(VLOOKUP(CONCATENATE($W$5,$B26,$C26),'BUN1'!$A$6:$N$135,14,FALSE),0)</f>
        <v>0</v>
      </c>
      <c r="X26" s="85">
        <f>_xlfn.IFNA(VLOOKUP(CONCATENATE($X$5,$B26,$C26),'OG2'!$A$6:$N$133,14,FALSE),0)</f>
        <v>0</v>
      </c>
      <c r="Y26" s="85">
        <f>_xlfn.IFNA(VLOOKUP(CONCATENATE($Y$5,$B26,$C26),'SM1'!$A$6:$N$133,14,FALSE),0)</f>
        <v>0</v>
      </c>
      <c r="Z26" s="85">
        <f>_xlfn.IFNA(VLOOKUP(CONCATENATE($Z$5,$B26,$C26),'MR2'!$A$6:$N$124,14,FALSE),0)</f>
        <v>0</v>
      </c>
      <c r="AA26" s="85">
        <f>_xlfn.IFNA(VLOOKUP(CONCATENATE($AA$5,$B26,$C26),'WAL2'!$A$6:$N$135,14,FALSE),0)</f>
        <v>0</v>
      </c>
      <c r="AB26" s="85">
        <f>_xlfn.IFNA(VLOOKUP(CONCATENATE($AB$5,$B26,$C26),DARD1!$A$6:$N$134,14,FALSE),0)</f>
        <v>0</v>
      </c>
      <c r="AC26" s="85">
        <f>_xlfn.IFNA(VLOOKUP(CONCATENATE($AC$5,$B26,$C26),'LF1'!$A$6:$N$135,14,FALSE),0)</f>
        <v>0</v>
      </c>
      <c r="AD26" s="85">
        <f>_xlfn.IFNA(VLOOKUP(CONCATENATE($AD$5,$B26,$C26),DARL2!$A$6:$N$135,14,FALSE),0)</f>
        <v>0</v>
      </c>
      <c r="AE26" s="85">
        <f>_xlfn.IFNA(VLOOKUP(CONCATENATE($AE$5,$B26,$C26),FEST!$A$6:$N$131,14,FALSE),0)</f>
        <v>0</v>
      </c>
      <c r="AF26" s="85">
        <f>_xlfn.IFNA(VLOOKUP(CONCATENATE($AF$5,$B26,$C26),'BUN2'!$A$6:$N$131,14,FALSE),0)</f>
        <v>0</v>
      </c>
      <c r="AG26" s="85">
        <f>_xlfn.IFNA(VLOOKUP(CONCATENATE($AG$5,$B26,$C26),'OG3'!$A$6:$N$135,14,FALSE),0)</f>
        <v>0</v>
      </c>
      <c r="AH26" s="86">
        <f>_xlfn.IFNA(VLOOKUP(CONCATENATE($AH$5,$B26,$C26),SER!$A$6:$N$135,14,FALSE),0)</f>
        <v>0</v>
      </c>
      <c r="AI26" s="86">
        <f>_xlfn.IFNA(VLOOKUP(CONCATENATE($AH$5,$B26,$C26),KR!$A$6:$N$135,14,FALSE),0)</f>
        <v>0</v>
      </c>
      <c r="AJ26" s="86">
        <f>_xlfn.IFNA(VLOOKUP(CONCATENATE($AJ$5,$B26,$C26),DARL2!$A$6:$N$135,14,FALSE),0)</f>
        <v>0</v>
      </c>
      <c r="AK26" s="86">
        <f>_xlfn.IFNA(VLOOKUP(CONCATENATE($AK$5,$B26,$C26),DARD2!$A$6:$N$135,14,FALSE),0)</f>
        <v>0</v>
      </c>
      <c r="AL26" s="86">
        <f>_xlfn.IFNA(VLOOKUP(CONCATENATE($AL$5,$B26,$C26),'WAL3'!$A$6:$N$77,14,FALSE),0)</f>
        <v>0</v>
      </c>
      <c r="AM26" s="86">
        <f>_xlfn.IFNA(VLOOKUP(CONCATENATE($AM$5,$B26,$C26),'BAL3'!$A$6:$N$135,14,FALSE),0)</f>
        <v>0</v>
      </c>
      <c r="AN26" s="86">
        <f>_xlfn.IFNA(VLOOKUP(CONCATENATE($AN$5,$B26,$C26),'BUN3'!$A$6:$N$135,14,FALSE),0)</f>
        <v>0</v>
      </c>
      <c r="AO26" s="86">
        <f>_xlfn.IFNA(VLOOKUP(CONCATENATE($AO$5,$B26,$C26),SC!$A$6:$N$135,14,FALSE),0)</f>
        <v>0</v>
      </c>
      <c r="AP26" s="86">
        <f>_xlfn.IFNA(VLOOKUP(CONCATENATE($AP$5,$B26,$C26),'KAL1'!$A$6:$N$135,14,FALSE),0)</f>
        <v>0</v>
      </c>
      <c r="AQ26" s="514"/>
      <c r="AR26" s="87">
        <f>_xlfn.IFNA(VLOOKUP(CONCATENATE($AR$5,$B26,$C26),'MR3'!$A$6:$N$135,14,FALSE),0)</f>
        <v>0</v>
      </c>
      <c r="AS26" s="76"/>
    </row>
    <row r="27" spans="1:83" s="42" customFormat="1" x14ac:dyDescent="0.2">
      <c r="A27" s="924"/>
      <c r="B27" s="111" t="s">
        <v>464</v>
      </c>
      <c r="C27" s="27" t="s">
        <v>466</v>
      </c>
      <c r="D27" s="27" t="s">
        <v>107</v>
      </c>
      <c r="E27" s="28">
        <v>44223</v>
      </c>
      <c r="F27" s="29">
        <v>19</v>
      </c>
      <c r="G27" s="26">
        <f t="shared" si="0"/>
        <v>0</v>
      </c>
      <c r="H27" s="30">
        <f t="shared" si="1"/>
        <v>0</v>
      </c>
      <c r="I27" s="31"/>
      <c r="J27" s="227">
        <f>_xlfn.IFNA(VLOOKUP(CONCATENATE($J$5,$B27,$C27),'20BUN'!$A$6:$N$94,14,FALSE),0)</f>
        <v>0</v>
      </c>
      <c r="K27" s="85">
        <f>_xlfn.IFNA(VLOOKUP(CONCATENATE($K$5,$B27,$C27),'20BUS'!$A$6:$N$107,14,FALSE),0)</f>
        <v>0</v>
      </c>
      <c r="L27" s="85">
        <f>_xlfn.IFNA(VLOOKUP(CONCATENATE($L$5,$B27,$C27),'MUR1'!$A$6:$N$135,14,FALSE),0)</f>
        <v>0</v>
      </c>
      <c r="M27" s="85">
        <f>_xlfn.IFNA(VLOOKUP(CONCATENATE($M$5,$B27,$C27),'BUS1'!$A$6:$N$95,14,FALSE),0)</f>
        <v>0</v>
      </c>
      <c r="N27" s="85">
        <f>_xlfn.IFNA(VLOOKUP(CONCATENATE($N$5,$B27,$C27),'WP1'!$A$6:$N$131,14,FALSE),0)</f>
        <v>0</v>
      </c>
      <c r="O27" s="85">
        <f>_xlfn.IFNA(VLOOKUP(CONCATENATE($O$5,$B27,$C27),'BAL1'!$A$6:$N$95,14,FALSE),0)</f>
        <v>0</v>
      </c>
      <c r="P27" s="85">
        <f>_xlfn.IFNA(VLOOKUP(CONCATENATE($P$5,$B27,$C27),'BUS2'!$A$6:$N$133,14,FALSE),0)</f>
        <v>0</v>
      </c>
      <c r="Q27" s="85">
        <f>_xlfn.IFNA(VLOOKUP(CONCATENATE($Q$5,$B27,$C27),'WAL1'!$A$6:$N$135,14,FALSE),0)</f>
        <v>0</v>
      </c>
      <c r="R27" s="85">
        <f>_xlfn.IFNA(VLOOKUP(CONCATENATE($S$5,$B27,$C27),'MR1'!$A$6:$N$130,14,FALSE),0)</f>
        <v>0</v>
      </c>
      <c r="S27" s="85">
        <f>_xlfn.IFNA(VLOOKUP(CONCATENATE($S$5,$B27,$C27),'OG1'!$A$6:$N$132,14,FALSE),0)</f>
        <v>0</v>
      </c>
      <c r="T27" s="85">
        <f>_xlfn.IFNA(VLOOKUP(CONCATENATE($T$5,$B27,$C27),DARL!$A$6:$N$56,14,FALSE),0)</f>
        <v>0</v>
      </c>
      <c r="U27" s="85">
        <f>_xlfn.IFNA(VLOOKUP(CONCATENATE($U$5,$B27,$C27),'BUS3'!$A$6:$N$135,14,FALSE),0)</f>
        <v>0</v>
      </c>
      <c r="V27" s="85">
        <f>_xlfn.IFNA(VLOOKUP(CONCATENATE($V$5,$B27,$C27),'BAL2'!$A$6:$N$135,14,FALSE),0)</f>
        <v>0</v>
      </c>
      <c r="W27" s="85">
        <f>_xlfn.IFNA(VLOOKUP(CONCATENATE($W$5,$B27,$C27),'BUN1'!$A$6:$N$135,14,FALSE),0)</f>
        <v>0</v>
      </c>
      <c r="X27" s="85">
        <f>_xlfn.IFNA(VLOOKUP(CONCATENATE($X$5,$B27,$C27),'OG2'!$A$6:$N$133,14,FALSE),0)</f>
        <v>0</v>
      </c>
      <c r="Y27" s="85">
        <f>_xlfn.IFNA(VLOOKUP(CONCATENATE($Y$5,$B27,$C27),'SM1'!$A$6:$N$133,14,FALSE),0)</f>
        <v>0</v>
      </c>
      <c r="Z27" s="85">
        <f>_xlfn.IFNA(VLOOKUP(CONCATENATE($Z$5,$B27,$C27),'MR2'!$A$6:$N$124,14,FALSE),0)</f>
        <v>0</v>
      </c>
      <c r="AA27" s="85">
        <f>_xlfn.IFNA(VLOOKUP(CONCATENATE($AA$5,$B27,$C27),'WAL2'!$A$6:$N$135,14,FALSE),0)</f>
        <v>0</v>
      </c>
      <c r="AB27" s="85">
        <f>_xlfn.IFNA(VLOOKUP(CONCATENATE($AB$5,$B27,$C27),DARD1!$A$6:$N$134,14,FALSE),0)</f>
        <v>0</v>
      </c>
      <c r="AC27" s="85">
        <f>_xlfn.IFNA(VLOOKUP(CONCATENATE($AC$5,$B27,$C27),'LF1'!$A$6:$N$135,14,FALSE),0)</f>
        <v>0</v>
      </c>
      <c r="AD27" s="85">
        <f>_xlfn.IFNA(VLOOKUP(CONCATENATE($AD$5,$B27,$C27),DARL2!$A$6:$N$135,14,FALSE),0)</f>
        <v>0</v>
      </c>
      <c r="AE27" s="85">
        <f>_xlfn.IFNA(VLOOKUP(CONCATENATE($AE$5,$B27,$C27),FEST!$A$6:$N$131,14,FALSE),0)</f>
        <v>0</v>
      </c>
      <c r="AF27" s="85">
        <f>_xlfn.IFNA(VLOOKUP(CONCATENATE($AF$5,$B27,$C27),'BUN2'!$A$6:$N$131,14,FALSE),0)</f>
        <v>0</v>
      </c>
      <c r="AG27" s="85">
        <f>_xlfn.IFNA(VLOOKUP(CONCATENATE($AG$5,$B27,$C27),'OG3'!$A$6:$N$135,14,FALSE),0)</f>
        <v>0</v>
      </c>
      <c r="AH27" s="86">
        <f>_xlfn.IFNA(VLOOKUP(CONCATENATE($AH$5,$B27,$C27),SER!$A$6:$N$135,14,FALSE),0)</f>
        <v>0</v>
      </c>
      <c r="AI27" s="86">
        <f>_xlfn.IFNA(VLOOKUP(CONCATENATE($AH$5,$B27,$C27),KR!$A$6:$N$135,14,FALSE),0)</f>
        <v>0</v>
      </c>
      <c r="AJ27" s="86">
        <f>_xlfn.IFNA(VLOOKUP(CONCATENATE($AJ$5,$B27,$C27),DARL2!$A$6:$N$135,14,FALSE),0)</f>
        <v>0</v>
      </c>
      <c r="AK27" s="86">
        <f>_xlfn.IFNA(VLOOKUP(CONCATENATE($AK$5,$B27,$C27),DARD2!$A$6:$N$135,14,FALSE),0)</f>
        <v>0</v>
      </c>
      <c r="AL27" s="86">
        <f>_xlfn.IFNA(VLOOKUP(CONCATENATE($AL$5,$B27,$C27),'WAL3'!$A$6:$N$77,14,FALSE),0)</f>
        <v>0</v>
      </c>
      <c r="AM27" s="86">
        <f>_xlfn.IFNA(VLOOKUP(CONCATENATE($AM$5,$B27,$C27),'BAL3'!$A$6:$N$135,14,FALSE),0)</f>
        <v>0</v>
      </c>
      <c r="AN27" s="86">
        <f>_xlfn.IFNA(VLOOKUP(CONCATENATE($AN$5,$B27,$C27),'BUN3'!$A$6:$N$135,14,FALSE),0)</f>
        <v>0</v>
      </c>
      <c r="AO27" s="86">
        <f>_xlfn.IFNA(VLOOKUP(CONCATENATE($AO$5,$B27,$C27),SC!$A$6:$N$135,14,FALSE),0)</f>
        <v>0</v>
      </c>
      <c r="AP27" s="86">
        <f>_xlfn.IFNA(VLOOKUP(CONCATENATE($AP$5,$B27,$C27),'KAL1'!$A$6:$N$135,14,FALSE),0)</f>
        <v>0</v>
      </c>
      <c r="AQ27" s="514"/>
      <c r="AR27" s="87">
        <f>_xlfn.IFNA(VLOOKUP(CONCATENATE($AR$5,$B27,$C27),'MR3'!$A$6:$N$135,14,FALSE),0)</f>
        <v>0</v>
      </c>
      <c r="AS27" s="76"/>
    </row>
    <row r="28" spans="1:83" s="42" customFormat="1" x14ac:dyDescent="0.2">
      <c r="A28" s="924"/>
      <c r="B28" s="111" t="s">
        <v>700</v>
      </c>
      <c r="C28" s="27" t="s">
        <v>701</v>
      </c>
      <c r="D28" s="27" t="s">
        <v>702</v>
      </c>
      <c r="E28" s="28">
        <v>44279</v>
      </c>
      <c r="F28" s="29">
        <v>19</v>
      </c>
      <c r="G28" s="26">
        <f t="shared" si="0"/>
        <v>0</v>
      </c>
      <c r="H28" s="30">
        <f t="shared" si="1"/>
        <v>0</v>
      </c>
      <c r="I28" s="31"/>
      <c r="J28" s="227">
        <f>_xlfn.IFNA(VLOOKUP(CONCATENATE($J$5,$B28,$C28),'20BUN'!$A$6:$N$94,14,FALSE),0)</f>
        <v>0</v>
      </c>
      <c r="K28" s="85">
        <f>_xlfn.IFNA(VLOOKUP(CONCATENATE($K$5,$B28,$C28),'20BUS'!$A$6:$N$107,14,FALSE),0)</f>
        <v>0</v>
      </c>
      <c r="L28" s="85">
        <f>_xlfn.IFNA(VLOOKUP(CONCATENATE($L$5,$B28,$C28),'MUR1'!$A$6:$N$135,14,FALSE),0)</f>
        <v>0</v>
      </c>
      <c r="M28" s="85">
        <f>_xlfn.IFNA(VLOOKUP(CONCATENATE($M$5,$B28,$C28),'BUS1'!$A$6:$N$95,14,FALSE),0)</f>
        <v>0</v>
      </c>
      <c r="N28" s="85">
        <f>_xlfn.IFNA(VLOOKUP(CONCATENATE($N$5,$B28,$C28),'WP1'!$A$6:$N$131,14,FALSE),0)</f>
        <v>0</v>
      </c>
      <c r="O28" s="85">
        <f>_xlfn.IFNA(VLOOKUP(CONCATENATE($O$5,$B28,$C28),'BAL1'!$A$6:$N$95,14,FALSE),0)</f>
        <v>0</v>
      </c>
      <c r="P28" s="85">
        <f>_xlfn.IFNA(VLOOKUP(CONCATENATE($P$5,$B28,$C28),'BUS2'!$A$6:$N$133,14,FALSE),0)</f>
        <v>0</v>
      </c>
      <c r="Q28" s="85">
        <f>_xlfn.IFNA(VLOOKUP(CONCATENATE($Q$5,$B28,$C28),'WAL1'!$A$6:$N$135,14,FALSE),0)</f>
        <v>0</v>
      </c>
      <c r="R28" s="85">
        <f>_xlfn.IFNA(VLOOKUP(CONCATENATE($S$5,$B28,$C28),'MR1'!$A$6:$N$130,14,FALSE),0)</f>
        <v>0</v>
      </c>
      <c r="S28" s="85">
        <f>_xlfn.IFNA(VLOOKUP(CONCATENATE($S$5,$B28,$C28),'OG1'!$A$6:$N$132,14,FALSE),0)</f>
        <v>0</v>
      </c>
      <c r="T28" s="85">
        <f>_xlfn.IFNA(VLOOKUP(CONCATENATE($T$5,$B28,$C28),DARL!$A$6:$N$56,14,FALSE),0)</f>
        <v>0</v>
      </c>
      <c r="U28" s="85">
        <f>_xlfn.IFNA(VLOOKUP(CONCATENATE($U$5,$B28,$C28),'BUS3'!$A$6:$N$135,14,FALSE),0)</f>
        <v>0</v>
      </c>
      <c r="V28" s="85">
        <f>_xlfn.IFNA(VLOOKUP(CONCATENATE($V$5,$B28,$C28),'BAL2'!$A$6:$N$135,14,FALSE),0)</f>
        <v>0</v>
      </c>
      <c r="W28" s="85">
        <f>_xlfn.IFNA(VLOOKUP(CONCATENATE($W$5,$B28,$C28),'BUN1'!$A$6:$N$135,14,FALSE),0)</f>
        <v>0</v>
      </c>
      <c r="X28" s="85">
        <f>_xlfn.IFNA(VLOOKUP(CONCATENATE($X$5,$B28,$C28),'OG2'!$A$6:$N$133,14,FALSE),0)</f>
        <v>0</v>
      </c>
      <c r="Y28" s="85">
        <f>_xlfn.IFNA(VLOOKUP(CONCATENATE($Y$5,$B28,$C28),'SM1'!$A$6:$N$133,14,FALSE),0)</f>
        <v>0</v>
      </c>
      <c r="Z28" s="85">
        <f>_xlfn.IFNA(VLOOKUP(CONCATENATE($Z$5,$B28,$C28),'MR2'!$A$6:$N$124,14,FALSE),0)</f>
        <v>0</v>
      </c>
      <c r="AA28" s="85">
        <f>_xlfn.IFNA(VLOOKUP(CONCATENATE($AA$5,$B28,$C28),'WAL2'!$A$6:$N$135,14,FALSE),0)</f>
        <v>0</v>
      </c>
      <c r="AB28" s="85">
        <f>_xlfn.IFNA(VLOOKUP(CONCATENATE($AB$5,$B28,$C28),DARD1!$A$6:$N$134,14,FALSE),0)</f>
        <v>0</v>
      </c>
      <c r="AC28" s="85">
        <f>_xlfn.IFNA(VLOOKUP(CONCATENATE($AC$5,$B28,$C28),'LF1'!$A$6:$N$135,14,FALSE),0)</f>
        <v>0</v>
      </c>
      <c r="AD28" s="85">
        <f>_xlfn.IFNA(VLOOKUP(CONCATENATE($AD$5,$B28,$C28),DARL2!$A$6:$N$135,14,FALSE),0)</f>
        <v>0</v>
      </c>
      <c r="AE28" s="85">
        <f>_xlfn.IFNA(VLOOKUP(CONCATENATE($AE$5,$B28,$C28),FEST!$A$6:$N$131,14,FALSE),0)</f>
        <v>0</v>
      </c>
      <c r="AF28" s="85">
        <f>_xlfn.IFNA(VLOOKUP(CONCATENATE($AF$5,$B28,$C28),'BUN2'!$A$6:$N$131,14,FALSE),0)</f>
        <v>0</v>
      </c>
      <c r="AG28" s="85">
        <f>_xlfn.IFNA(VLOOKUP(CONCATENATE($AG$5,$B28,$C28),'OG3'!$A$6:$N$135,14,FALSE),0)</f>
        <v>0</v>
      </c>
      <c r="AH28" s="86">
        <f>_xlfn.IFNA(VLOOKUP(CONCATENATE($AH$5,$B28,$C28),SER!$A$6:$N$135,14,FALSE),0)</f>
        <v>0</v>
      </c>
      <c r="AI28" s="86">
        <f>_xlfn.IFNA(VLOOKUP(CONCATENATE($AH$5,$B28,$C28),KR!$A$6:$N$135,14,FALSE),0)</f>
        <v>0</v>
      </c>
      <c r="AJ28" s="86">
        <f>_xlfn.IFNA(VLOOKUP(CONCATENATE($AJ$5,$B28,$C28),DARL2!$A$6:$N$135,14,FALSE),0)</f>
        <v>0</v>
      </c>
      <c r="AK28" s="86">
        <f>_xlfn.IFNA(VLOOKUP(CONCATENATE($AK$5,$B28,$C28),DARD2!$A$6:$N$135,14,FALSE),0)</f>
        <v>0</v>
      </c>
      <c r="AL28" s="86">
        <f>_xlfn.IFNA(VLOOKUP(CONCATENATE($AL$5,$B28,$C28),'WAL3'!$A$6:$N$77,14,FALSE),0)</f>
        <v>0</v>
      </c>
      <c r="AM28" s="86">
        <f>_xlfn.IFNA(VLOOKUP(CONCATENATE($AM$5,$B28,$C28),'BAL3'!$A$6:$N$135,14,FALSE),0)</f>
        <v>0</v>
      </c>
      <c r="AN28" s="86">
        <f>_xlfn.IFNA(VLOOKUP(CONCATENATE($AN$5,$B28,$C28),'BUN3'!$A$6:$N$135,14,FALSE),0)</f>
        <v>0</v>
      </c>
      <c r="AO28" s="86">
        <f>_xlfn.IFNA(VLOOKUP(CONCATENATE($AO$5,$B28,$C28),SC!$A$6:$N$135,14,FALSE),0)</f>
        <v>0</v>
      </c>
      <c r="AP28" s="86">
        <f>_xlfn.IFNA(VLOOKUP(CONCATENATE($AP$5,$B28,$C28),'KAL1'!$A$6:$N$135,14,FALSE),0)</f>
        <v>0</v>
      </c>
      <c r="AQ28" s="514"/>
      <c r="AR28" s="87">
        <f>_xlfn.IFNA(VLOOKUP(CONCATENATE($AR$5,$B28,$C28),'MR3'!$A$6:$N$135,14,FALSE),0)</f>
        <v>0</v>
      </c>
      <c r="AS28" s="82"/>
    </row>
    <row r="29" spans="1:83" s="42" customFormat="1" x14ac:dyDescent="0.2">
      <c r="A29" s="924"/>
      <c r="B29" s="111" t="s">
        <v>455</v>
      </c>
      <c r="C29" s="27" t="s">
        <v>456</v>
      </c>
      <c r="D29" s="27" t="s">
        <v>81</v>
      </c>
      <c r="E29" s="28">
        <v>44241</v>
      </c>
      <c r="F29" s="29">
        <v>22</v>
      </c>
      <c r="G29" s="26">
        <f t="shared" si="0"/>
        <v>0</v>
      </c>
      <c r="H29" s="30">
        <f t="shared" si="1"/>
        <v>0</v>
      </c>
      <c r="I29" s="31"/>
      <c r="J29" s="227">
        <f>_xlfn.IFNA(VLOOKUP(CONCATENATE($J$5,$B29,$C29),'20BUN'!$A$6:$N$94,14,FALSE),0)</f>
        <v>0</v>
      </c>
      <c r="K29" s="85">
        <f>_xlfn.IFNA(VLOOKUP(CONCATENATE($K$5,$B29,$C29),'20BUS'!$A$6:$N$107,14,FALSE),0)</f>
        <v>0</v>
      </c>
      <c r="L29" s="85">
        <f>_xlfn.IFNA(VLOOKUP(CONCATENATE($L$5,$B29,$C29),'MUR1'!$A$6:$N$135,14,FALSE),0)</f>
        <v>0</v>
      </c>
      <c r="M29" s="85">
        <f>_xlfn.IFNA(VLOOKUP(CONCATENATE($M$5,$B29,$C29),'BUS1'!$A$6:$N$95,14,FALSE),0)</f>
        <v>0</v>
      </c>
      <c r="N29" s="85">
        <f>_xlfn.IFNA(VLOOKUP(CONCATENATE($N$5,$B29,$C29),'WP1'!$A$6:$N$131,14,FALSE),0)</f>
        <v>0</v>
      </c>
      <c r="O29" s="85">
        <f>_xlfn.IFNA(VLOOKUP(CONCATENATE($O$5,$B29,$C29),'BAL1'!$A$6:$N$95,14,FALSE),0)</f>
        <v>0</v>
      </c>
      <c r="P29" s="85">
        <f>_xlfn.IFNA(VLOOKUP(CONCATENATE($P$5,$B29,$C29),'BUS2'!$A$6:$N$133,14,FALSE),0)</f>
        <v>0</v>
      </c>
      <c r="Q29" s="85">
        <f>_xlfn.IFNA(VLOOKUP(CONCATENATE($Q$5,$B29,$C29),'WAL1'!$A$6:$N$135,14,FALSE),0)</f>
        <v>0</v>
      </c>
      <c r="R29" s="85">
        <f>_xlfn.IFNA(VLOOKUP(CONCATENATE($S$5,$B29,$C29),'MR1'!$A$6:$N$130,14,FALSE),0)</f>
        <v>0</v>
      </c>
      <c r="S29" s="85">
        <f>_xlfn.IFNA(VLOOKUP(CONCATENATE($S$5,$B29,$C29),'OG1'!$A$6:$N$132,14,FALSE),0)</f>
        <v>0</v>
      </c>
      <c r="T29" s="85">
        <f>_xlfn.IFNA(VLOOKUP(CONCATENATE($T$5,$B29,$C29),DARL!$A$6:$N$56,14,FALSE),0)</f>
        <v>0</v>
      </c>
      <c r="U29" s="85">
        <f>_xlfn.IFNA(VLOOKUP(CONCATENATE($U$5,$B29,$C29),'BUS3'!$A$6:$N$135,14,FALSE),0)</f>
        <v>0</v>
      </c>
      <c r="V29" s="85">
        <f>_xlfn.IFNA(VLOOKUP(CONCATENATE($V$5,$B29,$C29),'BAL2'!$A$6:$N$135,14,FALSE),0)</f>
        <v>0</v>
      </c>
      <c r="W29" s="85">
        <f>_xlfn.IFNA(VLOOKUP(CONCATENATE($W$5,$B29,$C29),'BUN1'!$A$6:$N$135,14,FALSE),0)</f>
        <v>0</v>
      </c>
      <c r="X29" s="85">
        <f>_xlfn.IFNA(VLOOKUP(CONCATENATE($X$5,$B29,$C29),'OG2'!$A$6:$N$133,14,FALSE),0)</f>
        <v>0</v>
      </c>
      <c r="Y29" s="85">
        <f>_xlfn.IFNA(VLOOKUP(CONCATENATE($Y$5,$B29,$C29),'SM1'!$A$6:$N$133,14,FALSE),0)</f>
        <v>0</v>
      </c>
      <c r="Z29" s="85">
        <f>_xlfn.IFNA(VLOOKUP(CONCATENATE($Z$5,$B29,$C29),'MR2'!$A$6:$N$124,14,FALSE),0)</f>
        <v>0</v>
      </c>
      <c r="AA29" s="85">
        <f>_xlfn.IFNA(VLOOKUP(CONCATENATE($AA$5,$B29,$C29),'WAL2'!$A$6:$N$135,14,FALSE),0)</f>
        <v>0</v>
      </c>
      <c r="AB29" s="85">
        <f>_xlfn.IFNA(VLOOKUP(CONCATENATE($AB$5,$B29,$C29),DARD1!$A$6:$N$134,14,FALSE),0)</f>
        <v>0</v>
      </c>
      <c r="AC29" s="85">
        <f>_xlfn.IFNA(VLOOKUP(CONCATENATE($AC$5,$B29,$C29),'LF1'!$A$6:$N$135,14,FALSE),0)</f>
        <v>0</v>
      </c>
      <c r="AD29" s="85">
        <f>_xlfn.IFNA(VLOOKUP(CONCATENATE($AD$5,$B29,$C29),DARL2!$A$6:$N$135,14,FALSE),0)</f>
        <v>0</v>
      </c>
      <c r="AE29" s="85">
        <f>_xlfn.IFNA(VLOOKUP(CONCATENATE($AE$5,$B29,$C29),FEST!$A$6:$N$131,14,FALSE),0)</f>
        <v>0</v>
      </c>
      <c r="AF29" s="85">
        <f>_xlfn.IFNA(VLOOKUP(CONCATENATE($AF$5,$B29,$C29),'BUN2'!$A$6:$N$131,14,FALSE),0)</f>
        <v>0</v>
      </c>
      <c r="AG29" s="85">
        <f>_xlfn.IFNA(VLOOKUP(CONCATENATE($AG$5,$B29,$C29),'OG3'!$A$6:$N$135,14,FALSE),0)</f>
        <v>0</v>
      </c>
      <c r="AH29" s="86">
        <f>_xlfn.IFNA(VLOOKUP(CONCATENATE($AH$5,$B29,$C29),SER!$A$6:$N$135,14,FALSE),0)</f>
        <v>0</v>
      </c>
      <c r="AI29" s="86">
        <f>_xlfn.IFNA(VLOOKUP(CONCATENATE($AH$5,$B29,$C29),KR!$A$6:$N$135,14,FALSE),0)</f>
        <v>0</v>
      </c>
      <c r="AJ29" s="86">
        <f>_xlfn.IFNA(VLOOKUP(CONCATENATE($AJ$5,$B29,$C29),DARL2!$A$6:$N$135,14,FALSE),0)</f>
        <v>0</v>
      </c>
      <c r="AK29" s="86">
        <f>_xlfn.IFNA(VLOOKUP(CONCATENATE($AK$5,$B29,$C29),DARD2!$A$6:$N$135,14,FALSE),0)</f>
        <v>0</v>
      </c>
      <c r="AL29" s="86">
        <f>_xlfn.IFNA(VLOOKUP(CONCATENATE($AL$5,$B29,$C29),'WAL3'!$A$6:$N$77,14,FALSE),0)</f>
        <v>0</v>
      </c>
      <c r="AM29" s="86">
        <f>_xlfn.IFNA(VLOOKUP(CONCATENATE($AM$5,$B29,$C29),'BAL3'!$A$6:$N$135,14,FALSE),0)</f>
        <v>0</v>
      </c>
      <c r="AN29" s="86">
        <f>_xlfn.IFNA(VLOOKUP(CONCATENATE($AN$5,$B29,$C29),'BUN3'!$A$6:$N$135,14,FALSE),0)</f>
        <v>0</v>
      </c>
      <c r="AO29" s="86">
        <f>_xlfn.IFNA(VLOOKUP(CONCATENATE($AO$5,$B29,$C29),SC!$A$6:$N$135,14,FALSE),0)</f>
        <v>0</v>
      </c>
      <c r="AP29" s="86">
        <f>_xlfn.IFNA(VLOOKUP(CONCATENATE($AP$5,$B29,$C29),'KAL1'!$A$6:$N$135,14,FALSE),0)</f>
        <v>0</v>
      </c>
      <c r="AQ29" s="514"/>
      <c r="AR29" s="87">
        <f>_xlfn.IFNA(VLOOKUP(CONCATENATE($AR$5,$B29,$C29),'MR3'!$A$6:$N$135,14,FALSE),0)</f>
        <v>0</v>
      </c>
      <c r="AS29" s="82"/>
    </row>
    <row r="30" spans="1:83" s="42" customFormat="1" x14ac:dyDescent="0.2">
      <c r="A30" s="924"/>
      <c r="B30" s="111" t="s">
        <v>455</v>
      </c>
      <c r="C30" s="27" t="s">
        <v>479</v>
      </c>
      <c r="D30" s="27" t="s">
        <v>81</v>
      </c>
      <c r="E30" s="28">
        <v>44241</v>
      </c>
      <c r="F30" s="29">
        <v>22</v>
      </c>
      <c r="G30" s="26">
        <f t="shared" si="0"/>
        <v>0</v>
      </c>
      <c r="H30" s="30">
        <f t="shared" si="1"/>
        <v>0</v>
      </c>
      <c r="I30" s="31"/>
      <c r="J30" s="227">
        <f>_xlfn.IFNA(VLOOKUP(CONCATENATE($J$5,$B30,$C30),'20BUN'!$A$6:$N$94,14,FALSE),0)</f>
        <v>0</v>
      </c>
      <c r="K30" s="85">
        <f>_xlfn.IFNA(VLOOKUP(CONCATENATE($K$5,$B30,$C30),'20BUS'!$A$6:$N$107,14,FALSE),0)</f>
        <v>0</v>
      </c>
      <c r="L30" s="85">
        <f>_xlfn.IFNA(VLOOKUP(CONCATENATE($L$5,$B30,$C30),'MUR1'!$A$6:$N$135,14,FALSE),0)</f>
        <v>0</v>
      </c>
      <c r="M30" s="85">
        <f>_xlfn.IFNA(VLOOKUP(CONCATENATE($M$5,$B30,$C30),'BUS1'!$A$6:$N$95,14,FALSE),0)</f>
        <v>0</v>
      </c>
      <c r="N30" s="85">
        <f>_xlfn.IFNA(VLOOKUP(CONCATENATE($N$5,$B30,$C30),'WP1'!$A$6:$N$131,14,FALSE),0)</f>
        <v>0</v>
      </c>
      <c r="O30" s="85">
        <f>_xlfn.IFNA(VLOOKUP(CONCATENATE($O$5,$B30,$C30),'BAL1'!$A$6:$N$95,14,FALSE),0)</f>
        <v>0</v>
      </c>
      <c r="P30" s="85">
        <f>_xlfn.IFNA(VLOOKUP(CONCATENATE($P$5,$B30,$C30),'BUS2'!$A$6:$N$133,14,FALSE),0)</f>
        <v>0</v>
      </c>
      <c r="Q30" s="85">
        <f>_xlfn.IFNA(VLOOKUP(CONCATENATE($Q$5,$B30,$C30),'WAL1'!$A$6:$N$135,14,FALSE),0)</f>
        <v>0</v>
      </c>
      <c r="R30" s="85">
        <f>_xlfn.IFNA(VLOOKUP(CONCATENATE($S$5,$B30,$C30),'MR1'!$A$6:$N$130,14,FALSE),0)</f>
        <v>0</v>
      </c>
      <c r="S30" s="85">
        <f>_xlfn.IFNA(VLOOKUP(CONCATENATE($S$5,$B30,$C30),'OG1'!$A$6:$N$132,14,FALSE),0)</f>
        <v>0</v>
      </c>
      <c r="T30" s="85">
        <f>_xlfn.IFNA(VLOOKUP(CONCATENATE($T$5,$B30,$C30),DARL!$A$6:$N$56,14,FALSE),0)</f>
        <v>0</v>
      </c>
      <c r="U30" s="85">
        <f>_xlfn.IFNA(VLOOKUP(CONCATENATE($U$5,$B30,$C30),'BUS3'!$A$6:$N$135,14,FALSE),0)</f>
        <v>0</v>
      </c>
      <c r="V30" s="85">
        <f>_xlfn.IFNA(VLOOKUP(CONCATENATE($V$5,$B30,$C30),'BAL2'!$A$6:$N$135,14,FALSE),0)</f>
        <v>0</v>
      </c>
      <c r="W30" s="85">
        <f>_xlfn.IFNA(VLOOKUP(CONCATENATE($W$5,$B30,$C30),'BUN1'!$A$6:$N$135,14,FALSE),0)</f>
        <v>0</v>
      </c>
      <c r="X30" s="85">
        <f>_xlfn.IFNA(VLOOKUP(CONCATENATE($X$5,$B30,$C30),'OG2'!$A$6:$N$133,14,FALSE),0)</f>
        <v>0</v>
      </c>
      <c r="Y30" s="85">
        <f>_xlfn.IFNA(VLOOKUP(CONCATENATE($Y$5,$B30,$C30),'SM1'!$A$6:$N$133,14,FALSE),0)</f>
        <v>0</v>
      </c>
      <c r="Z30" s="85">
        <f>_xlfn.IFNA(VLOOKUP(CONCATENATE($Z$5,$B30,$C30),'MR2'!$A$6:$N$124,14,FALSE),0)</f>
        <v>0</v>
      </c>
      <c r="AA30" s="85">
        <f>_xlfn.IFNA(VLOOKUP(CONCATENATE($AA$5,$B30,$C30),'WAL2'!$A$6:$N$135,14,FALSE),0)</f>
        <v>0</v>
      </c>
      <c r="AB30" s="85">
        <f>_xlfn.IFNA(VLOOKUP(CONCATENATE($AB$5,$B30,$C30),DARD1!$A$6:$N$134,14,FALSE),0)</f>
        <v>0</v>
      </c>
      <c r="AC30" s="85">
        <f>_xlfn.IFNA(VLOOKUP(CONCATENATE($AC$5,$B30,$C30),'LF1'!$A$6:$N$135,14,FALSE),0)</f>
        <v>0</v>
      </c>
      <c r="AD30" s="85">
        <f>_xlfn.IFNA(VLOOKUP(CONCATENATE($AD$5,$B30,$C30),DARL2!$A$6:$N$135,14,FALSE),0)</f>
        <v>0</v>
      </c>
      <c r="AE30" s="85">
        <f>_xlfn.IFNA(VLOOKUP(CONCATENATE($AE$5,$B30,$C30),FEST!$A$6:$N$131,14,FALSE),0)</f>
        <v>0</v>
      </c>
      <c r="AF30" s="85">
        <f>_xlfn.IFNA(VLOOKUP(CONCATENATE($AF$5,$B30,$C30),'BUN2'!$A$6:$N$131,14,FALSE),0)</f>
        <v>0</v>
      </c>
      <c r="AG30" s="85">
        <f>_xlfn.IFNA(VLOOKUP(CONCATENATE($AG$5,$B30,$C30),'OG3'!$A$6:$N$135,14,FALSE),0)</f>
        <v>0</v>
      </c>
      <c r="AH30" s="86">
        <f>_xlfn.IFNA(VLOOKUP(CONCATENATE($AH$5,$B30,$C30),SER!$A$6:$N$135,14,FALSE),0)</f>
        <v>0</v>
      </c>
      <c r="AI30" s="86">
        <f>_xlfn.IFNA(VLOOKUP(CONCATENATE($AH$5,$B30,$C30),KR!$A$6:$N$135,14,FALSE),0)</f>
        <v>0</v>
      </c>
      <c r="AJ30" s="86">
        <f>_xlfn.IFNA(VLOOKUP(CONCATENATE($AJ$5,$B30,$C30),DARL2!$A$6:$N$135,14,FALSE),0)</f>
        <v>0</v>
      </c>
      <c r="AK30" s="86">
        <f>_xlfn.IFNA(VLOOKUP(CONCATENATE($AK$5,$B30,$C30),DARD2!$A$6:$N$135,14,FALSE),0)</f>
        <v>0</v>
      </c>
      <c r="AL30" s="86">
        <f>_xlfn.IFNA(VLOOKUP(CONCATENATE($AL$5,$B30,$C30),'WAL3'!$A$6:$N$77,14,FALSE),0)</f>
        <v>0</v>
      </c>
      <c r="AM30" s="86">
        <f>_xlfn.IFNA(VLOOKUP(CONCATENATE($AM$5,$B30,$C30),'BAL3'!$A$6:$N$135,14,FALSE),0)</f>
        <v>0</v>
      </c>
      <c r="AN30" s="86">
        <f>_xlfn.IFNA(VLOOKUP(CONCATENATE($AN$5,$B30,$C30),'BUN3'!$A$6:$N$135,14,FALSE),0)</f>
        <v>0</v>
      </c>
      <c r="AO30" s="86">
        <f>_xlfn.IFNA(VLOOKUP(CONCATENATE($AO$5,$B30,$C30),SC!$A$6:$N$135,14,FALSE),0)</f>
        <v>0</v>
      </c>
      <c r="AP30" s="86">
        <f>_xlfn.IFNA(VLOOKUP(CONCATENATE($AP$5,$B30,$C30),'KAL1'!$A$6:$N$135,14,FALSE),0)</f>
        <v>0</v>
      </c>
      <c r="AQ30" s="514"/>
      <c r="AR30" s="87">
        <f>_xlfn.IFNA(VLOOKUP(CONCATENATE($AR$5,$B30,$C30),'MR3'!$A$6:$N$135,14,FALSE),0)</f>
        <v>0</v>
      </c>
      <c r="AS30" s="82"/>
    </row>
    <row r="31" spans="1:83" s="42" customFormat="1" x14ac:dyDescent="0.2">
      <c r="A31" s="924"/>
      <c r="B31" s="111" t="s">
        <v>730</v>
      </c>
      <c r="C31" s="27" t="s">
        <v>731</v>
      </c>
      <c r="D31" s="27" t="s">
        <v>711</v>
      </c>
      <c r="E31" s="28">
        <v>44264</v>
      </c>
      <c r="F31" s="29">
        <v>23</v>
      </c>
      <c r="G31" s="26">
        <f t="shared" si="0"/>
        <v>0</v>
      </c>
      <c r="H31" s="30">
        <f t="shared" si="1"/>
        <v>0</v>
      </c>
      <c r="I31" s="31"/>
      <c r="J31" s="227">
        <f>_xlfn.IFNA(VLOOKUP(CONCATENATE($J$5,$B31,$C31),'20BUN'!$A$6:$N$94,14,FALSE),0)</f>
        <v>0</v>
      </c>
      <c r="K31" s="85">
        <f>_xlfn.IFNA(VLOOKUP(CONCATENATE($K$5,$B31,$C31),'20BUS'!$A$6:$N$107,14,FALSE),0)</f>
        <v>0</v>
      </c>
      <c r="L31" s="85">
        <f>_xlfn.IFNA(VLOOKUP(CONCATENATE($L$5,$B31,$C31),'MUR1'!$A$6:$N$135,14,FALSE),0)</f>
        <v>0</v>
      </c>
      <c r="M31" s="85">
        <f>_xlfn.IFNA(VLOOKUP(CONCATENATE($M$5,$B31,$C31),'BUS1'!$A$6:$N$95,14,FALSE),0)</f>
        <v>0</v>
      </c>
      <c r="N31" s="85">
        <f>_xlfn.IFNA(VLOOKUP(CONCATENATE($N$5,$B31,$C31),'WP1'!$A$6:$N$131,14,FALSE),0)</f>
        <v>0</v>
      </c>
      <c r="O31" s="85">
        <f>_xlfn.IFNA(VLOOKUP(CONCATENATE($O$5,$B31,$C31),'BAL1'!$A$6:$N$95,14,FALSE),0)</f>
        <v>0</v>
      </c>
      <c r="P31" s="85">
        <f>_xlfn.IFNA(VLOOKUP(CONCATENATE($P$5,$B31,$C31),'BUS2'!$A$6:$N$133,14,FALSE),0)</f>
        <v>0</v>
      </c>
      <c r="Q31" s="85">
        <f>_xlfn.IFNA(VLOOKUP(CONCATENATE($Q$5,$B31,$C31),'WAL1'!$A$6:$N$135,14,FALSE),0)</f>
        <v>0</v>
      </c>
      <c r="R31" s="85">
        <f>_xlfn.IFNA(VLOOKUP(CONCATENATE($S$5,$B31,$C31),'MR1'!$A$6:$N$130,14,FALSE),0)</f>
        <v>0</v>
      </c>
      <c r="S31" s="85">
        <f>_xlfn.IFNA(VLOOKUP(CONCATENATE($S$5,$B31,$C31),'OG1'!$A$6:$N$132,14,FALSE),0)</f>
        <v>0</v>
      </c>
      <c r="T31" s="85">
        <f>_xlfn.IFNA(VLOOKUP(CONCATENATE($T$5,$B31,$C31),DARL!$A$6:$N$56,14,FALSE),0)</f>
        <v>0</v>
      </c>
      <c r="U31" s="85">
        <f>_xlfn.IFNA(VLOOKUP(CONCATENATE($U$5,$B31,$C31),'BUS3'!$A$6:$N$135,14,FALSE),0)</f>
        <v>0</v>
      </c>
      <c r="V31" s="85">
        <f>_xlfn.IFNA(VLOOKUP(CONCATENATE($V$5,$B31,$C31),'BAL2'!$A$6:$N$135,14,FALSE),0)</f>
        <v>0</v>
      </c>
      <c r="W31" s="85">
        <f>_xlfn.IFNA(VLOOKUP(CONCATENATE($W$5,$B31,$C31),'BUN1'!$A$6:$N$135,14,FALSE),0)</f>
        <v>0</v>
      </c>
      <c r="X31" s="85">
        <f>_xlfn.IFNA(VLOOKUP(CONCATENATE($X$5,$B31,$C31),'OG2'!$A$6:$N$133,14,FALSE),0)</f>
        <v>0</v>
      </c>
      <c r="Y31" s="85">
        <f>_xlfn.IFNA(VLOOKUP(CONCATENATE($Y$5,$B31,$C31),'SM1'!$A$6:$N$133,14,FALSE),0)</f>
        <v>0</v>
      </c>
      <c r="Z31" s="85">
        <f>_xlfn.IFNA(VLOOKUP(CONCATENATE($Z$5,$B31,$C31),'MR2'!$A$6:$N$124,14,FALSE),0)</f>
        <v>0</v>
      </c>
      <c r="AA31" s="85">
        <f>_xlfn.IFNA(VLOOKUP(CONCATENATE($AA$5,$B31,$C31),'WAL2'!$A$6:$N$135,14,FALSE),0)</f>
        <v>0</v>
      </c>
      <c r="AB31" s="85">
        <f>_xlfn.IFNA(VLOOKUP(CONCATENATE($AB$5,$B31,$C31),DARD1!$A$6:$N$134,14,FALSE),0)</f>
        <v>0</v>
      </c>
      <c r="AC31" s="85">
        <f>_xlfn.IFNA(VLOOKUP(CONCATENATE($AC$5,$B31,$C31),'LF1'!$A$6:$N$135,14,FALSE),0)</f>
        <v>0</v>
      </c>
      <c r="AD31" s="85">
        <f>_xlfn.IFNA(VLOOKUP(CONCATENATE($AD$5,$B31,$C31),DARL2!$A$6:$N$135,14,FALSE),0)</f>
        <v>0</v>
      </c>
      <c r="AE31" s="85">
        <f>_xlfn.IFNA(VLOOKUP(CONCATENATE($AE$5,$B31,$C31),FEST!$A$6:$N$131,14,FALSE),0)</f>
        <v>0</v>
      </c>
      <c r="AF31" s="85">
        <f>_xlfn.IFNA(VLOOKUP(CONCATENATE($AF$5,$B31,$C31),'BUN2'!$A$6:$N$131,14,FALSE),0)</f>
        <v>0</v>
      </c>
      <c r="AG31" s="85">
        <f>_xlfn.IFNA(VLOOKUP(CONCATENATE($AG$5,$B31,$C31),'OG3'!$A$6:$N$135,14,FALSE),0)</f>
        <v>0</v>
      </c>
      <c r="AH31" s="86">
        <f>_xlfn.IFNA(VLOOKUP(CONCATENATE($AH$5,$B31,$C31),SER!$A$6:$N$135,14,FALSE),0)</f>
        <v>0</v>
      </c>
      <c r="AI31" s="86">
        <f>_xlfn.IFNA(VLOOKUP(CONCATENATE($AH$5,$B31,$C31),KR!$A$6:$N$135,14,FALSE),0)</f>
        <v>0</v>
      </c>
      <c r="AJ31" s="86">
        <f>_xlfn.IFNA(VLOOKUP(CONCATENATE($AJ$5,$B31,$C31),DARL2!$A$6:$N$135,14,FALSE),0)</f>
        <v>0</v>
      </c>
      <c r="AK31" s="86">
        <f>_xlfn.IFNA(VLOOKUP(CONCATENATE($AK$5,$B31,$C31),DARD2!$A$6:$N$135,14,FALSE),0)</f>
        <v>0</v>
      </c>
      <c r="AL31" s="86">
        <f>_xlfn.IFNA(VLOOKUP(CONCATENATE($AL$5,$B31,$C31),'WAL3'!$A$6:$N$77,14,FALSE),0)</f>
        <v>0</v>
      </c>
      <c r="AM31" s="86">
        <f>_xlfn.IFNA(VLOOKUP(CONCATENATE($AM$5,$B31,$C31),'BAL3'!$A$6:$N$135,14,FALSE),0)</f>
        <v>0</v>
      </c>
      <c r="AN31" s="86">
        <f>_xlfn.IFNA(VLOOKUP(CONCATENATE($AN$5,$B31,$C31),'BUN3'!$A$6:$N$135,14,FALSE),0)</f>
        <v>0</v>
      </c>
      <c r="AO31" s="86">
        <f>_xlfn.IFNA(VLOOKUP(CONCATENATE($AO$5,$B31,$C31),SC!$A$6:$N$135,14,FALSE),0)</f>
        <v>0</v>
      </c>
      <c r="AP31" s="86">
        <f>_xlfn.IFNA(VLOOKUP(CONCATENATE($AP$5,$B31,$C31),'KAL1'!$A$6:$N$135,14,FALSE),0)</f>
        <v>0</v>
      </c>
      <c r="AQ31" s="514"/>
      <c r="AR31" s="87">
        <f>_xlfn.IFNA(VLOOKUP(CONCATENATE($AR$5,$B31,$C31),'MR3'!$A$6:$N$135,14,FALSE),0)</f>
        <v>0</v>
      </c>
      <c r="AS31" s="82"/>
    </row>
    <row r="32" spans="1:83" s="42" customFormat="1" x14ac:dyDescent="0.2">
      <c r="A32" s="924"/>
      <c r="B32" s="111" t="s">
        <v>709</v>
      </c>
      <c r="C32" s="27" t="s">
        <v>710</v>
      </c>
      <c r="D32" s="27" t="s">
        <v>711</v>
      </c>
      <c r="E32" s="28">
        <v>44264</v>
      </c>
      <c r="F32" s="29">
        <v>23</v>
      </c>
      <c r="G32" s="26">
        <f t="shared" si="0"/>
        <v>0</v>
      </c>
      <c r="H32" s="30">
        <f t="shared" si="1"/>
        <v>0</v>
      </c>
      <c r="I32" s="31"/>
      <c r="J32" s="227">
        <f>_xlfn.IFNA(VLOOKUP(CONCATENATE($J$5,$B32,$C32),'20BUN'!$A$6:$N$94,14,FALSE),0)</f>
        <v>0</v>
      </c>
      <c r="K32" s="85">
        <f>_xlfn.IFNA(VLOOKUP(CONCATENATE($K$5,$B32,$C32),'20BUS'!$A$6:$N$107,14,FALSE),0)</f>
        <v>0</v>
      </c>
      <c r="L32" s="85">
        <f>_xlfn.IFNA(VLOOKUP(CONCATENATE($L$5,$B32,$C32),'MUR1'!$A$6:$N$135,14,FALSE),0)</f>
        <v>0</v>
      </c>
      <c r="M32" s="85">
        <f>_xlfn.IFNA(VLOOKUP(CONCATENATE($M$5,$B32,$C32),'BUS1'!$A$6:$N$95,14,FALSE),0)</f>
        <v>0</v>
      </c>
      <c r="N32" s="85">
        <f>_xlfn.IFNA(VLOOKUP(CONCATENATE($N$5,$B32,$C32),'WP1'!$A$6:$N$131,14,FALSE),0)</f>
        <v>0</v>
      </c>
      <c r="O32" s="85">
        <f>_xlfn.IFNA(VLOOKUP(CONCATENATE($O$5,$B32,$C32),'BAL1'!$A$6:$N$95,14,FALSE),0)</f>
        <v>0</v>
      </c>
      <c r="P32" s="85">
        <f>_xlfn.IFNA(VLOOKUP(CONCATENATE($P$5,$B32,$C32),'BUS2'!$A$6:$N$133,14,FALSE),0)</f>
        <v>0</v>
      </c>
      <c r="Q32" s="85">
        <f>_xlfn.IFNA(VLOOKUP(CONCATENATE($Q$5,$B32,$C32),'WAL1'!$A$6:$N$135,14,FALSE),0)</f>
        <v>0</v>
      </c>
      <c r="R32" s="85">
        <f>_xlfn.IFNA(VLOOKUP(CONCATENATE($S$5,$B32,$C32),'MR1'!$A$6:$N$130,14,FALSE),0)</f>
        <v>0</v>
      </c>
      <c r="S32" s="85">
        <f>_xlfn.IFNA(VLOOKUP(CONCATENATE($S$5,$B32,$C32),'OG1'!$A$6:$N$132,14,FALSE),0)</f>
        <v>0</v>
      </c>
      <c r="T32" s="85">
        <f>_xlfn.IFNA(VLOOKUP(CONCATENATE($T$5,$B32,$C32),DARL!$A$6:$N$56,14,FALSE),0)</f>
        <v>0</v>
      </c>
      <c r="U32" s="85">
        <f>_xlfn.IFNA(VLOOKUP(CONCATENATE($U$5,$B32,$C32),'BUS3'!$A$6:$N$135,14,FALSE),0)</f>
        <v>0</v>
      </c>
      <c r="V32" s="85">
        <f>_xlfn.IFNA(VLOOKUP(CONCATENATE($V$5,$B32,$C32),'BAL2'!$A$6:$N$135,14,FALSE),0)</f>
        <v>0</v>
      </c>
      <c r="W32" s="85">
        <f>_xlfn.IFNA(VLOOKUP(CONCATENATE($W$5,$B32,$C32),'BUN1'!$A$6:$N$135,14,FALSE),0)</f>
        <v>0</v>
      </c>
      <c r="X32" s="85">
        <f>_xlfn.IFNA(VLOOKUP(CONCATENATE($X$5,$B32,$C32),'OG2'!$A$6:$N$133,14,FALSE),0)</f>
        <v>0</v>
      </c>
      <c r="Y32" s="85">
        <f>_xlfn.IFNA(VLOOKUP(CONCATENATE($Y$5,$B32,$C32),'SM1'!$A$6:$N$133,14,FALSE),0)</f>
        <v>0</v>
      </c>
      <c r="Z32" s="85">
        <f>_xlfn.IFNA(VLOOKUP(CONCATENATE($Z$5,$B32,$C32),'MR2'!$A$6:$N$124,14,FALSE),0)</f>
        <v>0</v>
      </c>
      <c r="AA32" s="85">
        <f>_xlfn.IFNA(VLOOKUP(CONCATENATE($AA$5,$B32,$C32),'WAL2'!$A$6:$N$135,14,FALSE),0)</f>
        <v>0</v>
      </c>
      <c r="AB32" s="85">
        <f>_xlfn.IFNA(VLOOKUP(CONCATENATE($AB$5,$B32,$C32),DARD1!$A$6:$N$134,14,FALSE),0)</f>
        <v>0</v>
      </c>
      <c r="AC32" s="85">
        <f>_xlfn.IFNA(VLOOKUP(CONCATENATE($AC$5,$B32,$C32),'LF1'!$A$6:$N$135,14,FALSE),0)</f>
        <v>0</v>
      </c>
      <c r="AD32" s="85">
        <f>_xlfn.IFNA(VLOOKUP(CONCATENATE($AD$5,$B32,$C32),DARL2!$A$6:$N$135,14,FALSE),0)</f>
        <v>0</v>
      </c>
      <c r="AE32" s="85">
        <f>_xlfn.IFNA(VLOOKUP(CONCATENATE($AE$5,$B32,$C32),FEST!$A$6:$N$131,14,FALSE),0)</f>
        <v>0</v>
      </c>
      <c r="AF32" s="85">
        <f>_xlfn.IFNA(VLOOKUP(CONCATENATE($AF$5,$B32,$C32),'BUN2'!$A$6:$N$131,14,FALSE),0)</f>
        <v>0</v>
      </c>
      <c r="AG32" s="85">
        <f>_xlfn.IFNA(VLOOKUP(CONCATENATE($AG$5,$B32,$C32),'OG3'!$A$6:$N$135,14,FALSE),0)</f>
        <v>0</v>
      </c>
      <c r="AH32" s="86">
        <f>_xlfn.IFNA(VLOOKUP(CONCATENATE($AH$5,$B32,$C32),SER!$A$6:$N$135,14,FALSE),0)</f>
        <v>0</v>
      </c>
      <c r="AI32" s="86">
        <f>_xlfn.IFNA(VLOOKUP(CONCATENATE($AH$5,$B32,$C32),KR!$A$6:$N$135,14,FALSE),0)</f>
        <v>0</v>
      </c>
      <c r="AJ32" s="86">
        <f>_xlfn.IFNA(VLOOKUP(CONCATENATE($AJ$5,$B32,$C32),DARL2!$A$6:$N$135,14,FALSE),0)</f>
        <v>0</v>
      </c>
      <c r="AK32" s="86">
        <f>_xlfn.IFNA(VLOOKUP(CONCATENATE($AK$5,$B32,$C32),DARD2!$A$6:$N$135,14,FALSE),0)</f>
        <v>0</v>
      </c>
      <c r="AL32" s="86">
        <f>_xlfn.IFNA(VLOOKUP(CONCATENATE($AL$5,$B32,$C32),'WAL3'!$A$6:$N$77,14,FALSE),0)</f>
        <v>0</v>
      </c>
      <c r="AM32" s="86">
        <f>_xlfn.IFNA(VLOOKUP(CONCATENATE($AM$5,$B32,$C32),'BAL3'!$A$6:$N$135,14,FALSE),0)</f>
        <v>0</v>
      </c>
      <c r="AN32" s="86">
        <f>_xlfn.IFNA(VLOOKUP(CONCATENATE($AN$5,$B32,$C32),'BUN3'!$A$6:$N$135,14,FALSE),0)</f>
        <v>0</v>
      </c>
      <c r="AO32" s="86">
        <f>_xlfn.IFNA(VLOOKUP(CONCATENATE($AO$5,$B32,$C32),SC!$A$6:$N$135,14,FALSE),0)</f>
        <v>0</v>
      </c>
      <c r="AP32" s="86">
        <f>_xlfn.IFNA(VLOOKUP(CONCATENATE($AP$5,$B32,$C32),'KAL1'!$A$6:$N$135,14,FALSE),0)</f>
        <v>0</v>
      </c>
      <c r="AQ32" s="514"/>
      <c r="AR32" s="87">
        <f>_xlfn.IFNA(VLOOKUP(CONCATENATE($AR$5,$B32,$C32),'MR3'!$A$6:$N$135,14,FALSE),0)</f>
        <v>0</v>
      </c>
      <c r="AS32" s="82"/>
    </row>
    <row r="33" spans="1:45" s="42" customFormat="1" x14ac:dyDescent="0.2">
      <c r="A33" s="924"/>
      <c r="B33" s="111" t="s">
        <v>475</v>
      </c>
      <c r="C33" s="27" t="s">
        <v>476</v>
      </c>
      <c r="D33" s="27" t="s">
        <v>40</v>
      </c>
      <c r="E33" s="28">
        <v>44218</v>
      </c>
      <c r="F33" s="29">
        <v>23</v>
      </c>
      <c r="G33" s="26">
        <f t="shared" si="0"/>
        <v>0</v>
      </c>
      <c r="H33" s="30">
        <f t="shared" si="1"/>
        <v>0</v>
      </c>
      <c r="I33" s="31"/>
      <c r="J33" s="227">
        <f>_xlfn.IFNA(VLOOKUP(CONCATENATE($J$5,$B33,$C33),'20BUN'!$A$6:$N$94,14,FALSE),0)</f>
        <v>0</v>
      </c>
      <c r="K33" s="85">
        <f>_xlfn.IFNA(VLOOKUP(CONCATENATE($K$5,$B33,$C33),'20BUS'!$A$6:$N$107,14,FALSE),0)</f>
        <v>0</v>
      </c>
      <c r="L33" s="85">
        <f>_xlfn.IFNA(VLOOKUP(CONCATENATE($L$5,$B33,$C33),'MUR1'!$A$6:$N$135,14,FALSE),0)</f>
        <v>0</v>
      </c>
      <c r="M33" s="85">
        <f>_xlfn.IFNA(VLOOKUP(CONCATENATE($M$5,$B33,$C33),'BUS1'!$A$6:$N$95,14,FALSE),0)</f>
        <v>0</v>
      </c>
      <c r="N33" s="85">
        <f>_xlfn.IFNA(VLOOKUP(CONCATENATE($N$5,$B33,$C33),'WP1'!$A$6:$N$131,14,FALSE),0)</f>
        <v>0</v>
      </c>
      <c r="O33" s="85">
        <f>_xlfn.IFNA(VLOOKUP(CONCATENATE($O$5,$B33,$C33),'BAL1'!$A$6:$N$95,14,FALSE),0)</f>
        <v>0</v>
      </c>
      <c r="P33" s="85">
        <f>_xlfn.IFNA(VLOOKUP(CONCATENATE($P$5,$B33,$C33),'BUS2'!$A$6:$N$133,14,FALSE),0)</f>
        <v>0</v>
      </c>
      <c r="Q33" s="85">
        <f>_xlfn.IFNA(VLOOKUP(CONCATENATE($Q$5,$B33,$C33),'WAL1'!$A$6:$N$135,14,FALSE),0)</f>
        <v>0</v>
      </c>
      <c r="R33" s="85">
        <f>_xlfn.IFNA(VLOOKUP(CONCATENATE($S$5,$B33,$C33),'MR1'!$A$6:$N$130,14,FALSE),0)</f>
        <v>0</v>
      </c>
      <c r="S33" s="85">
        <f>_xlfn.IFNA(VLOOKUP(CONCATENATE($S$5,$B33,$C33),'OG1'!$A$6:$N$132,14,FALSE),0)</f>
        <v>0</v>
      </c>
      <c r="T33" s="85">
        <f>_xlfn.IFNA(VLOOKUP(CONCATENATE($T$5,$B33,$C33),DARL!$A$6:$N$56,14,FALSE),0)</f>
        <v>0</v>
      </c>
      <c r="U33" s="85">
        <f>_xlfn.IFNA(VLOOKUP(CONCATENATE($U$5,$B33,$C33),'BUS3'!$A$6:$N$135,14,FALSE),0)</f>
        <v>0</v>
      </c>
      <c r="V33" s="85">
        <f>_xlfn.IFNA(VLOOKUP(CONCATENATE($V$5,$B33,$C33),'BAL2'!$A$6:$N$135,14,FALSE),0)</f>
        <v>0</v>
      </c>
      <c r="W33" s="85">
        <f>_xlfn.IFNA(VLOOKUP(CONCATENATE($W$5,$B33,$C33),'BUN1'!$A$6:$N$135,14,FALSE),0)</f>
        <v>0</v>
      </c>
      <c r="X33" s="85">
        <f>_xlfn.IFNA(VLOOKUP(CONCATENATE($X$5,$B33,$C33),'OG2'!$A$6:$N$133,14,FALSE),0)</f>
        <v>0</v>
      </c>
      <c r="Y33" s="85">
        <f>_xlfn.IFNA(VLOOKUP(CONCATENATE($Y$5,$B33,$C33),'SM1'!$A$6:$N$133,14,FALSE),0)</f>
        <v>0</v>
      </c>
      <c r="Z33" s="85">
        <f>_xlfn.IFNA(VLOOKUP(CONCATENATE($Z$5,$B33,$C33),'MR2'!$A$6:$N$124,14,FALSE),0)</f>
        <v>0</v>
      </c>
      <c r="AA33" s="85">
        <f>_xlfn.IFNA(VLOOKUP(CONCATENATE($AA$5,$B33,$C33),'WAL2'!$A$6:$N$135,14,FALSE),0)</f>
        <v>0</v>
      </c>
      <c r="AB33" s="85">
        <f>_xlfn.IFNA(VLOOKUP(CONCATENATE($AB$5,$B33,$C33),DARD1!$A$6:$N$134,14,FALSE),0)</f>
        <v>0</v>
      </c>
      <c r="AC33" s="85">
        <f>_xlfn.IFNA(VLOOKUP(CONCATENATE($AC$5,$B33,$C33),'LF1'!$A$6:$N$135,14,FALSE),0)</f>
        <v>0</v>
      </c>
      <c r="AD33" s="85">
        <f>_xlfn.IFNA(VLOOKUP(CONCATENATE($AD$5,$B33,$C33),DARL2!$A$6:$N$135,14,FALSE),0)</f>
        <v>0</v>
      </c>
      <c r="AE33" s="85">
        <f>_xlfn.IFNA(VLOOKUP(CONCATENATE($AE$5,$B33,$C33),FEST!$A$6:$N$131,14,FALSE),0)</f>
        <v>0</v>
      </c>
      <c r="AF33" s="85">
        <f>_xlfn.IFNA(VLOOKUP(CONCATENATE($AF$5,$B33,$C33),'BUN2'!$A$6:$N$131,14,FALSE),0)</f>
        <v>0</v>
      </c>
      <c r="AG33" s="85">
        <f>_xlfn.IFNA(VLOOKUP(CONCATENATE($AG$5,$B33,$C33),'OG3'!$A$6:$N$135,14,FALSE),0)</f>
        <v>0</v>
      </c>
      <c r="AH33" s="86">
        <f>_xlfn.IFNA(VLOOKUP(CONCATENATE($AH$5,$B33,$C33),SER!$A$6:$N$135,14,FALSE),0)</f>
        <v>0</v>
      </c>
      <c r="AI33" s="86">
        <f>_xlfn.IFNA(VLOOKUP(CONCATENATE($AH$5,$B33,$C33),KR!$A$6:$N$135,14,FALSE),0)</f>
        <v>0</v>
      </c>
      <c r="AJ33" s="86">
        <f>_xlfn.IFNA(VLOOKUP(CONCATENATE($AJ$5,$B33,$C33),DARL2!$A$6:$N$135,14,FALSE),0)</f>
        <v>0</v>
      </c>
      <c r="AK33" s="86">
        <f>_xlfn.IFNA(VLOOKUP(CONCATENATE($AK$5,$B33,$C33),DARD2!$A$6:$N$135,14,FALSE),0)</f>
        <v>0</v>
      </c>
      <c r="AL33" s="86">
        <f>_xlfn.IFNA(VLOOKUP(CONCATENATE($AL$5,$B33,$C33),'WAL3'!$A$6:$N$77,14,FALSE),0)</f>
        <v>0</v>
      </c>
      <c r="AM33" s="86">
        <f>_xlfn.IFNA(VLOOKUP(CONCATENATE($AM$5,$B33,$C33),'BAL3'!$A$6:$N$135,14,FALSE),0)</f>
        <v>0</v>
      </c>
      <c r="AN33" s="86">
        <f>_xlfn.IFNA(VLOOKUP(CONCATENATE($AN$5,$B33,$C33),'BUN3'!$A$6:$N$135,14,FALSE),0)</f>
        <v>0</v>
      </c>
      <c r="AO33" s="86">
        <f>_xlfn.IFNA(VLOOKUP(CONCATENATE($AO$5,$B33,$C33),SC!$A$6:$N$135,14,FALSE),0)</f>
        <v>0</v>
      </c>
      <c r="AP33" s="86">
        <f>_xlfn.IFNA(VLOOKUP(CONCATENATE($AP$5,$B33,$C33),'KAL1'!$A$6:$N$135,14,FALSE),0)</f>
        <v>0</v>
      </c>
      <c r="AQ33" s="514"/>
      <c r="AR33" s="87">
        <f>_xlfn.IFNA(VLOOKUP(CONCATENATE($AR$5,$B33,$C33),'MR3'!$A$6:$N$135,14,FALSE),0)</f>
        <v>0</v>
      </c>
      <c r="AS33" s="82"/>
    </row>
    <row r="34" spans="1:45" s="42" customFormat="1" x14ac:dyDescent="0.2">
      <c r="A34" s="924"/>
      <c r="B34" s="111" t="s">
        <v>712</v>
      </c>
      <c r="C34" s="27" t="s">
        <v>713</v>
      </c>
      <c r="D34" s="27" t="s">
        <v>714</v>
      </c>
      <c r="E34" s="28">
        <v>44258</v>
      </c>
      <c r="F34" s="29">
        <v>17</v>
      </c>
      <c r="G34" s="26">
        <f t="shared" si="0"/>
        <v>0</v>
      </c>
      <c r="H34" s="30">
        <f t="shared" si="1"/>
        <v>0</v>
      </c>
      <c r="I34" s="31"/>
      <c r="J34" s="227">
        <f>_xlfn.IFNA(VLOOKUP(CONCATENATE($J$5,$B34,$C34),'20BUN'!$A$6:$N$94,14,FALSE),0)</f>
        <v>0</v>
      </c>
      <c r="K34" s="85">
        <f>_xlfn.IFNA(VLOOKUP(CONCATENATE($K$5,$B34,$C34),'20BUS'!$A$6:$N$107,14,FALSE),0)</f>
        <v>0</v>
      </c>
      <c r="L34" s="85">
        <f>_xlfn.IFNA(VLOOKUP(CONCATENATE($L$5,$B34,$C34),'MUR1'!$A$6:$N$135,14,FALSE),0)</f>
        <v>0</v>
      </c>
      <c r="M34" s="85">
        <f>_xlfn.IFNA(VLOOKUP(CONCATENATE($M$5,$B34,$C34),'BUS1'!$A$6:$N$95,14,FALSE),0)</f>
        <v>0</v>
      </c>
      <c r="N34" s="85">
        <f>_xlfn.IFNA(VLOOKUP(CONCATENATE($N$5,$B34,$C34),'WP1'!$A$6:$N$131,14,FALSE),0)</f>
        <v>0</v>
      </c>
      <c r="O34" s="85">
        <f>_xlfn.IFNA(VLOOKUP(CONCATENATE($O$5,$B34,$C34),'BAL1'!$A$6:$N$95,14,FALSE),0)</f>
        <v>0</v>
      </c>
      <c r="P34" s="85">
        <f>_xlfn.IFNA(VLOOKUP(CONCATENATE($P$5,$B34,$C34),'BUS2'!$A$6:$N$133,14,FALSE),0)</f>
        <v>0</v>
      </c>
      <c r="Q34" s="85">
        <f>_xlfn.IFNA(VLOOKUP(CONCATENATE($Q$5,$B34,$C34),'WAL1'!$A$6:$N$135,14,FALSE),0)</f>
        <v>0</v>
      </c>
      <c r="R34" s="85">
        <f>_xlfn.IFNA(VLOOKUP(CONCATENATE($S$5,$B34,$C34),'MR1'!$A$6:$N$130,14,FALSE),0)</f>
        <v>0</v>
      </c>
      <c r="S34" s="85">
        <f>_xlfn.IFNA(VLOOKUP(CONCATENATE($S$5,$B34,$C34),'OG1'!$A$6:$N$132,14,FALSE),0)</f>
        <v>0</v>
      </c>
      <c r="T34" s="85">
        <f>_xlfn.IFNA(VLOOKUP(CONCATENATE($T$5,$B34,$C34),DARL!$A$6:$N$56,14,FALSE),0)</f>
        <v>0</v>
      </c>
      <c r="U34" s="85">
        <f>_xlfn.IFNA(VLOOKUP(CONCATENATE($U$5,$B34,$C34),'BUS3'!$A$6:$N$135,14,FALSE),0)</f>
        <v>0</v>
      </c>
      <c r="V34" s="85">
        <f>_xlfn.IFNA(VLOOKUP(CONCATENATE($V$5,$B34,$C34),'BAL2'!$A$6:$N$135,14,FALSE),0)</f>
        <v>0</v>
      </c>
      <c r="W34" s="85">
        <f>_xlfn.IFNA(VLOOKUP(CONCATENATE($W$5,$B34,$C34),'BUN1'!$A$6:$N$135,14,FALSE),0)</f>
        <v>0</v>
      </c>
      <c r="X34" s="85">
        <f>_xlfn.IFNA(VLOOKUP(CONCATENATE($X$5,$B34,$C34),'OG2'!$A$6:$N$133,14,FALSE),0)</f>
        <v>0</v>
      </c>
      <c r="Y34" s="85">
        <f>_xlfn.IFNA(VLOOKUP(CONCATENATE($Y$5,$B34,$C34),'SM1'!$A$6:$N$133,14,FALSE),0)</f>
        <v>0</v>
      </c>
      <c r="Z34" s="85">
        <f>_xlfn.IFNA(VLOOKUP(CONCATENATE($Z$5,$B34,$C34),'MR2'!$A$6:$N$124,14,FALSE),0)</f>
        <v>0</v>
      </c>
      <c r="AA34" s="85">
        <f>_xlfn.IFNA(VLOOKUP(CONCATENATE($AA$5,$B34,$C34),'WAL2'!$A$6:$N$135,14,FALSE),0)</f>
        <v>0</v>
      </c>
      <c r="AB34" s="85">
        <f>_xlfn.IFNA(VLOOKUP(CONCATENATE($AB$5,$B34,$C34),DARD1!$A$6:$N$134,14,FALSE),0)</f>
        <v>0</v>
      </c>
      <c r="AC34" s="85">
        <f>_xlfn.IFNA(VLOOKUP(CONCATENATE($AC$5,$B34,$C34),'LF1'!$A$6:$N$135,14,FALSE),0)</f>
        <v>0</v>
      </c>
      <c r="AD34" s="85">
        <f>_xlfn.IFNA(VLOOKUP(CONCATENATE($AD$5,$B34,$C34),DARL2!$A$6:$N$135,14,FALSE),0)</f>
        <v>0</v>
      </c>
      <c r="AE34" s="85">
        <f>_xlfn.IFNA(VLOOKUP(CONCATENATE($AE$5,$B34,$C34),FEST!$A$6:$N$131,14,FALSE),0)</f>
        <v>0</v>
      </c>
      <c r="AF34" s="85">
        <f>_xlfn.IFNA(VLOOKUP(CONCATENATE($AF$5,$B34,$C34),'BUN2'!$A$6:$N$131,14,FALSE),0)</f>
        <v>0</v>
      </c>
      <c r="AG34" s="85">
        <f>_xlfn.IFNA(VLOOKUP(CONCATENATE($AG$5,$B34,$C34),'OG3'!$A$6:$N$135,14,FALSE),0)</f>
        <v>0</v>
      </c>
      <c r="AH34" s="86">
        <f>_xlfn.IFNA(VLOOKUP(CONCATENATE($AH$5,$B34,$C34),SER!$A$6:$N$135,14,FALSE),0)</f>
        <v>0</v>
      </c>
      <c r="AI34" s="86">
        <f>_xlfn.IFNA(VLOOKUP(CONCATENATE($AH$5,$B34,$C34),KR!$A$6:$N$135,14,FALSE),0)</f>
        <v>0</v>
      </c>
      <c r="AJ34" s="86">
        <f>_xlfn.IFNA(VLOOKUP(CONCATENATE($AJ$5,$B34,$C34),DARL2!$A$6:$N$135,14,FALSE),0)</f>
        <v>0</v>
      </c>
      <c r="AK34" s="86">
        <f>_xlfn.IFNA(VLOOKUP(CONCATENATE($AK$5,$B34,$C34),DARD2!$A$6:$N$135,14,FALSE),0)</f>
        <v>0</v>
      </c>
      <c r="AL34" s="86">
        <f>_xlfn.IFNA(VLOOKUP(CONCATENATE($AL$5,$B34,$C34),'WAL3'!$A$6:$N$77,14,FALSE),0)</f>
        <v>0</v>
      </c>
      <c r="AM34" s="86">
        <f>_xlfn.IFNA(VLOOKUP(CONCATENATE($AM$5,$B34,$C34),'BAL3'!$A$6:$N$135,14,FALSE),0)</f>
        <v>0</v>
      </c>
      <c r="AN34" s="86">
        <f>_xlfn.IFNA(VLOOKUP(CONCATENATE($AN$5,$B34,$C34),'BUN3'!$A$6:$N$135,14,FALSE),0)</f>
        <v>0</v>
      </c>
      <c r="AO34" s="86">
        <f>_xlfn.IFNA(VLOOKUP(CONCATENATE($AO$5,$B34,$C34),SC!$A$6:$N$135,14,FALSE),0)</f>
        <v>0</v>
      </c>
      <c r="AP34" s="86">
        <f>_xlfn.IFNA(VLOOKUP(CONCATENATE($AP$5,$B34,$C34),'KAL1'!$A$6:$N$135,14,FALSE),0)</f>
        <v>0</v>
      </c>
      <c r="AQ34" s="514"/>
      <c r="AR34" s="87">
        <f>_xlfn.IFNA(VLOOKUP(CONCATENATE($AR$5,$B34,$C34),'MR3'!$A$6:$N$135,14,FALSE),0)</f>
        <v>0</v>
      </c>
      <c r="AS34" s="82"/>
    </row>
    <row r="35" spans="1:45" s="42" customFormat="1" x14ac:dyDescent="0.2">
      <c r="A35" s="924"/>
      <c r="B35" s="111" t="s">
        <v>461</v>
      </c>
      <c r="C35" s="27" t="s">
        <v>462</v>
      </c>
      <c r="D35" s="27" t="s">
        <v>463</v>
      </c>
      <c r="E35" s="28">
        <v>44227</v>
      </c>
      <c r="F35" s="29">
        <v>17</v>
      </c>
      <c r="G35" s="26">
        <f t="shared" si="0"/>
        <v>0</v>
      </c>
      <c r="H35" s="30">
        <f t="shared" si="1"/>
        <v>0</v>
      </c>
      <c r="I35" s="31"/>
      <c r="J35" s="227">
        <f>_xlfn.IFNA(VLOOKUP(CONCATENATE($J$5,$B35,$C35),'20BUN'!$A$6:$N$94,14,FALSE),0)</f>
        <v>0</v>
      </c>
      <c r="K35" s="85">
        <f>_xlfn.IFNA(VLOOKUP(CONCATENATE($K$5,$B35,$C35),'20BUS'!$A$6:$N$107,14,FALSE),0)</f>
        <v>0</v>
      </c>
      <c r="L35" s="85">
        <f>_xlfn.IFNA(VLOOKUP(CONCATENATE($L$5,$B35,$C35),'MUR1'!$A$6:$N$135,14,FALSE),0)</f>
        <v>0</v>
      </c>
      <c r="M35" s="85">
        <f>_xlfn.IFNA(VLOOKUP(CONCATENATE($M$5,$B35,$C35),'BUS1'!$A$6:$N$95,14,FALSE),0)</f>
        <v>0</v>
      </c>
      <c r="N35" s="85">
        <f>_xlfn.IFNA(VLOOKUP(CONCATENATE($N$5,$B35,$C35),'WP1'!$A$6:$N$131,14,FALSE),0)</f>
        <v>0</v>
      </c>
      <c r="O35" s="85">
        <f>_xlfn.IFNA(VLOOKUP(CONCATENATE($O$5,$B35,$C35),'BAL1'!$A$6:$N$95,14,FALSE),0)</f>
        <v>0</v>
      </c>
      <c r="P35" s="85">
        <f>_xlfn.IFNA(VLOOKUP(CONCATENATE($P$5,$B35,$C35),'BUS2'!$A$6:$N$133,14,FALSE),0)</f>
        <v>0</v>
      </c>
      <c r="Q35" s="85">
        <f>_xlfn.IFNA(VLOOKUP(CONCATENATE($Q$5,$B35,$C35),'WAL1'!$A$6:$N$135,14,FALSE),0)</f>
        <v>0</v>
      </c>
      <c r="R35" s="85">
        <f>_xlfn.IFNA(VLOOKUP(CONCATENATE($S$5,$B35,$C35),'MR1'!$A$6:$N$130,14,FALSE),0)</f>
        <v>0</v>
      </c>
      <c r="S35" s="85">
        <f>_xlfn.IFNA(VLOOKUP(CONCATENATE($S$5,$B35,$C35),'OG1'!$A$6:$N$132,14,FALSE),0)</f>
        <v>0</v>
      </c>
      <c r="T35" s="85">
        <f>_xlfn.IFNA(VLOOKUP(CONCATENATE($T$5,$B35,$C35),DARL!$A$6:$N$56,14,FALSE),0)</f>
        <v>0</v>
      </c>
      <c r="U35" s="85">
        <f>_xlfn.IFNA(VLOOKUP(CONCATENATE($U$5,$B35,$C35),'BUS3'!$A$6:$N$135,14,FALSE),0)</f>
        <v>0</v>
      </c>
      <c r="V35" s="85">
        <f>_xlfn.IFNA(VLOOKUP(CONCATENATE($V$5,$B35,$C35),'BAL2'!$A$6:$N$135,14,FALSE),0)</f>
        <v>0</v>
      </c>
      <c r="W35" s="85">
        <f>_xlfn.IFNA(VLOOKUP(CONCATENATE($W$5,$B35,$C35),'BUN1'!$A$6:$N$135,14,FALSE),0)</f>
        <v>0</v>
      </c>
      <c r="X35" s="85">
        <f>_xlfn.IFNA(VLOOKUP(CONCATENATE($X$5,$B35,$C35),'OG2'!$A$6:$N$133,14,FALSE),0)</f>
        <v>0</v>
      </c>
      <c r="Y35" s="85">
        <f>_xlfn.IFNA(VLOOKUP(CONCATENATE($Y$5,$B35,$C35),'SM1'!$A$6:$N$133,14,FALSE),0)</f>
        <v>0</v>
      </c>
      <c r="Z35" s="85">
        <f>_xlfn.IFNA(VLOOKUP(CONCATENATE($Z$5,$B35,$C35),'MR2'!$A$6:$N$124,14,FALSE),0)</f>
        <v>0</v>
      </c>
      <c r="AA35" s="85">
        <f>_xlfn.IFNA(VLOOKUP(CONCATENATE($AA$5,$B35,$C35),'WAL2'!$A$6:$N$135,14,FALSE),0)</f>
        <v>0</v>
      </c>
      <c r="AB35" s="85">
        <f>_xlfn.IFNA(VLOOKUP(CONCATENATE($AB$5,$B35,$C35),DARD1!$A$6:$N$134,14,FALSE),0)</f>
        <v>0</v>
      </c>
      <c r="AC35" s="85">
        <f>_xlfn.IFNA(VLOOKUP(CONCATENATE($AC$5,$B35,$C35),'LF1'!$A$6:$N$135,14,FALSE),0)</f>
        <v>0</v>
      </c>
      <c r="AD35" s="85">
        <f>_xlfn.IFNA(VLOOKUP(CONCATENATE($AD$5,$B35,$C35),DARL2!$A$6:$N$135,14,FALSE),0)</f>
        <v>0</v>
      </c>
      <c r="AE35" s="85">
        <f>_xlfn.IFNA(VLOOKUP(CONCATENATE($AE$5,$B35,$C35),FEST!$A$6:$N$131,14,FALSE),0)</f>
        <v>0</v>
      </c>
      <c r="AF35" s="85">
        <f>_xlfn.IFNA(VLOOKUP(CONCATENATE($AF$5,$B35,$C35),'BUN2'!$A$6:$N$131,14,FALSE),0)</f>
        <v>0</v>
      </c>
      <c r="AG35" s="85">
        <f>_xlfn.IFNA(VLOOKUP(CONCATENATE($AG$5,$B35,$C35),'OG3'!$A$6:$N$135,14,FALSE),0)</f>
        <v>0</v>
      </c>
      <c r="AH35" s="86">
        <f>_xlfn.IFNA(VLOOKUP(CONCATENATE($AH$5,$B35,$C35),SER!$A$6:$N$135,14,FALSE),0)</f>
        <v>0</v>
      </c>
      <c r="AI35" s="86">
        <f>_xlfn.IFNA(VLOOKUP(CONCATENATE($AH$5,$B35,$C35),KR!$A$6:$N$135,14,FALSE),0)</f>
        <v>0</v>
      </c>
      <c r="AJ35" s="86">
        <f>_xlfn.IFNA(VLOOKUP(CONCATENATE($AJ$5,$B35,$C35),DARL2!$A$6:$N$135,14,FALSE),0)</f>
        <v>0</v>
      </c>
      <c r="AK35" s="86">
        <f>_xlfn.IFNA(VLOOKUP(CONCATENATE($AK$5,$B35,$C35),DARD2!$A$6:$N$135,14,FALSE),0)</f>
        <v>0</v>
      </c>
      <c r="AL35" s="86">
        <f>_xlfn.IFNA(VLOOKUP(CONCATENATE($AL$5,$B35,$C35),'WAL3'!$A$6:$N$77,14,FALSE),0)</f>
        <v>0</v>
      </c>
      <c r="AM35" s="86">
        <f>_xlfn.IFNA(VLOOKUP(CONCATENATE($AM$5,$B35,$C35),'BAL3'!$A$6:$N$135,14,FALSE),0)</f>
        <v>0</v>
      </c>
      <c r="AN35" s="86">
        <f>_xlfn.IFNA(VLOOKUP(CONCATENATE($AN$5,$B35,$C35),'BUN3'!$A$6:$N$135,14,FALSE),0)</f>
        <v>0</v>
      </c>
      <c r="AO35" s="86">
        <f>_xlfn.IFNA(VLOOKUP(CONCATENATE($AO$5,$B35,$C35),SC!$A$6:$N$135,14,FALSE),0)</f>
        <v>0</v>
      </c>
      <c r="AP35" s="86">
        <f>_xlfn.IFNA(VLOOKUP(CONCATENATE($AP$5,$B35,$C35),'KAL1'!$A$6:$N$135,14,FALSE),0)</f>
        <v>0</v>
      </c>
      <c r="AQ35" s="514"/>
      <c r="AR35" s="87">
        <f>_xlfn.IFNA(VLOOKUP(CONCATENATE($AR$5,$B35,$C35),'MR3'!$A$6:$N$135,14,FALSE),0)</f>
        <v>0</v>
      </c>
      <c r="AS35" s="82"/>
    </row>
    <row r="36" spans="1:45" s="42" customFormat="1" x14ac:dyDescent="0.2">
      <c r="A36" s="924"/>
      <c r="B36" s="111" t="s">
        <v>457</v>
      </c>
      <c r="C36" s="27" t="s">
        <v>458</v>
      </c>
      <c r="D36" s="27" t="s">
        <v>102</v>
      </c>
      <c r="E36" s="28">
        <v>44235</v>
      </c>
      <c r="F36" s="29">
        <v>21</v>
      </c>
      <c r="G36" s="26">
        <f t="shared" si="0"/>
        <v>0</v>
      </c>
      <c r="H36" s="30">
        <f t="shared" si="1"/>
        <v>0</v>
      </c>
      <c r="I36" s="31"/>
      <c r="J36" s="227">
        <f>_xlfn.IFNA(VLOOKUP(CONCATENATE($J$5,$B36,$C36),'20BUN'!$A$6:$N$94,14,FALSE),0)</f>
        <v>0</v>
      </c>
      <c r="K36" s="85">
        <f>_xlfn.IFNA(VLOOKUP(CONCATENATE($K$5,$B36,$C36),'20BUS'!$A$6:$N$107,14,FALSE),0)</f>
        <v>0</v>
      </c>
      <c r="L36" s="85">
        <f>_xlfn.IFNA(VLOOKUP(CONCATENATE($L$5,$B36,$C36),'MUR1'!$A$6:$N$135,14,FALSE),0)</f>
        <v>0</v>
      </c>
      <c r="M36" s="85">
        <f>_xlfn.IFNA(VLOOKUP(CONCATENATE($M$5,$B36,$C36),'BUS1'!$A$6:$N$95,14,FALSE),0)</f>
        <v>0</v>
      </c>
      <c r="N36" s="85">
        <f>_xlfn.IFNA(VLOOKUP(CONCATENATE($N$5,$B36,$C36),'WP1'!$A$6:$N$131,14,FALSE),0)</f>
        <v>0</v>
      </c>
      <c r="O36" s="85">
        <f>_xlfn.IFNA(VLOOKUP(CONCATENATE($O$5,$B36,$C36),'BAL1'!$A$6:$N$95,14,FALSE),0)</f>
        <v>0</v>
      </c>
      <c r="P36" s="85">
        <f>_xlfn.IFNA(VLOOKUP(CONCATENATE($P$5,$B36,$C36),'BUS2'!$A$6:$N$133,14,FALSE),0)</f>
        <v>0</v>
      </c>
      <c r="Q36" s="85">
        <f>_xlfn.IFNA(VLOOKUP(CONCATENATE($Q$5,$B36,$C36),'WAL1'!$A$6:$N$135,14,FALSE),0)</f>
        <v>0</v>
      </c>
      <c r="R36" s="85">
        <f>_xlfn.IFNA(VLOOKUP(CONCATENATE($S$5,$B36,$C36),'MR1'!$A$6:$N$130,14,FALSE),0)</f>
        <v>0</v>
      </c>
      <c r="S36" s="85">
        <f>_xlfn.IFNA(VLOOKUP(CONCATENATE($S$5,$B36,$C36),'OG1'!$A$6:$N$132,14,FALSE),0)</f>
        <v>0</v>
      </c>
      <c r="T36" s="85">
        <f>_xlfn.IFNA(VLOOKUP(CONCATENATE($T$5,$B36,$C36),DARL!$A$6:$N$56,14,FALSE),0)</f>
        <v>0</v>
      </c>
      <c r="U36" s="85">
        <f>_xlfn.IFNA(VLOOKUP(CONCATENATE($U$5,$B36,$C36),'BUS3'!$A$6:$N$135,14,FALSE),0)</f>
        <v>0</v>
      </c>
      <c r="V36" s="85">
        <f>_xlfn.IFNA(VLOOKUP(CONCATENATE($V$5,$B36,$C36),'BAL2'!$A$6:$N$135,14,FALSE),0)</f>
        <v>0</v>
      </c>
      <c r="W36" s="85">
        <f>_xlfn.IFNA(VLOOKUP(CONCATENATE($W$5,$B36,$C36),'BUN1'!$A$6:$N$135,14,FALSE),0)</f>
        <v>0</v>
      </c>
      <c r="X36" s="85">
        <f>_xlfn.IFNA(VLOOKUP(CONCATENATE($X$5,$B36,$C36),'OG2'!$A$6:$N$133,14,FALSE),0)</f>
        <v>0</v>
      </c>
      <c r="Y36" s="85">
        <f>_xlfn.IFNA(VLOOKUP(CONCATENATE($Y$5,$B36,$C36),'SM1'!$A$6:$N$133,14,FALSE),0)</f>
        <v>0</v>
      </c>
      <c r="Z36" s="85">
        <f>_xlfn.IFNA(VLOOKUP(CONCATENATE($Z$5,$B36,$C36),'MR2'!$A$6:$N$124,14,FALSE),0)</f>
        <v>0</v>
      </c>
      <c r="AA36" s="85">
        <f>_xlfn.IFNA(VLOOKUP(CONCATENATE($AA$5,$B36,$C36),'WAL2'!$A$6:$N$135,14,FALSE),0)</f>
        <v>0</v>
      </c>
      <c r="AB36" s="85">
        <f>_xlfn.IFNA(VLOOKUP(CONCATENATE($AB$5,$B36,$C36),DARD1!$A$6:$N$134,14,FALSE),0)</f>
        <v>0</v>
      </c>
      <c r="AC36" s="85">
        <f>_xlfn.IFNA(VLOOKUP(CONCATENATE($AC$5,$B36,$C36),'LF1'!$A$6:$N$135,14,FALSE),0)</f>
        <v>0</v>
      </c>
      <c r="AD36" s="85">
        <f>_xlfn.IFNA(VLOOKUP(CONCATENATE($AD$5,$B36,$C36),DARL2!$A$6:$N$135,14,FALSE),0)</f>
        <v>0</v>
      </c>
      <c r="AE36" s="85">
        <f>_xlfn.IFNA(VLOOKUP(CONCATENATE($AE$5,$B36,$C36),FEST!$A$6:$N$131,14,FALSE),0)</f>
        <v>0</v>
      </c>
      <c r="AF36" s="85">
        <f>_xlfn.IFNA(VLOOKUP(CONCATENATE($AF$5,$B36,$C36),'BUN2'!$A$6:$N$131,14,FALSE),0)</f>
        <v>0</v>
      </c>
      <c r="AG36" s="85">
        <f>_xlfn.IFNA(VLOOKUP(CONCATENATE($AG$5,$B36,$C36),'OG3'!$A$6:$N$135,14,FALSE),0)</f>
        <v>0</v>
      </c>
      <c r="AH36" s="86">
        <f>_xlfn.IFNA(VLOOKUP(CONCATENATE($AH$5,$B36,$C36),SER!$A$6:$N$135,14,FALSE),0)</f>
        <v>0</v>
      </c>
      <c r="AI36" s="86">
        <f>_xlfn.IFNA(VLOOKUP(CONCATENATE($AH$5,$B36,$C36),KR!$A$6:$N$135,14,FALSE),0)</f>
        <v>0</v>
      </c>
      <c r="AJ36" s="86">
        <f>_xlfn.IFNA(VLOOKUP(CONCATENATE($AJ$5,$B36,$C36),DARL2!$A$6:$N$135,14,FALSE),0)</f>
        <v>0</v>
      </c>
      <c r="AK36" s="86">
        <f>_xlfn.IFNA(VLOOKUP(CONCATENATE($AK$5,$B36,$C36),DARD2!$A$6:$N$135,14,FALSE),0)</f>
        <v>0</v>
      </c>
      <c r="AL36" s="86">
        <f>_xlfn.IFNA(VLOOKUP(CONCATENATE($AL$5,$B36,$C36),'WAL3'!$A$6:$N$77,14,FALSE),0)</f>
        <v>0</v>
      </c>
      <c r="AM36" s="86">
        <f>_xlfn.IFNA(VLOOKUP(CONCATENATE($AM$5,$B36,$C36),'BAL3'!$A$6:$N$135,14,FALSE),0)</f>
        <v>0</v>
      </c>
      <c r="AN36" s="86">
        <f>_xlfn.IFNA(VLOOKUP(CONCATENATE($AN$5,$B36,$C36),'BUN3'!$A$6:$N$135,14,FALSE),0)</f>
        <v>0</v>
      </c>
      <c r="AO36" s="86">
        <f>_xlfn.IFNA(VLOOKUP(CONCATENATE($AO$5,$B36,$C36),SC!$A$6:$N$135,14,FALSE),0)</f>
        <v>0</v>
      </c>
      <c r="AP36" s="86">
        <f>_xlfn.IFNA(VLOOKUP(CONCATENATE($AP$5,$B36,$C36),'KAL1'!$A$6:$N$135,14,FALSE),0)</f>
        <v>0</v>
      </c>
      <c r="AQ36" s="514"/>
      <c r="AR36" s="87">
        <f>_xlfn.IFNA(VLOOKUP(CONCATENATE($AR$5,$B36,$C36),'MR3'!$A$6:$N$135,14,FALSE),0)</f>
        <v>0</v>
      </c>
      <c r="AS36" s="82"/>
    </row>
    <row r="37" spans="1:45" s="42" customFormat="1" x14ac:dyDescent="0.2">
      <c r="A37" s="924"/>
      <c r="B37" s="111" t="s">
        <v>96</v>
      </c>
      <c r="C37" s="27" t="s">
        <v>153</v>
      </c>
      <c r="D37" s="27" t="s">
        <v>161</v>
      </c>
      <c r="E37" s="28">
        <v>44263</v>
      </c>
      <c r="F37" s="29">
        <v>21</v>
      </c>
      <c r="G37" s="26">
        <f t="shared" si="0"/>
        <v>0</v>
      </c>
      <c r="H37" s="30">
        <f t="shared" si="1"/>
        <v>0</v>
      </c>
      <c r="I37" s="31"/>
      <c r="J37" s="227">
        <f>_xlfn.IFNA(VLOOKUP(CONCATENATE($J$5,$B37,$C37),'20BUN'!$A$6:$N$94,14,FALSE),0)</f>
        <v>0</v>
      </c>
      <c r="K37" s="85">
        <f>_xlfn.IFNA(VLOOKUP(CONCATENATE($K$5,$B37,$C37),'20BUS'!$A$6:$N$107,14,FALSE),0)</f>
        <v>0</v>
      </c>
      <c r="L37" s="85">
        <f>_xlfn.IFNA(VLOOKUP(CONCATENATE($L$5,$B37,$C37),'MUR1'!$A$6:$N$135,14,FALSE),0)</f>
        <v>0</v>
      </c>
      <c r="M37" s="85">
        <f>_xlfn.IFNA(VLOOKUP(CONCATENATE($M$5,$B37,$C37),'BUS1'!$A$6:$N$95,14,FALSE),0)</f>
        <v>0</v>
      </c>
      <c r="N37" s="85">
        <f>_xlfn.IFNA(VLOOKUP(CONCATENATE($N$5,$B37,$C37),'WP1'!$A$6:$N$131,14,FALSE),0)</f>
        <v>0</v>
      </c>
      <c r="O37" s="85">
        <f>_xlfn.IFNA(VLOOKUP(CONCATENATE($O$5,$B37,$C37),'BAL1'!$A$6:$N$95,14,FALSE),0)</f>
        <v>0</v>
      </c>
      <c r="P37" s="85">
        <f>_xlfn.IFNA(VLOOKUP(CONCATENATE($P$5,$B37,$C37),'BUS2'!$A$6:$N$133,14,FALSE),0)</f>
        <v>0</v>
      </c>
      <c r="Q37" s="85">
        <f>_xlfn.IFNA(VLOOKUP(CONCATENATE($Q$5,$B37,$C37),'WAL1'!$A$6:$N$135,14,FALSE),0)</f>
        <v>0</v>
      </c>
      <c r="R37" s="85">
        <f>_xlfn.IFNA(VLOOKUP(CONCATENATE($S$5,$B37,$C37),'MR1'!$A$6:$N$130,14,FALSE),0)</f>
        <v>0</v>
      </c>
      <c r="S37" s="85">
        <f>_xlfn.IFNA(VLOOKUP(CONCATENATE($S$5,$B37,$C37),'OG1'!$A$6:$N$132,14,FALSE),0)</f>
        <v>0</v>
      </c>
      <c r="T37" s="85">
        <f>_xlfn.IFNA(VLOOKUP(CONCATENATE($T$5,$B37,$C37),DARL!$A$6:$N$56,14,FALSE),0)</f>
        <v>0</v>
      </c>
      <c r="U37" s="85">
        <f>_xlfn.IFNA(VLOOKUP(CONCATENATE($U$5,$B37,$C37),'BUS3'!$A$6:$N$135,14,FALSE),0)</f>
        <v>0</v>
      </c>
      <c r="V37" s="85">
        <f>_xlfn.IFNA(VLOOKUP(CONCATENATE($V$5,$B37,$C37),'BAL2'!$A$6:$N$135,14,FALSE),0)</f>
        <v>0</v>
      </c>
      <c r="W37" s="85">
        <f>_xlfn.IFNA(VLOOKUP(CONCATENATE($W$5,$B37,$C37),'BUN1'!$A$6:$N$135,14,FALSE),0)</f>
        <v>0</v>
      </c>
      <c r="X37" s="85">
        <f>_xlfn.IFNA(VLOOKUP(CONCATENATE($X$5,$B37,$C37),'OG2'!$A$6:$N$133,14,FALSE),0)</f>
        <v>0</v>
      </c>
      <c r="Y37" s="85">
        <f>_xlfn.IFNA(VLOOKUP(CONCATENATE($Y$5,$B37,$C37),'SM1'!$A$6:$N$133,14,FALSE),0)</f>
        <v>0</v>
      </c>
      <c r="Z37" s="85">
        <f>_xlfn.IFNA(VLOOKUP(CONCATENATE($Z$5,$B37,$C37),'MR2'!$A$6:$N$124,14,FALSE),0)</f>
        <v>0</v>
      </c>
      <c r="AA37" s="85">
        <f>_xlfn.IFNA(VLOOKUP(CONCATENATE($AA$5,$B37,$C37),'WAL2'!$A$6:$N$135,14,FALSE),0)</f>
        <v>0</v>
      </c>
      <c r="AB37" s="85">
        <f>_xlfn.IFNA(VLOOKUP(CONCATENATE($AB$5,$B37,$C37),DARD1!$A$6:$N$134,14,FALSE),0)</f>
        <v>0</v>
      </c>
      <c r="AC37" s="85">
        <f>_xlfn.IFNA(VLOOKUP(CONCATENATE($AC$5,$B37,$C37),'LF1'!$A$6:$N$135,14,FALSE),0)</f>
        <v>0</v>
      </c>
      <c r="AD37" s="85">
        <f>_xlfn.IFNA(VLOOKUP(CONCATENATE($AD$5,$B37,$C37),DARL2!$A$6:$N$135,14,FALSE),0)</f>
        <v>0</v>
      </c>
      <c r="AE37" s="85">
        <f>_xlfn.IFNA(VLOOKUP(CONCATENATE($AE$5,$B37,$C37),FEST!$A$6:$N$131,14,FALSE),0)</f>
        <v>0</v>
      </c>
      <c r="AF37" s="85">
        <f>_xlfn.IFNA(VLOOKUP(CONCATENATE($AF$5,$B37,$C37),'BUN2'!$A$6:$N$131,14,FALSE),0)</f>
        <v>0</v>
      </c>
      <c r="AG37" s="85">
        <f>_xlfn.IFNA(VLOOKUP(CONCATENATE($AG$5,$B37,$C37),'OG3'!$A$6:$N$135,14,FALSE),0)</f>
        <v>0</v>
      </c>
      <c r="AH37" s="86">
        <f>_xlfn.IFNA(VLOOKUP(CONCATENATE($AH$5,$B37,$C37),SER!$A$6:$N$135,14,FALSE),0)</f>
        <v>0</v>
      </c>
      <c r="AI37" s="86">
        <f>_xlfn.IFNA(VLOOKUP(CONCATENATE($AH$5,$B37,$C37),KR!$A$6:$N$135,14,FALSE),0)</f>
        <v>0</v>
      </c>
      <c r="AJ37" s="86">
        <f>_xlfn.IFNA(VLOOKUP(CONCATENATE($AJ$5,$B37,$C37),DARL2!$A$6:$N$135,14,FALSE),0)</f>
        <v>0</v>
      </c>
      <c r="AK37" s="86">
        <f>_xlfn.IFNA(VLOOKUP(CONCATENATE($AK$5,$B37,$C37),DARD2!$A$6:$N$135,14,FALSE),0)</f>
        <v>0</v>
      </c>
      <c r="AL37" s="86">
        <f>_xlfn.IFNA(VLOOKUP(CONCATENATE($AL$5,$B37,$C37),'WAL3'!$A$6:$N$77,14,FALSE),0)</f>
        <v>0</v>
      </c>
      <c r="AM37" s="86">
        <f>_xlfn.IFNA(VLOOKUP(CONCATENATE($AM$5,$B37,$C37),'BAL3'!$A$6:$N$135,14,FALSE),0)</f>
        <v>0</v>
      </c>
      <c r="AN37" s="86">
        <f>_xlfn.IFNA(VLOOKUP(CONCATENATE($AN$5,$B37,$C37),'BUN3'!$A$6:$N$135,14,FALSE),0)</f>
        <v>0</v>
      </c>
      <c r="AO37" s="86">
        <f>_xlfn.IFNA(VLOOKUP(CONCATENATE($AO$5,$B37,$C37),SC!$A$6:$N$135,14,FALSE),0)</f>
        <v>0</v>
      </c>
      <c r="AP37" s="86">
        <f>_xlfn.IFNA(VLOOKUP(CONCATENATE($AP$5,$B37,$C37),'KAL1'!$A$6:$N$135,14,FALSE),0)</f>
        <v>0</v>
      </c>
      <c r="AQ37" s="514"/>
      <c r="AR37" s="87">
        <f>_xlfn.IFNA(VLOOKUP(CONCATENATE($AR$5,$B37,$C37),'MR3'!$A$6:$N$135,14,FALSE),0)</f>
        <v>0</v>
      </c>
      <c r="AS37" s="82"/>
    </row>
    <row r="38" spans="1:45" s="42" customFormat="1" x14ac:dyDescent="0.2">
      <c r="A38" s="924"/>
      <c r="B38" s="111" t="s">
        <v>459</v>
      </c>
      <c r="C38" s="27" t="s">
        <v>460</v>
      </c>
      <c r="D38" s="27" t="s">
        <v>145</v>
      </c>
      <c r="E38" s="28">
        <v>44230</v>
      </c>
      <c r="F38" s="29">
        <v>17</v>
      </c>
      <c r="G38" s="26">
        <f t="shared" si="0"/>
        <v>0</v>
      </c>
      <c r="H38" s="30">
        <f t="shared" si="1"/>
        <v>0</v>
      </c>
      <c r="I38" s="31"/>
      <c r="J38" s="227">
        <f>_xlfn.IFNA(VLOOKUP(CONCATENATE($J$5,$B38,$C38),'20BUN'!$A$6:$N$94,14,FALSE),0)</f>
        <v>0</v>
      </c>
      <c r="K38" s="85">
        <f>_xlfn.IFNA(VLOOKUP(CONCATENATE($K$5,$B38,$C38),'20BUS'!$A$6:$N$107,14,FALSE),0)</f>
        <v>0</v>
      </c>
      <c r="L38" s="85">
        <f>_xlfn.IFNA(VLOOKUP(CONCATENATE($L$5,$B38,$C38),'MUR1'!$A$6:$N$135,14,FALSE),0)</f>
        <v>0</v>
      </c>
      <c r="M38" s="85">
        <f>_xlfn.IFNA(VLOOKUP(CONCATENATE($M$5,$B38,$C38),'BUS1'!$A$6:$N$95,14,FALSE),0)</f>
        <v>0</v>
      </c>
      <c r="N38" s="85">
        <f>_xlfn.IFNA(VLOOKUP(CONCATENATE($N$5,$B38,$C38),'WP1'!$A$6:$N$131,14,FALSE),0)</f>
        <v>0</v>
      </c>
      <c r="O38" s="85">
        <f>_xlfn.IFNA(VLOOKUP(CONCATENATE($O$5,$B38,$C38),'BAL1'!$A$6:$N$95,14,FALSE),0)</f>
        <v>0</v>
      </c>
      <c r="P38" s="85">
        <f>_xlfn.IFNA(VLOOKUP(CONCATENATE($P$5,$B38,$C38),'BUS2'!$A$6:$N$133,14,FALSE),0)</f>
        <v>0</v>
      </c>
      <c r="Q38" s="85">
        <f>_xlfn.IFNA(VLOOKUP(CONCATENATE($Q$5,$B38,$C38),'WAL1'!$A$6:$N$135,14,FALSE),0)</f>
        <v>0</v>
      </c>
      <c r="R38" s="85">
        <f>_xlfn.IFNA(VLOOKUP(CONCATENATE($S$5,$B38,$C38),'MR1'!$A$6:$N$130,14,FALSE),0)</f>
        <v>0</v>
      </c>
      <c r="S38" s="85">
        <f>_xlfn.IFNA(VLOOKUP(CONCATENATE($S$5,$B38,$C38),'OG1'!$A$6:$N$132,14,FALSE),0)</f>
        <v>0</v>
      </c>
      <c r="T38" s="85">
        <f>_xlfn.IFNA(VLOOKUP(CONCATENATE($T$5,$B38,$C38),DARL!$A$6:$N$56,14,FALSE),0)</f>
        <v>0</v>
      </c>
      <c r="U38" s="85">
        <f>_xlfn.IFNA(VLOOKUP(CONCATENATE($U$5,$B38,$C38),'BUS3'!$A$6:$N$135,14,FALSE),0)</f>
        <v>0</v>
      </c>
      <c r="V38" s="85">
        <f>_xlfn.IFNA(VLOOKUP(CONCATENATE($V$5,$B38,$C38),'BAL2'!$A$6:$N$135,14,FALSE),0)</f>
        <v>0</v>
      </c>
      <c r="W38" s="85">
        <f>_xlfn.IFNA(VLOOKUP(CONCATENATE($W$5,$B38,$C38),'BUN1'!$A$6:$N$135,14,FALSE),0)</f>
        <v>0</v>
      </c>
      <c r="X38" s="85">
        <f>_xlfn.IFNA(VLOOKUP(CONCATENATE($X$5,$B38,$C38),'OG2'!$A$6:$N$133,14,FALSE),0)</f>
        <v>0</v>
      </c>
      <c r="Y38" s="85">
        <f>_xlfn.IFNA(VLOOKUP(CONCATENATE($Y$5,$B38,$C38),'SM1'!$A$6:$N$133,14,FALSE),0)</f>
        <v>0</v>
      </c>
      <c r="Z38" s="85">
        <f>_xlfn.IFNA(VLOOKUP(CONCATENATE($Z$5,$B38,$C38),'MR2'!$A$6:$N$124,14,FALSE),0)</f>
        <v>0</v>
      </c>
      <c r="AA38" s="85">
        <f>_xlfn.IFNA(VLOOKUP(CONCATENATE($AA$5,$B38,$C38),'WAL2'!$A$6:$N$135,14,FALSE),0)</f>
        <v>0</v>
      </c>
      <c r="AB38" s="85">
        <f>_xlfn.IFNA(VLOOKUP(CONCATENATE($AB$5,$B38,$C38),DARD1!$A$6:$N$134,14,FALSE),0)</f>
        <v>0</v>
      </c>
      <c r="AC38" s="85">
        <f>_xlfn.IFNA(VLOOKUP(CONCATENATE($AC$5,$B38,$C38),'LF1'!$A$6:$N$135,14,FALSE),0)</f>
        <v>0</v>
      </c>
      <c r="AD38" s="85">
        <f>_xlfn.IFNA(VLOOKUP(CONCATENATE($AD$5,$B38,$C38),DARL2!$A$6:$N$135,14,FALSE),0)</f>
        <v>0</v>
      </c>
      <c r="AE38" s="85">
        <f>_xlfn.IFNA(VLOOKUP(CONCATENATE($AE$5,$B38,$C38),FEST!$A$6:$N$131,14,FALSE),0)</f>
        <v>0</v>
      </c>
      <c r="AF38" s="85">
        <f>_xlfn.IFNA(VLOOKUP(CONCATENATE($AF$5,$B38,$C38),'BUN2'!$A$6:$N$131,14,FALSE),0)</f>
        <v>0</v>
      </c>
      <c r="AG38" s="85">
        <f>_xlfn.IFNA(VLOOKUP(CONCATENATE($AG$5,$B38,$C38),'OG3'!$A$6:$N$135,14,FALSE),0)</f>
        <v>0</v>
      </c>
      <c r="AH38" s="86">
        <f>_xlfn.IFNA(VLOOKUP(CONCATENATE($AH$5,$B38,$C38),SER!$A$6:$N$135,14,FALSE),0)</f>
        <v>0</v>
      </c>
      <c r="AI38" s="86">
        <f>_xlfn.IFNA(VLOOKUP(CONCATENATE($AH$5,$B38,$C38),KR!$A$6:$N$135,14,FALSE),0)</f>
        <v>0</v>
      </c>
      <c r="AJ38" s="86">
        <f>_xlfn.IFNA(VLOOKUP(CONCATENATE($AJ$5,$B38,$C38),DARL2!$A$6:$N$135,14,FALSE),0)</f>
        <v>0</v>
      </c>
      <c r="AK38" s="86">
        <f>_xlfn.IFNA(VLOOKUP(CONCATENATE($AK$5,$B38,$C38),DARD2!$A$6:$N$135,14,FALSE),0)</f>
        <v>0</v>
      </c>
      <c r="AL38" s="86">
        <f>_xlfn.IFNA(VLOOKUP(CONCATENATE($AL$5,$B38,$C38),'WAL3'!$A$6:$N$77,14,FALSE),0)</f>
        <v>0</v>
      </c>
      <c r="AM38" s="86">
        <f>_xlfn.IFNA(VLOOKUP(CONCATENATE($AM$5,$B38,$C38),'BAL3'!$A$6:$N$135,14,FALSE),0)</f>
        <v>0</v>
      </c>
      <c r="AN38" s="86">
        <f>_xlfn.IFNA(VLOOKUP(CONCATENATE($AN$5,$B38,$C38),'BUN3'!$A$6:$N$135,14,FALSE),0)</f>
        <v>0</v>
      </c>
      <c r="AO38" s="86">
        <f>_xlfn.IFNA(VLOOKUP(CONCATENATE($AO$5,$B38,$C38),SC!$A$6:$N$135,14,FALSE),0)</f>
        <v>0</v>
      </c>
      <c r="AP38" s="86">
        <f>_xlfn.IFNA(VLOOKUP(CONCATENATE($AP$5,$B38,$C38),'KAL1'!$A$6:$N$135,14,FALSE),0)</f>
        <v>0</v>
      </c>
      <c r="AQ38" s="514"/>
      <c r="AR38" s="87">
        <f>_xlfn.IFNA(VLOOKUP(CONCATENATE($AR$5,$B38,$C38),'MR3'!$A$6:$N$135,14,FALSE),0)</f>
        <v>0</v>
      </c>
      <c r="AS38" s="82"/>
    </row>
    <row r="39" spans="1:45" s="42" customFormat="1" x14ac:dyDescent="0.2">
      <c r="A39" s="924"/>
      <c r="B39" s="111" t="s">
        <v>459</v>
      </c>
      <c r="C39" s="27" t="s">
        <v>920</v>
      </c>
      <c r="D39" s="27" t="s">
        <v>145</v>
      </c>
      <c r="E39" s="28">
        <v>44329</v>
      </c>
      <c r="F39" s="29">
        <v>17</v>
      </c>
      <c r="G39" s="26">
        <f t="shared" si="0"/>
        <v>0</v>
      </c>
      <c r="H39" s="30">
        <f t="shared" si="1"/>
        <v>0</v>
      </c>
      <c r="I39" s="31"/>
      <c r="J39" s="227">
        <f>_xlfn.IFNA(VLOOKUP(CONCATENATE($J$5,$B39,$C39),'20BUN'!$A$6:$N$94,14,FALSE),0)</f>
        <v>0</v>
      </c>
      <c r="K39" s="85">
        <f>_xlfn.IFNA(VLOOKUP(CONCATENATE($K$5,$B39,$C39),'20BUS'!$A$6:$N$107,14,FALSE),0)</f>
        <v>0</v>
      </c>
      <c r="L39" s="85">
        <f>_xlfn.IFNA(VLOOKUP(CONCATENATE($L$5,$B39,$C39),'MUR1'!$A$6:$N$135,14,FALSE),0)</f>
        <v>0</v>
      </c>
      <c r="M39" s="85">
        <f>_xlfn.IFNA(VLOOKUP(CONCATENATE($M$5,$B39,$C39),'BUS1'!$A$6:$N$95,14,FALSE),0)</f>
        <v>0</v>
      </c>
      <c r="N39" s="85">
        <f>_xlfn.IFNA(VLOOKUP(CONCATENATE($N$5,$B39,$C39),'WP1'!$A$6:$N$131,14,FALSE),0)</f>
        <v>0</v>
      </c>
      <c r="O39" s="85">
        <f>_xlfn.IFNA(VLOOKUP(CONCATENATE($O$5,$B39,$C39),'BAL1'!$A$6:$N$95,14,FALSE),0)</f>
        <v>0</v>
      </c>
      <c r="P39" s="85">
        <f>_xlfn.IFNA(VLOOKUP(CONCATENATE($P$5,$B39,$C39),'BUS2'!$A$6:$N$133,14,FALSE),0)</f>
        <v>0</v>
      </c>
      <c r="Q39" s="85">
        <f>_xlfn.IFNA(VLOOKUP(CONCATENATE($Q$5,$B39,$C39),'WAL1'!$A$6:$N$135,14,FALSE),0)</f>
        <v>0</v>
      </c>
      <c r="R39" s="85">
        <f>_xlfn.IFNA(VLOOKUP(CONCATENATE($S$5,$B39,$C39),'MR1'!$A$6:$N$130,14,FALSE),0)</f>
        <v>0</v>
      </c>
      <c r="S39" s="85">
        <f>_xlfn.IFNA(VLOOKUP(CONCATENATE($S$5,$B39,$C39),'OG1'!$A$6:$N$132,14,FALSE),0)</f>
        <v>0</v>
      </c>
      <c r="T39" s="85">
        <f>_xlfn.IFNA(VLOOKUP(CONCATENATE($T$5,$B39,$C39),DARL!$A$6:$N$56,14,FALSE),0)</f>
        <v>0</v>
      </c>
      <c r="U39" s="85">
        <f>_xlfn.IFNA(VLOOKUP(CONCATENATE($U$5,$B39,$C39),'BUS3'!$A$6:$N$135,14,FALSE),0)</f>
        <v>0</v>
      </c>
      <c r="V39" s="85">
        <f>_xlfn.IFNA(VLOOKUP(CONCATENATE($V$5,$B39,$C39),'BAL2'!$A$6:$N$135,14,FALSE),0)</f>
        <v>0</v>
      </c>
      <c r="W39" s="85">
        <f>_xlfn.IFNA(VLOOKUP(CONCATENATE($W$5,$B39,$C39),'BUN1'!$A$6:$N$135,14,FALSE),0)</f>
        <v>0</v>
      </c>
      <c r="X39" s="85">
        <f>_xlfn.IFNA(VLOOKUP(CONCATENATE($X$5,$B39,$C39),'OG2'!$A$6:$N$133,14,FALSE),0)</f>
        <v>0</v>
      </c>
      <c r="Y39" s="85">
        <f>_xlfn.IFNA(VLOOKUP(CONCATENATE($Y$5,$B39,$C39),'SM1'!$A$6:$N$133,14,FALSE),0)</f>
        <v>0</v>
      </c>
      <c r="Z39" s="85">
        <f>_xlfn.IFNA(VLOOKUP(CONCATENATE($Z$5,$B39,$C39),'MR2'!$A$6:$N$124,14,FALSE),0)</f>
        <v>0</v>
      </c>
      <c r="AA39" s="85">
        <f>_xlfn.IFNA(VLOOKUP(CONCATENATE($AA$5,$B39,$C39),'WAL2'!$A$6:$N$135,14,FALSE),0)</f>
        <v>0</v>
      </c>
      <c r="AB39" s="85">
        <f>_xlfn.IFNA(VLOOKUP(CONCATENATE($AB$5,$B39,$C39),DARD1!$A$6:$N$134,14,FALSE),0)</f>
        <v>0</v>
      </c>
      <c r="AC39" s="85">
        <f>_xlfn.IFNA(VLOOKUP(CONCATENATE($AC$5,$B39,$C39),'LF1'!$A$6:$N$135,14,FALSE),0)</f>
        <v>0</v>
      </c>
      <c r="AD39" s="85">
        <f>_xlfn.IFNA(VLOOKUP(CONCATENATE($AD$5,$B39,$C39),DARL2!$A$6:$N$135,14,FALSE),0)</f>
        <v>0</v>
      </c>
      <c r="AE39" s="85">
        <f>_xlfn.IFNA(VLOOKUP(CONCATENATE($AE$5,$B39,$C39),FEST!$A$6:$N$131,14,FALSE),0)</f>
        <v>0</v>
      </c>
      <c r="AF39" s="85">
        <f>_xlfn.IFNA(VLOOKUP(CONCATENATE($AF$5,$B39,$C39),'BUN2'!$A$6:$N$131,14,FALSE),0)</f>
        <v>0</v>
      </c>
      <c r="AG39" s="85">
        <f>_xlfn.IFNA(VLOOKUP(CONCATENATE($AG$5,$B39,$C39),'OG3'!$A$6:$N$135,14,FALSE),0)</f>
        <v>0</v>
      </c>
      <c r="AH39" s="86">
        <f>_xlfn.IFNA(VLOOKUP(CONCATENATE($AH$5,$B39,$C39),SER!$A$6:$N$135,14,FALSE),0)</f>
        <v>0</v>
      </c>
      <c r="AI39" s="86">
        <f>_xlfn.IFNA(VLOOKUP(CONCATENATE($AH$5,$B39,$C39),KR!$A$6:$N$135,14,FALSE),0)</f>
        <v>0</v>
      </c>
      <c r="AJ39" s="86">
        <f>_xlfn.IFNA(VLOOKUP(CONCATENATE($AJ$5,$B39,$C39),DARL2!$A$6:$N$135,14,FALSE),0)</f>
        <v>0</v>
      </c>
      <c r="AK39" s="86">
        <f>_xlfn.IFNA(VLOOKUP(CONCATENATE($AK$5,$B39,$C39),DARD2!$A$6:$N$135,14,FALSE),0)</f>
        <v>0</v>
      </c>
      <c r="AL39" s="86">
        <f>_xlfn.IFNA(VLOOKUP(CONCATENATE($AL$5,$B39,$C39),'WAL3'!$A$6:$N$77,14,FALSE),0)</f>
        <v>0</v>
      </c>
      <c r="AM39" s="86">
        <f>_xlfn.IFNA(VLOOKUP(CONCATENATE($AM$5,$B39,$C39),'BAL3'!$A$6:$N$135,14,FALSE),0)</f>
        <v>0</v>
      </c>
      <c r="AN39" s="86">
        <f>_xlfn.IFNA(VLOOKUP(CONCATENATE($AN$5,$B39,$C39),'BUN3'!$A$6:$N$135,14,FALSE),0)</f>
        <v>0</v>
      </c>
      <c r="AO39" s="86">
        <f>_xlfn.IFNA(VLOOKUP(CONCATENATE($AO$5,$B39,$C39),SC!$A$6:$N$135,14,FALSE),0)</f>
        <v>0</v>
      </c>
      <c r="AP39" s="86">
        <f>_xlfn.IFNA(VLOOKUP(CONCATENATE($AP$5,$B39,$C39),'KAL1'!$A$6:$N$135,14,FALSE),0)</f>
        <v>0</v>
      </c>
      <c r="AQ39" s="514"/>
      <c r="AR39" s="87">
        <f>_xlfn.IFNA(VLOOKUP(CONCATENATE($AR$5,$B39,$C39),'MR3'!$A$6:$N$135,14,FALSE),0)</f>
        <v>0</v>
      </c>
      <c r="AS39" s="82"/>
    </row>
    <row r="40" spans="1:45" s="42" customFormat="1" x14ac:dyDescent="0.2">
      <c r="A40" s="924"/>
      <c r="B40" s="111" t="s">
        <v>317</v>
      </c>
      <c r="C40" s="27" t="s">
        <v>467</v>
      </c>
      <c r="D40" s="27" t="s">
        <v>102</v>
      </c>
      <c r="E40" s="28">
        <v>44223</v>
      </c>
      <c r="F40" s="29">
        <v>-1</v>
      </c>
      <c r="G40" s="26">
        <f t="shared" si="0"/>
        <v>0</v>
      </c>
      <c r="H40" s="30">
        <f t="shared" si="1"/>
        <v>0</v>
      </c>
      <c r="I40" s="31"/>
      <c r="J40" s="227">
        <f>_xlfn.IFNA(VLOOKUP(CONCATENATE($J$5,$B40,$C40),'20BUN'!$A$6:$N$94,14,FALSE),0)</f>
        <v>0</v>
      </c>
      <c r="K40" s="85">
        <f>_xlfn.IFNA(VLOOKUP(CONCATENATE($K$5,$B40,$C40),'20BUS'!$A$6:$N$107,14,FALSE),0)</f>
        <v>0</v>
      </c>
      <c r="L40" s="85">
        <f>_xlfn.IFNA(VLOOKUP(CONCATENATE($L$5,$B40,$C40),'MUR1'!$A$6:$N$135,14,FALSE),0)</f>
        <v>0</v>
      </c>
      <c r="M40" s="85">
        <f>_xlfn.IFNA(VLOOKUP(CONCATENATE($M$5,$B40,$C40),'BUS1'!$A$6:$N$95,14,FALSE),0)</f>
        <v>0</v>
      </c>
      <c r="N40" s="85">
        <f>_xlfn.IFNA(VLOOKUP(CONCATENATE($N$5,$B40,$C40),'WP1'!$A$6:$N$131,14,FALSE),0)</f>
        <v>0</v>
      </c>
      <c r="O40" s="85">
        <f>_xlfn.IFNA(VLOOKUP(CONCATENATE($O$5,$B40,$C40),'BAL1'!$A$6:$N$95,14,FALSE),0)</f>
        <v>0</v>
      </c>
      <c r="P40" s="85">
        <f>_xlfn.IFNA(VLOOKUP(CONCATENATE($P$5,$B40,$C40),'BUS2'!$A$6:$N$133,14,FALSE),0)</f>
        <v>0</v>
      </c>
      <c r="Q40" s="85">
        <f>_xlfn.IFNA(VLOOKUP(CONCATENATE($Q$5,$B40,$C40),'WAL1'!$A$6:$N$135,14,FALSE),0)</f>
        <v>0</v>
      </c>
      <c r="R40" s="85">
        <f>_xlfn.IFNA(VLOOKUP(CONCATENATE($S$5,$B40,$C40),'MR1'!$A$6:$N$130,14,FALSE),0)</f>
        <v>0</v>
      </c>
      <c r="S40" s="85">
        <f>_xlfn.IFNA(VLOOKUP(CONCATENATE($S$5,$B40,$C40),'OG1'!$A$6:$N$132,14,FALSE),0)</f>
        <v>0</v>
      </c>
      <c r="T40" s="85">
        <f>_xlfn.IFNA(VLOOKUP(CONCATENATE($T$5,$B40,$C40),DARL!$A$6:$N$56,14,FALSE),0)</f>
        <v>0</v>
      </c>
      <c r="U40" s="85">
        <f>_xlfn.IFNA(VLOOKUP(CONCATENATE($U$5,$B40,$C40),'BUS3'!$A$6:$N$135,14,FALSE),0)</f>
        <v>0</v>
      </c>
      <c r="V40" s="85">
        <f>_xlfn.IFNA(VLOOKUP(CONCATENATE($V$5,$B40,$C40),'BAL2'!$A$6:$N$135,14,FALSE),0)</f>
        <v>0</v>
      </c>
      <c r="W40" s="85">
        <f>_xlfn.IFNA(VLOOKUP(CONCATENATE($W$5,$B40,$C40),'BUN1'!$A$6:$N$135,14,FALSE),0)</f>
        <v>0</v>
      </c>
      <c r="X40" s="85">
        <f>_xlfn.IFNA(VLOOKUP(CONCATENATE($X$5,$B40,$C40),'OG2'!$A$6:$N$133,14,FALSE),0)</f>
        <v>0</v>
      </c>
      <c r="Y40" s="85">
        <f>_xlfn.IFNA(VLOOKUP(CONCATENATE($Y$5,$B40,$C40),'SM1'!$A$6:$N$133,14,FALSE),0)</f>
        <v>0</v>
      </c>
      <c r="Z40" s="85">
        <f>_xlfn.IFNA(VLOOKUP(CONCATENATE($Z$5,$B40,$C40),'MR2'!$A$6:$N$124,14,FALSE),0)</f>
        <v>0</v>
      </c>
      <c r="AA40" s="85">
        <f>_xlfn.IFNA(VLOOKUP(CONCATENATE($AA$5,$B40,$C40),'WAL2'!$A$6:$N$135,14,FALSE),0)</f>
        <v>0</v>
      </c>
      <c r="AB40" s="85">
        <f>_xlfn.IFNA(VLOOKUP(CONCATENATE($AB$5,$B40,$C40),DARD1!$A$6:$N$134,14,FALSE),0)</f>
        <v>0</v>
      </c>
      <c r="AC40" s="85">
        <f>_xlfn.IFNA(VLOOKUP(CONCATENATE($AC$5,$B40,$C40),'LF1'!$A$6:$N$135,14,FALSE),0)</f>
        <v>0</v>
      </c>
      <c r="AD40" s="85">
        <f>_xlfn.IFNA(VLOOKUP(CONCATENATE($AD$5,$B40,$C40),DARL2!$A$6:$N$135,14,FALSE),0)</f>
        <v>0</v>
      </c>
      <c r="AE40" s="85">
        <f>_xlfn.IFNA(VLOOKUP(CONCATENATE($AE$5,$B40,$C40),FEST!$A$6:$N$131,14,FALSE),0)</f>
        <v>0</v>
      </c>
      <c r="AF40" s="85">
        <f>_xlfn.IFNA(VLOOKUP(CONCATENATE($AF$5,$B40,$C40),'BUN2'!$A$6:$N$131,14,FALSE),0)</f>
        <v>0</v>
      </c>
      <c r="AG40" s="85">
        <f>_xlfn.IFNA(VLOOKUP(CONCATENATE($AG$5,$B40,$C40),'OG3'!$A$6:$N$135,14,FALSE),0)</f>
        <v>0</v>
      </c>
      <c r="AH40" s="86">
        <f>_xlfn.IFNA(VLOOKUP(CONCATENATE($AH$5,$B40,$C40),SER!$A$6:$N$135,14,FALSE),0)</f>
        <v>0</v>
      </c>
      <c r="AI40" s="86">
        <f>_xlfn.IFNA(VLOOKUP(CONCATENATE($AH$5,$B40,$C40),KR!$A$6:$N$135,14,FALSE),0)</f>
        <v>0</v>
      </c>
      <c r="AJ40" s="86">
        <f>_xlfn.IFNA(VLOOKUP(CONCATENATE($AJ$5,$B40,$C40),DARL2!$A$6:$N$135,14,FALSE),0)</f>
        <v>0</v>
      </c>
      <c r="AK40" s="86">
        <f>_xlfn.IFNA(VLOOKUP(CONCATENATE($AK$5,$B40,$C40),DARD2!$A$6:$N$135,14,FALSE),0)</f>
        <v>0</v>
      </c>
      <c r="AL40" s="86">
        <f>_xlfn.IFNA(VLOOKUP(CONCATENATE($AL$5,$B40,$C40),'WAL3'!$A$6:$N$77,14,FALSE),0)</f>
        <v>0</v>
      </c>
      <c r="AM40" s="86">
        <f>_xlfn.IFNA(VLOOKUP(CONCATENATE($AM$5,$B40,$C40),'BAL3'!$A$6:$N$135,14,FALSE),0)</f>
        <v>0</v>
      </c>
      <c r="AN40" s="86">
        <f>_xlfn.IFNA(VLOOKUP(CONCATENATE($AN$5,$B40,$C40),'BUN3'!$A$6:$N$135,14,FALSE),0)</f>
        <v>0</v>
      </c>
      <c r="AO40" s="86">
        <f>_xlfn.IFNA(VLOOKUP(CONCATENATE($AO$5,$B40,$C40),SC!$A$6:$N$135,14,FALSE),0)</f>
        <v>0</v>
      </c>
      <c r="AP40" s="86">
        <f>_xlfn.IFNA(VLOOKUP(CONCATENATE($AP$5,$B40,$C40),'KAL1'!$A$6:$N$135,14,FALSE),0)</f>
        <v>0</v>
      </c>
      <c r="AQ40" s="514"/>
      <c r="AR40" s="87">
        <f>_xlfn.IFNA(VLOOKUP(CONCATENATE($AR$5,$B40,$C40),'MR3'!$A$6:$N$135,14,FALSE),0)</f>
        <v>0</v>
      </c>
      <c r="AS40" s="82"/>
    </row>
    <row r="41" spans="1:45" s="42" customFormat="1" x14ac:dyDescent="0.2">
      <c r="A41" s="924"/>
      <c r="B41" s="111" t="s">
        <v>706</v>
      </c>
      <c r="C41" s="27" t="s">
        <v>707</v>
      </c>
      <c r="D41" s="27" t="s">
        <v>708</v>
      </c>
      <c r="E41" s="28">
        <v>44270</v>
      </c>
      <c r="F41" s="29">
        <v>21</v>
      </c>
      <c r="G41" s="26">
        <f t="shared" si="0"/>
        <v>0</v>
      </c>
      <c r="H41" s="30">
        <f t="shared" si="1"/>
        <v>0</v>
      </c>
      <c r="I41" s="31"/>
      <c r="J41" s="227">
        <f>_xlfn.IFNA(VLOOKUP(CONCATENATE($J$5,$B41,$C41),'20BUN'!$A$6:$N$94,14,FALSE),0)</f>
        <v>0</v>
      </c>
      <c r="K41" s="85">
        <f>_xlfn.IFNA(VLOOKUP(CONCATENATE($K$5,$B41,$C41),'20BUS'!$A$6:$N$107,14,FALSE),0)</f>
        <v>0</v>
      </c>
      <c r="L41" s="85">
        <f>_xlfn.IFNA(VLOOKUP(CONCATENATE($L$5,$B41,$C41),'MUR1'!$A$6:$N$135,14,FALSE),0)</f>
        <v>0</v>
      </c>
      <c r="M41" s="85">
        <f>_xlfn.IFNA(VLOOKUP(CONCATENATE($M$5,$B41,$C41),'BUS1'!$A$6:$N$95,14,FALSE),0)</f>
        <v>0</v>
      </c>
      <c r="N41" s="85">
        <f>_xlfn.IFNA(VLOOKUP(CONCATENATE($N$5,$B41,$C41),'WP1'!$A$6:$N$131,14,FALSE),0)</f>
        <v>0</v>
      </c>
      <c r="O41" s="85">
        <f>_xlfn.IFNA(VLOOKUP(CONCATENATE($O$5,$B41,$C41),'BAL1'!$A$6:$N$95,14,FALSE),0)</f>
        <v>0</v>
      </c>
      <c r="P41" s="85">
        <f>_xlfn.IFNA(VLOOKUP(CONCATENATE($P$5,$B41,$C41),'BUS2'!$A$6:$N$133,14,FALSE),0)</f>
        <v>0</v>
      </c>
      <c r="Q41" s="85">
        <f>_xlfn.IFNA(VLOOKUP(CONCATENATE($Q$5,$B41,$C41),'WAL1'!$A$6:$N$135,14,FALSE),0)</f>
        <v>0</v>
      </c>
      <c r="R41" s="85">
        <f>_xlfn.IFNA(VLOOKUP(CONCATENATE($S$5,$B41,$C41),'MR1'!$A$6:$N$130,14,FALSE),0)</f>
        <v>0</v>
      </c>
      <c r="S41" s="85">
        <f>_xlfn.IFNA(VLOOKUP(CONCATENATE($S$5,$B41,$C41),'OG1'!$A$6:$N$132,14,FALSE),0)</f>
        <v>0</v>
      </c>
      <c r="T41" s="85">
        <f>_xlfn.IFNA(VLOOKUP(CONCATENATE($T$5,$B41,$C41),DARL!$A$6:$N$56,14,FALSE),0)</f>
        <v>0</v>
      </c>
      <c r="U41" s="85">
        <f>_xlfn.IFNA(VLOOKUP(CONCATENATE($U$5,$B41,$C41),'BUS3'!$A$6:$N$135,14,FALSE),0)</f>
        <v>0</v>
      </c>
      <c r="V41" s="85">
        <f>_xlfn.IFNA(VLOOKUP(CONCATENATE($V$5,$B41,$C41),'BAL2'!$A$6:$N$135,14,FALSE),0)</f>
        <v>0</v>
      </c>
      <c r="W41" s="85">
        <f>_xlfn.IFNA(VLOOKUP(CONCATENATE($W$5,$B41,$C41),'BUN1'!$A$6:$N$135,14,FALSE),0)</f>
        <v>0</v>
      </c>
      <c r="X41" s="85">
        <f>_xlfn.IFNA(VLOOKUP(CONCATENATE($X$5,$B41,$C41),'OG2'!$A$6:$N$133,14,FALSE),0)</f>
        <v>0</v>
      </c>
      <c r="Y41" s="85">
        <f>_xlfn.IFNA(VLOOKUP(CONCATENATE($Y$5,$B41,$C41),'SM1'!$A$6:$N$133,14,FALSE),0)</f>
        <v>0</v>
      </c>
      <c r="Z41" s="85">
        <f>_xlfn.IFNA(VLOOKUP(CONCATENATE($Z$5,$B41,$C41),'MR2'!$A$6:$N$124,14,FALSE),0)</f>
        <v>0</v>
      </c>
      <c r="AA41" s="85">
        <f>_xlfn.IFNA(VLOOKUP(CONCATENATE($AA$5,$B41,$C41),'WAL2'!$A$6:$N$135,14,FALSE),0)</f>
        <v>0</v>
      </c>
      <c r="AB41" s="85">
        <f>_xlfn.IFNA(VLOOKUP(CONCATENATE($AB$5,$B41,$C41),DARD1!$A$6:$N$134,14,FALSE),0)</f>
        <v>0</v>
      </c>
      <c r="AC41" s="85">
        <f>_xlfn.IFNA(VLOOKUP(CONCATENATE($AC$5,$B41,$C41),'LF1'!$A$6:$N$135,14,FALSE),0)</f>
        <v>0</v>
      </c>
      <c r="AD41" s="85">
        <f>_xlfn.IFNA(VLOOKUP(CONCATENATE($AD$5,$B41,$C41),DARL2!$A$6:$N$135,14,FALSE),0)</f>
        <v>0</v>
      </c>
      <c r="AE41" s="85">
        <f>_xlfn.IFNA(VLOOKUP(CONCATENATE($AE$5,$B41,$C41),FEST!$A$6:$N$131,14,FALSE),0)</f>
        <v>0</v>
      </c>
      <c r="AF41" s="85">
        <f>_xlfn.IFNA(VLOOKUP(CONCATENATE($AF$5,$B41,$C41),'BUN2'!$A$6:$N$131,14,FALSE),0)</f>
        <v>0</v>
      </c>
      <c r="AG41" s="85">
        <f>_xlfn.IFNA(VLOOKUP(CONCATENATE($AG$5,$B41,$C41),'OG3'!$A$6:$N$135,14,FALSE),0)</f>
        <v>0</v>
      </c>
      <c r="AH41" s="86">
        <f>_xlfn.IFNA(VLOOKUP(CONCATENATE($AH$5,$B41,$C41),SER!$A$6:$N$135,14,FALSE),0)</f>
        <v>0</v>
      </c>
      <c r="AI41" s="86">
        <f>_xlfn.IFNA(VLOOKUP(CONCATENATE($AH$5,$B41,$C41),KR!$A$6:$N$135,14,FALSE),0)</f>
        <v>0</v>
      </c>
      <c r="AJ41" s="86">
        <f>_xlfn.IFNA(VLOOKUP(CONCATENATE($AJ$5,$B41,$C41),DARL2!$A$6:$N$135,14,FALSE),0)</f>
        <v>0</v>
      </c>
      <c r="AK41" s="86">
        <f>_xlfn.IFNA(VLOOKUP(CONCATENATE($AK$5,$B41,$C41),DARD2!$A$6:$N$135,14,FALSE),0)</f>
        <v>0</v>
      </c>
      <c r="AL41" s="86">
        <f>_xlfn.IFNA(VLOOKUP(CONCATENATE($AL$5,$B41,$C41),'WAL3'!$A$6:$N$77,14,FALSE),0)</f>
        <v>0</v>
      </c>
      <c r="AM41" s="86">
        <f>_xlfn.IFNA(VLOOKUP(CONCATENATE($AM$5,$B41,$C41),'BAL3'!$A$6:$N$135,14,FALSE),0)</f>
        <v>0</v>
      </c>
      <c r="AN41" s="86">
        <f>_xlfn.IFNA(VLOOKUP(CONCATENATE($AN$5,$B41,$C41),'BUN3'!$A$6:$N$135,14,FALSE),0)</f>
        <v>0</v>
      </c>
      <c r="AO41" s="86">
        <f>_xlfn.IFNA(VLOOKUP(CONCATENATE($AO$5,$B41,$C41),SC!$A$6:$N$135,14,FALSE),0)</f>
        <v>0</v>
      </c>
      <c r="AP41" s="86">
        <f>_xlfn.IFNA(VLOOKUP(CONCATENATE($AP$5,$B41,$C41),'KAL1'!$A$6:$N$135,14,FALSE),0)</f>
        <v>0</v>
      </c>
      <c r="AQ41" s="514"/>
      <c r="AR41" s="87">
        <f>_xlfn.IFNA(VLOOKUP(CONCATENATE($AR$5,$B41,$C41),'MR3'!$A$6:$N$135,14,FALSE),0)</f>
        <v>0</v>
      </c>
      <c r="AS41" s="82"/>
    </row>
    <row r="42" spans="1:45" s="42" customFormat="1" x14ac:dyDescent="0.2">
      <c r="A42" s="924"/>
      <c r="B42" s="111" t="s">
        <v>468</v>
      </c>
      <c r="C42" s="27" t="s">
        <v>469</v>
      </c>
      <c r="D42" s="27" t="s">
        <v>145</v>
      </c>
      <c r="E42" s="28">
        <v>44223</v>
      </c>
      <c r="F42" s="29">
        <v>18</v>
      </c>
      <c r="G42" s="26">
        <f t="shared" si="0"/>
        <v>0</v>
      </c>
      <c r="H42" s="30">
        <f t="shared" si="1"/>
        <v>0</v>
      </c>
      <c r="I42" s="31"/>
      <c r="J42" s="227">
        <f>_xlfn.IFNA(VLOOKUP(CONCATENATE($J$5,$B42,$C42),'20BUN'!$A$6:$N$94,14,FALSE),0)</f>
        <v>0</v>
      </c>
      <c r="K42" s="85">
        <f>_xlfn.IFNA(VLOOKUP(CONCATENATE($K$5,$B42,$C42),'20BUS'!$A$6:$N$107,14,FALSE),0)</f>
        <v>0</v>
      </c>
      <c r="L42" s="85">
        <f>_xlfn.IFNA(VLOOKUP(CONCATENATE($L$5,$B42,$C42),'MUR1'!$A$6:$N$135,14,FALSE),0)</f>
        <v>0</v>
      </c>
      <c r="M42" s="85">
        <f>_xlfn.IFNA(VLOOKUP(CONCATENATE($M$5,$B42,$C42),'BUS1'!$A$6:$N$95,14,FALSE),0)</f>
        <v>0</v>
      </c>
      <c r="N42" s="85">
        <f>_xlfn.IFNA(VLOOKUP(CONCATENATE($N$5,$B42,$C42),'WP1'!$A$6:$N$131,14,FALSE),0)</f>
        <v>0</v>
      </c>
      <c r="O42" s="85">
        <f>_xlfn.IFNA(VLOOKUP(CONCATENATE($O$5,$B42,$C42),'BAL1'!$A$6:$N$95,14,FALSE),0)</f>
        <v>0</v>
      </c>
      <c r="P42" s="85">
        <f>_xlfn.IFNA(VLOOKUP(CONCATENATE($P$5,$B42,$C42),'BUS2'!$A$6:$N$133,14,FALSE),0)</f>
        <v>0</v>
      </c>
      <c r="Q42" s="85">
        <f>_xlfn.IFNA(VLOOKUP(CONCATENATE($Q$5,$B42,$C42),'WAL1'!$A$6:$N$135,14,FALSE),0)</f>
        <v>0</v>
      </c>
      <c r="R42" s="85">
        <f>_xlfn.IFNA(VLOOKUP(CONCATENATE($S$5,$B42,$C42),'MR1'!$A$6:$N$130,14,FALSE),0)</f>
        <v>0</v>
      </c>
      <c r="S42" s="85">
        <f>_xlfn.IFNA(VLOOKUP(CONCATENATE($S$5,$B42,$C42),'OG1'!$A$6:$N$132,14,FALSE),0)</f>
        <v>0</v>
      </c>
      <c r="T42" s="85">
        <f>_xlfn.IFNA(VLOOKUP(CONCATENATE($T$5,$B42,$C42),DARL!$A$6:$N$56,14,FALSE),0)</f>
        <v>0</v>
      </c>
      <c r="U42" s="85">
        <f>_xlfn.IFNA(VLOOKUP(CONCATENATE($U$5,$B42,$C42),'BUS3'!$A$6:$N$135,14,FALSE),0)</f>
        <v>0</v>
      </c>
      <c r="V42" s="85">
        <f>_xlfn.IFNA(VLOOKUP(CONCATENATE($V$5,$B42,$C42),'BAL2'!$A$6:$N$135,14,FALSE),0)</f>
        <v>0</v>
      </c>
      <c r="W42" s="85">
        <f>_xlfn.IFNA(VLOOKUP(CONCATENATE($W$5,$B42,$C42),'BUN1'!$A$6:$N$135,14,FALSE),0)</f>
        <v>0</v>
      </c>
      <c r="X42" s="85">
        <f>_xlfn.IFNA(VLOOKUP(CONCATENATE($X$5,$B42,$C42),'OG2'!$A$6:$N$133,14,FALSE),0)</f>
        <v>0</v>
      </c>
      <c r="Y42" s="85">
        <f>_xlfn.IFNA(VLOOKUP(CONCATENATE($Y$5,$B42,$C42),'SM1'!$A$6:$N$133,14,FALSE),0)</f>
        <v>0</v>
      </c>
      <c r="Z42" s="85">
        <f>_xlfn.IFNA(VLOOKUP(CONCATENATE($Z$5,$B42,$C42),'MR2'!$A$6:$N$124,14,FALSE),0)</f>
        <v>0</v>
      </c>
      <c r="AA42" s="85">
        <f>_xlfn.IFNA(VLOOKUP(CONCATENATE($AA$5,$B42,$C42),'WAL2'!$A$6:$N$135,14,FALSE),0)</f>
        <v>0</v>
      </c>
      <c r="AB42" s="85">
        <f>_xlfn.IFNA(VLOOKUP(CONCATENATE($AB$5,$B42,$C42),DARD1!$A$6:$N$134,14,FALSE),0)</f>
        <v>0</v>
      </c>
      <c r="AC42" s="85">
        <f>_xlfn.IFNA(VLOOKUP(CONCATENATE($AC$5,$B42,$C42),'LF1'!$A$6:$N$135,14,FALSE),0)</f>
        <v>0</v>
      </c>
      <c r="AD42" s="85">
        <f>_xlfn.IFNA(VLOOKUP(CONCATENATE($AD$5,$B42,$C42),DARL2!$A$6:$N$135,14,FALSE),0)</f>
        <v>0</v>
      </c>
      <c r="AE42" s="85">
        <f>_xlfn.IFNA(VLOOKUP(CONCATENATE($AE$5,$B42,$C42),FEST!$A$6:$N$131,14,FALSE),0)</f>
        <v>0</v>
      </c>
      <c r="AF42" s="85">
        <f>_xlfn.IFNA(VLOOKUP(CONCATENATE($AF$5,$B42,$C42),'BUN2'!$A$6:$N$131,14,FALSE),0)</f>
        <v>0</v>
      </c>
      <c r="AG42" s="85">
        <f>_xlfn.IFNA(VLOOKUP(CONCATENATE($AG$5,$B42,$C42),'OG3'!$A$6:$N$135,14,FALSE),0)</f>
        <v>0</v>
      </c>
      <c r="AH42" s="86">
        <f>_xlfn.IFNA(VLOOKUP(CONCATENATE($AH$5,$B42,$C42),SER!$A$6:$N$135,14,FALSE),0)</f>
        <v>0</v>
      </c>
      <c r="AI42" s="86">
        <f>_xlfn.IFNA(VLOOKUP(CONCATENATE($AH$5,$B42,$C42),KR!$A$6:$N$135,14,FALSE),0)</f>
        <v>0</v>
      </c>
      <c r="AJ42" s="86">
        <f>_xlfn.IFNA(VLOOKUP(CONCATENATE($AJ$5,$B42,$C42),DARL2!$A$6:$N$135,14,FALSE),0)</f>
        <v>0</v>
      </c>
      <c r="AK42" s="86">
        <f>_xlfn.IFNA(VLOOKUP(CONCATENATE($AK$5,$B42,$C42),DARD2!$A$6:$N$135,14,FALSE),0)</f>
        <v>0</v>
      </c>
      <c r="AL42" s="86">
        <f>_xlfn.IFNA(VLOOKUP(CONCATENATE($AL$5,$B42,$C42),'WAL3'!$A$6:$N$77,14,FALSE),0)</f>
        <v>0</v>
      </c>
      <c r="AM42" s="86">
        <f>_xlfn.IFNA(VLOOKUP(CONCATENATE($AM$5,$B42,$C42),'BAL3'!$A$6:$N$135,14,FALSE),0)</f>
        <v>0</v>
      </c>
      <c r="AN42" s="86">
        <f>_xlfn.IFNA(VLOOKUP(CONCATENATE($AN$5,$B42,$C42),'BUN3'!$A$6:$N$135,14,FALSE),0)</f>
        <v>0</v>
      </c>
      <c r="AO42" s="86">
        <f>_xlfn.IFNA(VLOOKUP(CONCATENATE($AO$5,$B42,$C42),SC!$A$6:$N$135,14,FALSE),0)</f>
        <v>0</v>
      </c>
      <c r="AP42" s="86">
        <f>_xlfn.IFNA(VLOOKUP(CONCATENATE($AP$5,$B42,$C42),'KAL1'!$A$6:$N$135,14,FALSE),0)</f>
        <v>0</v>
      </c>
      <c r="AQ42" s="514"/>
      <c r="AR42" s="87">
        <f>_xlfn.IFNA(VLOOKUP(CONCATENATE($AR$5,$B42,$C42),'MR3'!$A$6:$N$135,14,FALSE),0)</f>
        <v>0</v>
      </c>
      <c r="AS42" s="82"/>
    </row>
    <row r="43" spans="1:45" s="42" customFormat="1" x14ac:dyDescent="0.2">
      <c r="A43" s="924"/>
      <c r="B43" s="111" t="s">
        <v>468</v>
      </c>
      <c r="C43" s="27" t="s">
        <v>470</v>
      </c>
      <c r="D43" s="27" t="s">
        <v>145</v>
      </c>
      <c r="E43" s="28">
        <v>44223</v>
      </c>
      <c r="F43" s="29">
        <v>18</v>
      </c>
      <c r="G43" s="26">
        <f t="shared" si="0"/>
        <v>0</v>
      </c>
      <c r="H43" s="30">
        <f t="shared" si="1"/>
        <v>0</v>
      </c>
      <c r="I43" s="31"/>
      <c r="J43" s="227">
        <f>_xlfn.IFNA(VLOOKUP(CONCATENATE($J$5,$B43,$C43),'20BUN'!$A$6:$N$94,14,FALSE),0)</f>
        <v>0</v>
      </c>
      <c r="K43" s="85">
        <f>_xlfn.IFNA(VLOOKUP(CONCATENATE($K$5,$B43,$C43),'20BUS'!$A$6:$N$107,14,FALSE),0)</f>
        <v>0</v>
      </c>
      <c r="L43" s="85">
        <f>_xlfn.IFNA(VLOOKUP(CONCATENATE($L$5,$B43,$C43),'MUR1'!$A$6:$N$135,14,FALSE),0)</f>
        <v>0</v>
      </c>
      <c r="M43" s="85">
        <f>_xlfn.IFNA(VLOOKUP(CONCATENATE($M$5,$B43,$C43),'BUS1'!$A$6:$N$95,14,FALSE),0)</f>
        <v>0</v>
      </c>
      <c r="N43" s="85">
        <f>_xlfn.IFNA(VLOOKUP(CONCATENATE($N$5,$B43,$C43),'WP1'!$A$6:$N$131,14,FALSE),0)</f>
        <v>0</v>
      </c>
      <c r="O43" s="85">
        <f>_xlfn.IFNA(VLOOKUP(CONCATENATE($O$5,$B43,$C43),'BAL1'!$A$6:$N$95,14,FALSE),0)</f>
        <v>0</v>
      </c>
      <c r="P43" s="85">
        <f>_xlfn.IFNA(VLOOKUP(CONCATENATE($P$5,$B43,$C43),'BUS2'!$A$6:$N$133,14,FALSE),0)</f>
        <v>0</v>
      </c>
      <c r="Q43" s="85">
        <f>_xlfn.IFNA(VLOOKUP(CONCATENATE($Q$5,$B43,$C43),'WAL1'!$A$6:$N$135,14,FALSE),0)</f>
        <v>0</v>
      </c>
      <c r="R43" s="85">
        <f>_xlfn.IFNA(VLOOKUP(CONCATENATE($S$5,$B43,$C43),'MR1'!$A$6:$N$130,14,FALSE),0)</f>
        <v>0</v>
      </c>
      <c r="S43" s="85">
        <f>_xlfn.IFNA(VLOOKUP(CONCATENATE($S$5,$B43,$C43),'OG1'!$A$6:$N$132,14,FALSE),0)</f>
        <v>0</v>
      </c>
      <c r="T43" s="85">
        <f>_xlfn.IFNA(VLOOKUP(CONCATENATE($T$5,$B43,$C43),DARL!$A$6:$N$56,14,FALSE),0)</f>
        <v>0</v>
      </c>
      <c r="U43" s="85">
        <f>_xlfn.IFNA(VLOOKUP(CONCATENATE($U$5,$B43,$C43),'BUS3'!$A$6:$N$135,14,FALSE),0)</f>
        <v>0</v>
      </c>
      <c r="V43" s="85">
        <f>_xlfn.IFNA(VLOOKUP(CONCATENATE($V$5,$B43,$C43),'BAL2'!$A$6:$N$135,14,FALSE),0)</f>
        <v>0</v>
      </c>
      <c r="W43" s="85">
        <f>_xlfn.IFNA(VLOOKUP(CONCATENATE($W$5,$B43,$C43),'BUN1'!$A$6:$N$135,14,FALSE),0)</f>
        <v>0</v>
      </c>
      <c r="X43" s="85">
        <f>_xlfn.IFNA(VLOOKUP(CONCATENATE($X$5,$B43,$C43),'OG2'!$A$6:$N$133,14,FALSE),0)</f>
        <v>0</v>
      </c>
      <c r="Y43" s="85">
        <f>_xlfn.IFNA(VLOOKUP(CONCATENATE($Y$5,$B43,$C43),'SM1'!$A$6:$N$133,14,FALSE),0)</f>
        <v>0</v>
      </c>
      <c r="Z43" s="85">
        <f>_xlfn.IFNA(VLOOKUP(CONCATENATE($Z$5,$B43,$C43),'MR2'!$A$6:$N$124,14,FALSE),0)</f>
        <v>0</v>
      </c>
      <c r="AA43" s="85">
        <f>_xlfn.IFNA(VLOOKUP(CONCATENATE($AA$5,$B43,$C43),'WAL2'!$A$6:$N$135,14,FALSE),0)</f>
        <v>0</v>
      </c>
      <c r="AB43" s="85">
        <f>_xlfn.IFNA(VLOOKUP(CONCATENATE($AB$5,$B43,$C43),DARD1!$A$6:$N$134,14,FALSE),0)</f>
        <v>0</v>
      </c>
      <c r="AC43" s="85">
        <f>_xlfn.IFNA(VLOOKUP(CONCATENATE($AC$5,$B43,$C43),'LF1'!$A$6:$N$135,14,FALSE),0)</f>
        <v>0</v>
      </c>
      <c r="AD43" s="85">
        <f>_xlfn.IFNA(VLOOKUP(CONCATENATE($AD$5,$B43,$C43),DARL2!$A$6:$N$135,14,FALSE),0)</f>
        <v>0</v>
      </c>
      <c r="AE43" s="85">
        <f>_xlfn.IFNA(VLOOKUP(CONCATENATE($AE$5,$B43,$C43),FEST!$A$6:$N$131,14,FALSE),0)</f>
        <v>0</v>
      </c>
      <c r="AF43" s="85">
        <f>_xlfn.IFNA(VLOOKUP(CONCATENATE($AF$5,$B43,$C43),'BUN2'!$A$6:$N$131,14,FALSE),0)</f>
        <v>0</v>
      </c>
      <c r="AG43" s="85">
        <f>_xlfn.IFNA(VLOOKUP(CONCATENATE($AG$5,$B43,$C43),'OG3'!$A$6:$N$135,14,FALSE),0)</f>
        <v>0</v>
      </c>
      <c r="AH43" s="86">
        <f>_xlfn.IFNA(VLOOKUP(CONCATENATE($AH$5,$B43,$C43),SER!$A$6:$N$135,14,FALSE),0)</f>
        <v>0</v>
      </c>
      <c r="AI43" s="86">
        <f>_xlfn.IFNA(VLOOKUP(CONCATENATE($AH$5,$B43,$C43),KR!$A$6:$N$135,14,FALSE),0)</f>
        <v>0</v>
      </c>
      <c r="AJ43" s="86">
        <f>_xlfn.IFNA(VLOOKUP(CONCATENATE($AJ$5,$B43,$C43),DARL2!$A$6:$N$135,14,FALSE),0)</f>
        <v>0</v>
      </c>
      <c r="AK43" s="86">
        <f>_xlfn.IFNA(VLOOKUP(CONCATENATE($AK$5,$B43,$C43),DARD2!$A$6:$N$135,14,FALSE),0)</f>
        <v>0</v>
      </c>
      <c r="AL43" s="86">
        <f>_xlfn.IFNA(VLOOKUP(CONCATENATE($AL$5,$B43,$C43),'WAL3'!$A$6:$N$77,14,FALSE),0)</f>
        <v>0</v>
      </c>
      <c r="AM43" s="86">
        <f>_xlfn.IFNA(VLOOKUP(CONCATENATE($AM$5,$B43,$C43),'BAL3'!$A$6:$N$135,14,FALSE),0)</f>
        <v>0</v>
      </c>
      <c r="AN43" s="86">
        <f>_xlfn.IFNA(VLOOKUP(CONCATENATE($AN$5,$B43,$C43),'BUN3'!$A$6:$N$135,14,FALSE),0)</f>
        <v>0</v>
      </c>
      <c r="AO43" s="86">
        <f>_xlfn.IFNA(VLOOKUP(CONCATENATE($AO$5,$B43,$C43),SC!$A$6:$N$135,14,FALSE),0)</f>
        <v>0</v>
      </c>
      <c r="AP43" s="86">
        <f>_xlfn.IFNA(VLOOKUP(CONCATENATE($AP$5,$B43,$C43),'KAL1'!$A$6:$N$135,14,FALSE),0)</f>
        <v>0</v>
      </c>
      <c r="AQ43" s="514"/>
      <c r="AR43" s="87">
        <f>_xlfn.IFNA(VLOOKUP(CONCATENATE($AR$5,$B43,$C43),'MR3'!$A$6:$N$135,14,FALSE),0)</f>
        <v>0</v>
      </c>
      <c r="AS43" s="82"/>
    </row>
    <row r="44" spans="1:45" s="42" customFormat="1" x14ac:dyDescent="0.2">
      <c r="A44" s="924"/>
      <c r="B44" s="111" t="s">
        <v>704</v>
      </c>
      <c r="C44" s="27" t="s">
        <v>336</v>
      </c>
      <c r="D44" s="27" t="s">
        <v>705</v>
      </c>
      <c r="E44" s="28">
        <v>44273</v>
      </c>
      <c r="F44" s="29">
        <v>21</v>
      </c>
      <c r="G44" s="26">
        <f t="shared" si="0"/>
        <v>0</v>
      </c>
      <c r="H44" s="30">
        <f t="shared" si="1"/>
        <v>0</v>
      </c>
      <c r="I44" s="31"/>
      <c r="J44" s="227">
        <f>_xlfn.IFNA(VLOOKUP(CONCATENATE($J$5,$B44,$C44),'20BUN'!$A$6:$N$94,14,FALSE),0)</f>
        <v>0</v>
      </c>
      <c r="K44" s="85">
        <f>_xlfn.IFNA(VLOOKUP(CONCATENATE($K$5,$B44,$C44),'20BUS'!$A$6:$N$107,14,FALSE),0)</f>
        <v>0</v>
      </c>
      <c r="L44" s="85">
        <f>_xlfn.IFNA(VLOOKUP(CONCATENATE($L$5,$B44,$C44),'MUR1'!$A$6:$N$135,14,FALSE),0)</f>
        <v>0</v>
      </c>
      <c r="M44" s="85">
        <f>_xlfn.IFNA(VLOOKUP(CONCATENATE($M$5,$B44,$C44),'BUS1'!$A$6:$N$95,14,FALSE),0)</f>
        <v>0</v>
      </c>
      <c r="N44" s="85">
        <f>_xlfn.IFNA(VLOOKUP(CONCATENATE($N$5,$B44,$C44),'WP1'!$A$6:$N$131,14,FALSE),0)</f>
        <v>0</v>
      </c>
      <c r="O44" s="85">
        <f>_xlfn.IFNA(VLOOKUP(CONCATENATE($O$5,$B44,$C44),'BAL1'!$A$6:$N$95,14,FALSE),0)</f>
        <v>0</v>
      </c>
      <c r="P44" s="85">
        <f>_xlfn.IFNA(VLOOKUP(CONCATENATE($P$5,$B44,$C44),'BUS2'!$A$6:$N$133,14,FALSE),0)</f>
        <v>0</v>
      </c>
      <c r="Q44" s="85">
        <f>_xlfn.IFNA(VLOOKUP(CONCATENATE($Q$5,$B44,$C44),'WAL1'!$A$6:$N$135,14,FALSE),0)</f>
        <v>0</v>
      </c>
      <c r="R44" s="85">
        <f>_xlfn.IFNA(VLOOKUP(CONCATENATE($S$5,$B44,$C44),'MR1'!$A$6:$N$130,14,FALSE),0)</f>
        <v>0</v>
      </c>
      <c r="S44" s="85">
        <f>_xlfn.IFNA(VLOOKUP(CONCATENATE($S$5,$B44,$C44),'OG1'!$A$6:$N$132,14,FALSE),0)</f>
        <v>0</v>
      </c>
      <c r="T44" s="85">
        <f>_xlfn.IFNA(VLOOKUP(CONCATENATE($T$5,$B44,$C44),DARL!$A$6:$N$56,14,FALSE),0)</f>
        <v>0</v>
      </c>
      <c r="U44" s="85">
        <f>_xlfn.IFNA(VLOOKUP(CONCATENATE($U$5,$B44,$C44),'BUS3'!$A$6:$N$135,14,FALSE),0)</f>
        <v>0</v>
      </c>
      <c r="V44" s="85">
        <f>_xlfn.IFNA(VLOOKUP(CONCATENATE($V$5,$B44,$C44),'BAL2'!$A$6:$N$135,14,FALSE),0)</f>
        <v>0</v>
      </c>
      <c r="W44" s="85">
        <f>_xlfn.IFNA(VLOOKUP(CONCATENATE($W$5,$B44,$C44),'BUN1'!$A$6:$N$135,14,FALSE),0)</f>
        <v>0</v>
      </c>
      <c r="X44" s="85">
        <f>_xlfn.IFNA(VLOOKUP(CONCATENATE($X$5,$B44,$C44),'OG2'!$A$6:$N$133,14,FALSE),0)</f>
        <v>0</v>
      </c>
      <c r="Y44" s="85">
        <f>_xlfn.IFNA(VLOOKUP(CONCATENATE($Y$5,$B44,$C44),'SM1'!$A$6:$N$133,14,FALSE),0)</f>
        <v>0</v>
      </c>
      <c r="Z44" s="85">
        <f>_xlfn.IFNA(VLOOKUP(CONCATENATE($Z$5,$B44,$C44),'MR2'!$A$6:$N$124,14,FALSE),0)</f>
        <v>0</v>
      </c>
      <c r="AA44" s="85">
        <f>_xlfn.IFNA(VLOOKUP(CONCATENATE($AA$5,$B44,$C44),'WAL2'!$A$6:$N$135,14,FALSE),0)</f>
        <v>0</v>
      </c>
      <c r="AB44" s="85">
        <f>_xlfn.IFNA(VLOOKUP(CONCATENATE($AB$5,$B44,$C44),DARD1!$A$6:$N$134,14,FALSE),0)</f>
        <v>0</v>
      </c>
      <c r="AC44" s="85">
        <f>_xlfn.IFNA(VLOOKUP(CONCATENATE($AC$5,$B44,$C44),'LF1'!$A$6:$N$135,14,FALSE),0)</f>
        <v>0</v>
      </c>
      <c r="AD44" s="85">
        <f>_xlfn.IFNA(VLOOKUP(CONCATENATE($AD$5,$B44,$C44),DARL2!$A$6:$N$135,14,FALSE),0)</f>
        <v>0</v>
      </c>
      <c r="AE44" s="85">
        <f>_xlfn.IFNA(VLOOKUP(CONCATENATE($AE$5,$B44,$C44),FEST!$A$6:$N$131,14,FALSE),0)</f>
        <v>0</v>
      </c>
      <c r="AF44" s="85">
        <f>_xlfn.IFNA(VLOOKUP(CONCATENATE($AF$5,$B44,$C44),'BUN2'!$A$6:$N$131,14,FALSE),0)</f>
        <v>0</v>
      </c>
      <c r="AG44" s="85">
        <f>_xlfn.IFNA(VLOOKUP(CONCATENATE($AG$5,$B44,$C44),'OG3'!$A$6:$N$135,14,FALSE),0)</f>
        <v>0</v>
      </c>
      <c r="AH44" s="86">
        <f>_xlfn.IFNA(VLOOKUP(CONCATENATE($AH$5,$B44,$C44),SER!$A$6:$N$135,14,FALSE),0)</f>
        <v>0</v>
      </c>
      <c r="AI44" s="86">
        <f>_xlfn.IFNA(VLOOKUP(CONCATENATE($AH$5,$B44,$C44),KR!$A$6:$N$135,14,FALSE),0)</f>
        <v>0</v>
      </c>
      <c r="AJ44" s="86">
        <f>_xlfn.IFNA(VLOOKUP(CONCATENATE($AJ$5,$B44,$C44),DARL2!$A$6:$N$135,14,FALSE),0)</f>
        <v>0</v>
      </c>
      <c r="AK44" s="86">
        <f>_xlfn.IFNA(VLOOKUP(CONCATENATE($AK$5,$B44,$C44),DARD2!$A$6:$N$135,14,FALSE),0)</f>
        <v>0</v>
      </c>
      <c r="AL44" s="86">
        <f>_xlfn.IFNA(VLOOKUP(CONCATENATE($AL$5,$B44,$C44),'WAL3'!$A$6:$N$77,14,FALSE),0)</f>
        <v>0</v>
      </c>
      <c r="AM44" s="86">
        <f>_xlfn.IFNA(VLOOKUP(CONCATENATE($AM$5,$B44,$C44),'BAL3'!$A$6:$N$135,14,FALSE),0)</f>
        <v>0</v>
      </c>
      <c r="AN44" s="86">
        <f>_xlfn.IFNA(VLOOKUP(CONCATENATE($AN$5,$B44,$C44),'BUN3'!$A$6:$N$135,14,FALSE),0)</f>
        <v>0</v>
      </c>
      <c r="AO44" s="86">
        <f>_xlfn.IFNA(VLOOKUP(CONCATENATE($AO$5,$B44,$C44),SC!$A$6:$N$135,14,FALSE),0)</f>
        <v>0</v>
      </c>
      <c r="AP44" s="86">
        <f>_xlfn.IFNA(VLOOKUP(CONCATENATE($AP$5,$B44,$C44),'KAL1'!$A$6:$N$135,14,FALSE),0)</f>
        <v>0</v>
      </c>
      <c r="AQ44" s="514"/>
      <c r="AR44" s="87">
        <f>_xlfn.IFNA(VLOOKUP(CONCATENATE($AR$5,$B44,$C44),'MR3'!$A$6:$N$135,14,FALSE),0)</f>
        <v>0</v>
      </c>
      <c r="AS44" s="82"/>
    </row>
    <row r="45" spans="1:45" s="42" customFormat="1" x14ac:dyDescent="0.2">
      <c r="A45" s="924"/>
      <c r="B45" s="111" t="s">
        <v>761</v>
      </c>
      <c r="C45" s="27" t="s">
        <v>762</v>
      </c>
      <c r="D45" s="27" t="s">
        <v>102</v>
      </c>
      <c r="E45" s="28">
        <v>44294</v>
      </c>
      <c r="F45" s="29">
        <v>16</v>
      </c>
      <c r="G45" s="26">
        <f t="shared" si="0"/>
        <v>0</v>
      </c>
      <c r="H45" s="30">
        <f t="shared" si="1"/>
        <v>0</v>
      </c>
      <c r="I45" s="31"/>
      <c r="J45" s="227">
        <f>_xlfn.IFNA(VLOOKUP(CONCATENATE($J$5,$B45,$C45),'20BUN'!$A$6:$N$94,14,FALSE),0)</f>
        <v>0</v>
      </c>
      <c r="K45" s="85">
        <f>_xlfn.IFNA(VLOOKUP(CONCATENATE($K$5,$B45,$C45),'20BUS'!$A$6:$N$107,14,FALSE),0)</f>
        <v>0</v>
      </c>
      <c r="L45" s="85">
        <f>_xlfn.IFNA(VLOOKUP(CONCATENATE($L$5,$B45,$C45),'MUR1'!$A$6:$N$135,14,FALSE),0)</f>
        <v>0</v>
      </c>
      <c r="M45" s="85">
        <f>_xlfn.IFNA(VLOOKUP(CONCATENATE($M$5,$B45,$C45),'BUS1'!$A$6:$N$95,14,FALSE),0)</f>
        <v>0</v>
      </c>
      <c r="N45" s="85">
        <f>_xlfn.IFNA(VLOOKUP(CONCATENATE($N$5,$B45,$C45),'WP1'!$A$6:$N$131,14,FALSE),0)</f>
        <v>0</v>
      </c>
      <c r="O45" s="85">
        <f>_xlfn.IFNA(VLOOKUP(CONCATENATE($O$5,$B45,$C45),'BAL1'!$A$6:$N$95,14,FALSE),0)</f>
        <v>0</v>
      </c>
      <c r="P45" s="85">
        <f>_xlfn.IFNA(VLOOKUP(CONCATENATE($P$5,$B45,$C45),'BUS2'!$A$6:$N$133,14,FALSE),0)</f>
        <v>0</v>
      </c>
      <c r="Q45" s="85">
        <f>_xlfn.IFNA(VLOOKUP(CONCATENATE($Q$5,$B45,$C45),'WAL1'!$A$6:$N$135,14,FALSE),0)</f>
        <v>0</v>
      </c>
      <c r="R45" s="85">
        <f>_xlfn.IFNA(VLOOKUP(CONCATENATE($S$5,$B45,$C45),'MR1'!$A$6:$N$130,14,FALSE),0)</f>
        <v>0</v>
      </c>
      <c r="S45" s="85">
        <f>_xlfn.IFNA(VLOOKUP(CONCATENATE($S$5,$B45,$C45),'OG1'!$A$6:$N$132,14,FALSE),0)</f>
        <v>0</v>
      </c>
      <c r="T45" s="85">
        <f>_xlfn.IFNA(VLOOKUP(CONCATENATE($T$5,$B45,$C45),DARL!$A$6:$N$56,14,FALSE),0)</f>
        <v>0</v>
      </c>
      <c r="U45" s="85">
        <f>_xlfn.IFNA(VLOOKUP(CONCATENATE($U$5,$B45,$C45),'BUS3'!$A$6:$N$135,14,FALSE),0)</f>
        <v>0</v>
      </c>
      <c r="V45" s="85">
        <f>_xlfn.IFNA(VLOOKUP(CONCATENATE($V$5,$B45,$C45),'BAL2'!$A$6:$N$135,14,FALSE),0)</f>
        <v>0</v>
      </c>
      <c r="W45" s="85">
        <f>_xlfn.IFNA(VLOOKUP(CONCATENATE($W$5,$B45,$C45),'BUN1'!$A$6:$N$135,14,FALSE),0)</f>
        <v>0</v>
      </c>
      <c r="X45" s="85">
        <f>_xlfn.IFNA(VLOOKUP(CONCATENATE($X$5,$B45,$C45),'OG2'!$A$6:$N$133,14,FALSE),0)</f>
        <v>0</v>
      </c>
      <c r="Y45" s="85">
        <f>_xlfn.IFNA(VLOOKUP(CONCATENATE($Y$5,$B45,$C45),'SM1'!$A$6:$N$133,14,FALSE),0)</f>
        <v>0</v>
      </c>
      <c r="Z45" s="85">
        <f>_xlfn.IFNA(VLOOKUP(CONCATENATE($Z$5,$B45,$C45),'MR2'!$A$6:$N$124,14,FALSE),0)</f>
        <v>0</v>
      </c>
      <c r="AA45" s="85">
        <f>_xlfn.IFNA(VLOOKUP(CONCATENATE($AA$5,$B45,$C45),'WAL2'!$A$6:$N$135,14,FALSE),0)</f>
        <v>0</v>
      </c>
      <c r="AB45" s="85">
        <f>_xlfn.IFNA(VLOOKUP(CONCATENATE($AB$5,$B45,$C45),DARD1!$A$6:$N$134,14,FALSE),0)</f>
        <v>0</v>
      </c>
      <c r="AC45" s="85">
        <f>_xlfn.IFNA(VLOOKUP(CONCATENATE($AC$5,$B45,$C45),'LF1'!$A$6:$N$135,14,FALSE),0)</f>
        <v>0</v>
      </c>
      <c r="AD45" s="85">
        <f>_xlfn.IFNA(VLOOKUP(CONCATENATE($AD$5,$B45,$C45),DARL2!$A$6:$N$135,14,FALSE),0)</f>
        <v>0</v>
      </c>
      <c r="AE45" s="85">
        <f>_xlfn.IFNA(VLOOKUP(CONCATENATE($AE$5,$B45,$C45),FEST!$A$6:$N$131,14,FALSE),0)</f>
        <v>0</v>
      </c>
      <c r="AF45" s="85">
        <f>_xlfn.IFNA(VLOOKUP(CONCATENATE($AF$5,$B45,$C45),'BUN2'!$A$6:$N$131,14,FALSE),0)</f>
        <v>0</v>
      </c>
      <c r="AG45" s="85">
        <f>_xlfn.IFNA(VLOOKUP(CONCATENATE($AG$5,$B45,$C45),'OG3'!$A$6:$N$135,14,FALSE),0)</f>
        <v>0</v>
      </c>
      <c r="AH45" s="86">
        <f>_xlfn.IFNA(VLOOKUP(CONCATENATE($AH$5,$B45,$C45),SER!$A$6:$N$135,14,FALSE),0)</f>
        <v>0</v>
      </c>
      <c r="AI45" s="86">
        <f>_xlfn.IFNA(VLOOKUP(CONCATENATE($AH$5,$B45,$C45),KR!$A$6:$N$135,14,FALSE),0)</f>
        <v>0</v>
      </c>
      <c r="AJ45" s="86">
        <f>_xlfn.IFNA(VLOOKUP(CONCATENATE($AJ$5,$B45,$C45),DARL2!$A$6:$N$135,14,FALSE),0)</f>
        <v>0</v>
      </c>
      <c r="AK45" s="86">
        <f>_xlfn.IFNA(VLOOKUP(CONCATENATE($AK$5,$B45,$C45),DARD2!$A$6:$N$135,14,FALSE),0)</f>
        <v>0</v>
      </c>
      <c r="AL45" s="86">
        <f>_xlfn.IFNA(VLOOKUP(CONCATENATE($AL$5,$B45,$C45),'WAL3'!$A$6:$N$77,14,FALSE),0)</f>
        <v>0</v>
      </c>
      <c r="AM45" s="86">
        <f>_xlfn.IFNA(VLOOKUP(CONCATENATE($AM$5,$B45,$C45),'BAL3'!$A$6:$N$135,14,FALSE),0)</f>
        <v>0</v>
      </c>
      <c r="AN45" s="86">
        <f>_xlfn.IFNA(VLOOKUP(CONCATENATE($AN$5,$B45,$C45),'BUN3'!$A$6:$N$135,14,FALSE),0)</f>
        <v>0</v>
      </c>
      <c r="AO45" s="86">
        <f>_xlfn.IFNA(VLOOKUP(CONCATENATE($AO$5,$B45,$C45),SC!$A$6:$N$135,14,FALSE),0)</f>
        <v>0</v>
      </c>
      <c r="AP45" s="86">
        <f>_xlfn.IFNA(VLOOKUP(CONCATENATE($AP$5,$B45,$C45),'KAL1'!$A$6:$N$135,14,FALSE),0)</f>
        <v>0</v>
      </c>
      <c r="AQ45" s="514"/>
      <c r="AR45" s="87">
        <f>_xlfn.IFNA(VLOOKUP(CONCATENATE($AR$5,$B45,$C45),'MR3'!$A$6:$N$135,14,FALSE),0)</f>
        <v>0</v>
      </c>
      <c r="AS45" s="82"/>
    </row>
    <row r="46" spans="1:45" s="42" customFormat="1" x14ac:dyDescent="0.2">
      <c r="A46" s="924"/>
      <c r="B46" s="111" t="s">
        <v>752</v>
      </c>
      <c r="C46" s="27" t="s">
        <v>753</v>
      </c>
      <c r="D46" s="27" t="s">
        <v>463</v>
      </c>
      <c r="E46" s="28">
        <v>44317</v>
      </c>
      <c r="F46" s="29">
        <v>18</v>
      </c>
      <c r="G46" s="26">
        <f t="shared" si="0"/>
        <v>0</v>
      </c>
      <c r="H46" s="30">
        <f t="shared" si="1"/>
        <v>0</v>
      </c>
      <c r="I46" s="31"/>
      <c r="J46" s="227">
        <f>_xlfn.IFNA(VLOOKUP(CONCATENATE($J$5,$B46,$C46),'20BUN'!$A$6:$N$94,14,FALSE),0)</f>
        <v>0</v>
      </c>
      <c r="K46" s="85">
        <f>_xlfn.IFNA(VLOOKUP(CONCATENATE($K$5,$B46,$C46),'20BUS'!$A$6:$N$107,14,FALSE),0)</f>
        <v>0</v>
      </c>
      <c r="L46" s="85">
        <f>_xlfn.IFNA(VLOOKUP(CONCATENATE($L$5,$B46,$C46),'MUR1'!$A$6:$N$135,14,FALSE),0)</f>
        <v>0</v>
      </c>
      <c r="M46" s="85">
        <f>_xlfn.IFNA(VLOOKUP(CONCATENATE($M$5,$B46,$C46),'BUS1'!$A$6:$N$95,14,FALSE),0)</f>
        <v>0</v>
      </c>
      <c r="N46" s="85">
        <f>_xlfn.IFNA(VLOOKUP(CONCATENATE($N$5,$B46,$C46),'WP1'!$A$6:$N$131,14,FALSE),0)</f>
        <v>0</v>
      </c>
      <c r="O46" s="85">
        <f>_xlfn.IFNA(VLOOKUP(CONCATENATE($O$5,$B46,$C46),'BAL1'!$A$6:$N$95,14,FALSE),0)</f>
        <v>0</v>
      </c>
      <c r="P46" s="85">
        <f>_xlfn.IFNA(VLOOKUP(CONCATENATE($P$5,$B46,$C46),'BUS2'!$A$6:$N$133,14,FALSE),0)</f>
        <v>0</v>
      </c>
      <c r="Q46" s="85">
        <f>_xlfn.IFNA(VLOOKUP(CONCATENATE($Q$5,$B46,$C46),'WAL1'!$A$6:$N$135,14,FALSE),0)</f>
        <v>0</v>
      </c>
      <c r="R46" s="85">
        <f>_xlfn.IFNA(VLOOKUP(CONCATENATE($S$5,$B46,$C46),'MR1'!$A$6:$N$130,14,FALSE),0)</f>
        <v>0</v>
      </c>
      <c r="S46" s="85">
        <f>_xlfn.IFNA(VLOOKUP(CONCATENATE($S$5,$B46,$C46),'OG1'!$A$6:$N$132,14,FALSE),0)</f>
        <v>0</v>
      </c>
      <c r="T46" s="85">
        <f>_xlfn.IFNA(VLOOKUP(CONCATENATE($T$5,$B46,$C46),DARL!$A$6:$N$56,14,FALSE),0)</f>
        <v>0</v>
      </c>
      <c r="U46" s="85">
        <f>_xlfn.IFNA(VLOOKUP(CONCATENATE($U$5,$B46,$C46),'BUS3'!$A$6:$N$135,14,FALSE),0)</f>
        <v>0</v>
      </c>
      <c r="V46" s="85">
        <f>_xlfn.IFNA(VLOOKUP(CONCATENATE($V$5,$B46,$C46),'BAL2'!$A$6:$N$135,14,FALSE),0)</f>
        <v>0</v>
      </c>
      <c r="W46" s="85">
        <f>_xlfn.IFNA(VLOOKUP(CONCATENATE($W$5,$B46,$C46),'BUN1'!$A$6:$N$135,14,FALSE),0)</f>
        <v>0</v>
      </c>
      <c r="X46" s="85">
        <f>_xlfn.IFNA(VLOOKUP(CONCATENATE($X$5,$B46,$C46),'OG2'!$A$6:$N$133,14,FALSE),0)</f>
        <v>0</v>
      </c>
      <c r="Y46" s="85">
        <f>_xlfn.IFNA(VLOOKUP(CONCATENATE($Y$5,$B46,$C46),'SM1'!$A$6:$N$133,14,FALSE),0)</f>
        <v>0</v>
      </c>
      <c r="Z46" s="85">
        <f>_xlfn.IFNA(VLOOKUP(CONCATENATE($Z$5,$B46,$C46),'MR2'!$A$6:$N$124,14,FALSE),0)</f>
        <v>0</v>
      </c>
      <c r="AA46" s="85">
        <f>_xlfn.IFNA(VLOOKUP(CONCATENATE($AA$5,$B46,$C46),'WAL2'!$A$6:$N$135,14,FALSE),0)</f>
        <v>0</v>
      </c>
      <c r="AB46" s="85">
        <f>_xlfn.IFNA(VLOOKUP(CONCATENATE($AB$5,$B46,$C46),DARD1!$A$6:$N$134,14,FALSE),0)</f>
        <v>0</v>
      </c>
      <c r="AC46" s="85">
        <f>_xlfn.IFNA(VLOOKUP(CONCATENATE($AC$5,$B46,$C46),'LF1'!$A$6:$N$135,14,FALSE),0)</f>
        <v>0</v>
      </c>
      <c r="AD46" s="85">
        <f>_xlfn.IFNA(VLOOKUP(CONCATENATE($AD$5,$B46,$C46),DARL2!$A$6:$N$135,14,FALSE),0)</f>
        <v>0</v>
      </c>
      <c r="AE46" s="85">
        <f>_xlfn.IFNA(VLOOKUP(CONCATENATE($AE$5,$B46,$C46),FEST!$A$6:$N$131,14,FALSE),0)</f>
        <v>0</v>
      </c>
      <c r="AF46" s="85">
        <f>_xlfn.IFNA(VLOOKUP(CONCATENATE($AF$5,$B46,$C46),'BUN2'!$A$6:$N$131,14,FALSE),0)</f>
        <v>0</v>
      </c>
      <c r="AG46" s="85">
        <f>_xlfn.IFNA(VLOOKUP(CONCATENATE($AG$5,$B46,$C46),'OG3'!$A$6:$N$135,14,FALSE),0)</f>
        <v>0</v>
      </c>
      <c r="AH46" s="86">
        <f>_xlfn.IFNA(VLOOKUP(CONCATENATE($AH$5,$B46,$C46),SER!$A$6:$N$135,14,FALSE),0)</f>
        <v>0</v>
      </c>
      <c r="AI46" s="86">
        <f>_xlfn.IFNA(VLOOKUP(CONCATENATE($AH$5,$B46,$C46),KR!$A$6:$N$135,14,FALSE),0)</f>
        <v>0</v>
      </c>
      <c r="AJ46" s="86">
        <f>_xlfn.IFNA(VLOOKUP(CONCATENATE($AJ$5,$B46,$C46),DARL2!$A$6:$N$135,14,FALSE),0)</f>
        <v>0</v>
      </c>
      <c r="AK46" s="86">
        <f>_xlfn.IFNA(VLOOKUP(CONCATENATE($AK$5,$B46,$C46),DARD2!$A$6:$N$135,14,FALSE),0)</f>
        <v>0</v>
      </c>
      <c r="AL46" s="86">
        <f>_xlfn.IFNA(VLOOKUP(CONCATENATE($AL$5,$B46,$C46),'WAL3'!$A$6:$N$77,14,FALSE),0)</f>
        <v>0</v>
      </c>
      <c r="AM46" s="86">
        <f>_xlfn.IFNA(VLOOKUP(CONCATENATE($AM$5,$B46,$C46),'BAL3'!$A$6:$N$135,14,FALSE),0)</f>
        <v>0</v>
      </c>
      <c r="AN46" s="86">
        <f>_xlfn.IFNA(VLOOKUP(CONCATENATE($AN$5,$B46,$C46),'BUN3'!$A$6:$N$135,14,FALSE),0)</f>
        <v>0</v>
      </c>
      <c r="AO46" s="86">
        <f>_xlfn.IFNA(VLOOKUP(CONCATENATE($AO$5,$B46,$C46),SC!$A$6:$N$135,14,FALSE),0)</f>
        <v>0</v>
      </c>
      <c r="AP46" s="86">
        <f>_xlfn.IFNA(VLOOKUP(CONCATENATE($AP$5,$B46,$C46),'KAL1'!$A$6:$N$135,14,FALSE),0)</f>
        <v>0</v>
      </c>
      <c r="AQ46" s="514"/>
      <c r="AR46" s="87">
        <f>_xlfn.IFNA(VLOOKUP(CONCATENATE($AR$5,$B46,$C46),'MR3'!$A$6:$N$135,14,FALSE),0)</f>
        <v>0</v>
      </c>
      <c r="AS46" s="82"/>
    </row>
    <row r="47" spans="1:45" s="42" customFormat="1" x14ac:dyDescent="0.2">
      <c r="A47" s="924"/>
      <c r="B47" s="111" t="s">
        <v>477</v>
      </c>
      <c r="C47" s="27" t="s">
        <v>478</v>
      </c>
      <c r="D47" s="27" t="s">
        <v>473</v>
      </c>
      <c r="E47" s="28">
        <v>44218</v>
      </c>
      <c r="F47" s="29">
        <v>18</v>
      </c>
      <c r="G47" s="26">
        <f t="shared" si="0"/>
        <v>0</v>
      </c>
      <c r="H47" s="30">
        <f t="shared" si="1"/>
        <v>0</v>
      </c>
      <c r="I47" s="31"/>
      <c r="J47" s="227">
        <f>_xlfn.IFNA(VLOOKUP(CONCATENATE($J$5,$B47,$C47),'20BUN'!$A$6:$N$94,14,FALSE),0)</f>
        <v>0</v>
      </c>
      <c r="K47" s="85">
        <f>_xlfn.IFNA(VLOOKUP(CONCATENATE($K$5,$B47,$C47),'20BUS'!$A$6:$N$107,14,FALSE),0)</f>
        <v>0</v>
      </c>
      <c r="L47" s="85">
        <f>_xlfn.IFNA(VLOOKUP(CONCATENATE($L$5,$B47,$C47),'MUR1'!$A$6:$N$135,14,FALSE),0)</f>
        <v>0</v>
      </c>
      <c r="M47" s="85">
        <f>_xlfn.IFNA(VLOOKUP(CONCATENATE($M$5,$B47,$C47),'BUS1'!$A$6:$N$95,14,FALSE),0)</f>
        <v>0</v>
      </c>
      <c r="N47" s="85">
        <f>_xlfn.IFNA(VLOOKUP(CONCATENATE($N$5,$B47,$C47),'WP1'!$A$6:$N$131,14,FALSE),0)</f>
        <v>0</v>
      </c>
      <c r="O47" s="85">
        <f>_xlfn.IFNA(VLOOKUP(CONCATENATE($O$5,$B47,$C47),'BAL1'!$A$6:$N$95,14,FALSE),0)</f>
        <v>0</v>
      </c>
      <c r="P47" s="85">
        <f>_xlfn.IFNA(VLOOKUP(CONCATENATE($P$5,$B47,$C47),'BUS2'!$A$6:$N$133,14,FALSE),0)</f>
        <v>0</v>
      </c>
      <c r="Q47" s="85">
        <f>_xlfn.IFNA(VLOOKUP(CONCATENATE($Q$5,$B47,$C47),'WAL1'!$A$6:$N$135,14,FALSE),0)</f>
        <v>0</v>
      </c>
      <c r="R47" s="85">
        <f>_xlfn.IFNA(VLOOKUP(CONCATENATE($S$5,$B47,$C47),'MR1'!$A$6:$N$130,14,FALSE),0)</f>
        <v>0</v>
      </c>
      <c r="S47" s="85">
        <f>_xlfn.IFNA(VLOOKUP(CONCATENATE($S$5,$B47,$C47),'OG1'!$A$6:$N$132,14,FALSE),0)</f>
        <v>0</v>
      </c>
      <c r="T47" s="85">
        <f>_xlfn.IFNA(VLOOKUP(CONCATENATE($T$5,$B47,$C47),DARL!$A$6:$N$56,14,FALSE),0)</f>
        <v>0</v>
      </c>
      <c r="U47" s="85">
        <f>_xlfn.IFNA(VLOOKUP(CONCATENATE($U$5,$B47,$C47),'BUS3'!$A$6:$N$135,14,FALSE),0)</f>
        <v>0</v>
      </c>
      <c r="V47" s="85">
        <f>_xlfn.IFNA(VLOOKUP(CONCATENATE($V$5,$B47,$C47),'BAL2'!$A$6:$N$135,14,FALSE),0)</f>
        <v>0</v>
      </c>
      <c r="W47" s="85">
        <f>_xlfn.IFNA(VLOOKUP(CONCATENATE($W$5,$B47,$C47),'BUN1'!$A$6:$N$135,14,FALSE),0)</f>
        <v>0</v>
      </c>
      <c r="X47" s="85">
        <f>_xlfn.IFNA(VLOOKUP(CONCATENATE($X$5,$B47,$C47),'OG2'!$A$6:$N$133,14,FALSE),0)</f>
        <v>0</v>
      </c>
      <c r="Y47" s="85">
        <f>_xlfn.IFNA(VLOOKUP(CONCATENATE($Y$5,$B47,$C47),'SM1'!$A$6:$N$133,14,FALSE),0)</f>
        <v>0</v>
      </c>
      <c r="Z47" s="85">
        <f>_xlfn.IFNA(VLOOKUP(CONCATENATE($Z$5,$B47,$C47),'MR2'!$A$6:$N$124,14,FALSE),0)</f>
        <v>0</v>
      </c>
      <c r="AA47" s="85">
        <f>_xlfn.IFNA(VLOOKUP(CONCATENATE($AA$5,$B47,$C47),'WAL2'!$A$6:$N$135,14,FALSE),0)</f>
        <v>0</v>
      </c>
      <c r="AB47" s="85">
        <f>_xlfn.IFNA(VLOOKUP(CONCATENATE($AB$5,$B47,$C47),DARD1!$A$6:$N$134,14,FALSE),0)</f>
        <v>0</v>
      </c>
      <c r="AC47" s="85">
        <f>_xlfn.IFNA(VLOOKUP(CONCATENATE($AC$5,$B47,$C47),'LF1'!$A$6:$N$135,14,FALSE),0)</f>
        <v>0</v>
      </c>
      <c r="AD47" s="85">
        <f>_xlfn.IFNA(VLOOKUP(CONCATENATE($AD$5,$B47,$C47),DARL2!$A$6:$N$135,14,FALSE),0)</f>
        <v>0</v>
      </c>
      <c r="AE47" s="85">
        <f>_xlfn.IFNA(VLOOKUP(CONCATENATE($AE$5,$B47,$C47),FEST!$A$6:$N$131,14,FALSE),0)</f>
        <v>0</v>
      </c>
      <c r="AF47" s="85">
        <f>_xlfn.IFNA(VLOOKUP(CONCATENATE($AF$5,$B47,$C47),'BUN2'!$A$6:$N$131,14,FALSE),0)</f>
        <v>0</v>
      </c>
      <c r="AG47" s="85">
        <f>_xlfn.IFNA(VLOOKUP(CONCATENATE($AG$5,$B47,$C47),'OG3'!$A$6:$N$135,14,FALSE),0)</f>
        <v>0</v>
      </c>
      <c r="AH47" s="86">
        <f>_xlfn.IFNA(VLOOKUP(CONCATENATE($AH$5,$B47,$C47),SER!$A$6:$N$135,14,FALSE),0)</f>
        <v>0</v>
      </c>
      <c r="AI47" s="86">
        <f>_xlfn.IFNA(VLOOKUP(CONCATENATE($AH$5,$B47,$C47),KR!$A$6:$N$135,14,FALSE),0)</f>
        <v>0</v>
      </c>
      <c r="AJ47" s="86">
        <f>_xlfn.IFNA(VLOOKUP(CONCATENATE($AJ$5,$B47,$C47),DARL2!$A$6:$N$135,14,FALSE),0)</f>
        <v>0</v>
      </c>
      <c r="AK47" s="86">
        <f>_xlfn.IFNA(VLOOKUP(CONCATENATE($AK$5,$B47,$C47),DARD2!$A$6:$N$135,14,FALSE),0)</f>
        <v>0</v>
      </c>
      <c r="AL47" s="86">
        <f>_xlfn.IFNA(VLOOKUP(CONCATENATE($AL$5,$B47,$C47),'WAL3'!$A$6:$N$77,14,FALSE),0)</f>
        <v>0</v>
      </c>
      <c r="AM47" s="86">
        <f>_xlfn.IFNA(VLOOKUP(CONCATENATE($AM$5,$B47,$C47),'BAL3'!$A$6:$N$135,14,FALSE),0)</f>
        <v>0</v>
      </c>
      <c r="AN47" s="86">
        <f>_xlfn.IFNA(VLOOKUP(CONCATENATE($AN$5,$B47,$C47),'BUN3'!$A$6:$N$135,14,FALSE),0)</f>
        <v>0</v>
      </c>
      <c r="AO47" s="86">
        <f>_xlfn.IFNA(VLOOKUP(CONCATENATE($AO$5,$B47,$C47),SC!$A$6:$N$135,14,FALSE),0)</f>
        <v>0</v>
      </c>
      <c r="AP47" s="86">
        <f>_xlfn.IFNA(VLOOKUP(CONCATENATE($AP$5,$B47,$C47),'KAL1'!$A$6:$N$135,14,FALSE),0)</f>
        <v>0</v>
      </c>
      <c r="AQ47" s="86"/>
      <c r="AR47" s="87">
        <f>_xlfn.IFNA(VLOOKUP(CONCATENATE($AR$5,$B47,$C47),'MR3'!$A$6:$N$135,14,FALSE),0)</f>
        <v>0</v>
      </c>
      <c r="AS47" s="82"/>
    </row>
    <row r="48" spans="1:45" s="42" customFormat="1" x14ac:dyDescent="0.2">
      <c r="A48" s="924"/>
      <c r="B48" s="111" t="s">
        <v>625</v>
      </c>
      <c r="C48" s="27" t="s">
        <v>728</v>
      </c>
      <c r="D48" s="27" t="s">
        <v>729</v>
      </c>
      <c r="E48" s="28">
        <v>44283</v>
      </c>
      <c r="F48" s="29">
        <v>16</v>
      </c>
      <c r="G48" s="26">
        <f t="shared" si="0"/>
        <v>0</v>
      </c>
      <c r="H48" s="30">
        <f t="shared" si="1"/>
        <v>0</v>
      </c>
      <c r="I48" s="31"/>
      <c r="J48" s="227">
        <f>_xlfn.IFNA(VLOOKUP(CONCATENATE($J$5,$B48,$C48),'20BUN'!$A$6:$N$94,14,FALSE),0)</f>
        <v>0</v>
      </c>
      <c r="K48" s="85">
        <f>_xlfn.IFNA(VLOOKUP(CONCATENATE($K$5,$B48,$C48),'20BUS'!$A$6:$N$107,14,FALSE),0)</f>
        <v>0</v>
      </c>
      <c r="L48" s="85">
        <f>_xlfn.IFNA(VLOOKUP(CONCATENATE($L$5,$B48,$C48),'MUR1'!$A$6:$N$135,14,FALSE),0)</f>
        <v>0</v>
      </c>
      <c r="M48" s="85">
        <f>_xlfn.IFNA(VLOOKUP(CONCATENATE($M$5,$B48,$C48),'BUS1'!$A$6:$N$95,14,FALSE),0)</f>
        <v>0</v>
      </c>
      <c r="N48" s="85">
        <f>_xlfn.IFNA(VLOOKUP(CONCATENATE($N$5,$B48,$C48),'WP1'!$A$6:$N$131,14,FALSE),0)</f>
        <v>0</v>
      </c>
      <c r="O48" s="85">
        <f>_xlfn.IFNA(VLOOKUP(CONCATENATE($O$5,$B48,$C48),'BAL1'!$A$6:$N$95,14,FALSE),0)</f>
        <v>0</v>
      </c>
      <c r="P48" s="85">
        <f>_xlfn.IFNA(VLOOKUP(CONCATENATE($P$5,$B48,$C48),'BUS2'!$A$6:$N$133,14,FALSE),0)</f>
        <v>0</v>
      </c>
      <c r="Q48" s="85">
        <f>_xlfn.IFNA(VLOOKUP(CONCATENATE($Q$5,$B48,$C48),'WAL1'!$A$6:$N$135,14,FALSE),0)</f>
        <v>0</v>
      </c>
      <c r="R48" s="85">
        <f>_xlfn.IFNA(VLOOKUP(CONCATENATE($S$5,$B48,$C48),'MR1'!$A$6:$N$130,14,FALSE),0)</f>
        <v>0</v>
      </c>
      <c r="S48" s="85">
        <f>_xlfn.IFNA(VLOOKUP(CONCATENATE($S$5,$B48,$C48),'OG1'!$A$6:$N$132,14,FALSE),0)</f>
        <v>0</v>
      </c>
      <c r="T48" s="85">
        <f>_xlfn.IFNA(VLOOKUP(CONCATENATE($T$5,$B48,$C48),DARL!$A$6:$N$56,14,FALSE),0)</f>
        <v>0</v>
      </c>
      <c r="U48" s="85">
        <f>_xlfn.IFNA(VLOOKUP(CONCATENATE($U$5,$B48,$C48),'BUS3'!$A$6:$N$135,14,FALSE),0)</f>
        <v>0</v>
      </c>
      <c r="V48" s="85">
        <f>_xlfn.IFNA(VLOOKUP(CONCATENATE($V$5,$B48,$C48),'BAL2'!$A$6:$N$135,14,FALSE),0)</f>
        <v>0</v>
      </c>
      <c r="W48" s="85">
        <f>_xlfn.IFNA(VLOOKUP(CONCATENATE($W$5,$B48,$C48),'BUN1'!$A$6:$N$135,14,FALSE),0)</f>
        <v>0</v>
      </c>
      <c r="X48" s="85">
        <f>_xlfn.IFNA(VLOOKUP(CONCATENATE($X$5,$B48,$C48),'OG2'!$A$6:$N$133,14,FALSE),0)</f>
        <v>0</v>
      </c>
      <c r="Y48" s="85">
        <f>_xlfn.IFNA(VLOOKUP(CONCATENATE($Y$5,$B48,$C48),'SM1'!$A$6:$N$133,14,FALSE),0)</f>
        <v>0</v>
      </c>
      <c r="Z48" s="85">
        <f>_xlfn.IFNA(VLOOKUP(CONCATENATE($Z$5,$B48,$C48),'MR2'!$A$6:$N$124,14,FALSE),0)</f>
        <v>0</v>
      </c>
      <c r="AA48" s="85">
        <f>_xlfn.IFNA(VLOOKUP(CONCATENATE($AA$5,$B48,$C48),'WAL2'!$A$6:$N$135,14,FALSE),0)</f>
        <v>0</v>
      </c>
      <c r="AB48" s="85">
        <f>_xlfn.IFNA(VLOOKUP(CONCATENATE($AB$5,$B48,$C48),DARD1!$A$6:$N$134,14,FALSE),0)</f>
        <v>0</v>
      </c>
      <c r="AC48" s="85">
        <f>_xlfn.IFNA(VLOOKUP(CONCATENATE($AC$5,$B48,$C48),'LF1'!$A$6:$N$135,14,FALSE),0)</f>
        <v>0</v>
      </c>
      <c r="AD48" s="85">
        <f>_xlfn.IFNA(VLOOKUP(CONCATENATE($AD$5,$B48,$C48),DARL2!$A$6:$N$135,14,FALSE),0)</f>
        <v>0</v>
      </c>
      <c r="AE48" s="85"/>
      <c r="AF48" s="85">
        <f>_xlfn.IFNA(VLOOKUP(CONCATENATE($AF$5,$B48,$C48),'BUN2'!$A$6:$N$131,14,FALSE),0)</f>
        <v>0</v>
      </c>
      <c r="AG48" s="85">
        <f>_xlfn.IFNA(VLOOKUP(CONCATENATE($AG$5,$B48,$C48),'OG3'!$A$6:$N$135,14,FALSE),0)</f>
        <v>0</v>
      </c>
      <c r="AH48" s="86">
        <f>_xlfn.IFNA(VLOOKUP(CONCATENATE($AH$5,$B48,$C48),SER!$A$6:$N$135,14,FALSE),0)</f>
        <v>0</v>
      </c>
      <c r="AI48" s="86">
        <f>_xlfn.IFNA(VLOOKUP(CONCATENATE($AH$5,$B48,$C48),KR!$A$6:$N$135,14,FALSE),0)</f>
        <v>0</v>
      </c>
      <c r="AJ48" s="86">
        <f>_xlfn.IFNA(VLOOKUP(CONCATENATE($AJ$5,$B48,$C48),DARL2!$A$6:$N$135,14,FALSE),0)</f>
        <v>0</v>
      </c>
      <c r="AK48" s="86">
        <f>_xlfn.IFNA(VLOOKUP(CONCATENATE($AK$5,$B48,$C48),DARD2!$A$6:$N$135,14,FALSE),0)</f>
        <v>0</v>
      </c>
      <c r="AL48" s="86">
        <f>_xlfn.IFNA(VLOOKUP(CONCATENATE($AL$5,$B48,$C48),'WAL3'!$A$6:$N$77,14,FALSE),0)</f>
        <v>0</v>
      </c>
      <c r="AM48" s="86">
        <f>_xlfn.IFNA(VLOOKUP(CONCATENATE($AM$5,$B48,$C48),'BAL3'!$A$6:$N$135,14,FALSE),0)</f>
        <v>0</v>
      </c>
      <c r="AN48" s="86">
        <f>_xlfn.IFNA(VLOOKUP(CONCATENATE($AN$5,$B48,$C48),'BUN3'!$A$6:$N$135,14,FALSE),0)</f>
        <v>0</v>
      </c>
      <c r="AO48" s="86">
        <f>_xlfn.IFNA(VLOOKUP(CONCATENATE($AO$5,$B48,$C48),SC!$A$6:$N$135,14,FALSE),0)</f>
        <v>0</v>
      </c>
      <c r="AP48" s="86">
        <f>_xlfn.IFNA(VLOOKUP(CONCATENATE($AP$5,$B48,$C48),'KAL1'!$A$6:$N$135,14,FALSE),0)</f>
        <v>0</v>
      </c>
      <c r="AQ48" s="86"/>
      <c r="AR48" s="87">
        <f>_xlfn.IFNA(VLOOKUP(CONCATENATE($AR$5,$B48,$C48),'MR3'!$A$6:$N$135,14,FALSE),0)</f>
        <v>0</v>
      </c>
      <c r="AS48" s="82"/>
    </row>
    <row r="49" spans="1:45" s="42" customFormat="1" ht="13.5" thickBot="1" x14ac:dyDescent="0.25">
      <c r="A49" s="924"/>
      <c r="B49" s="829" t="s">
        <v>1276</v>
      </c>
      <c r="C49" s="642" t="s">
        <v>1277</v>
      </c>
      <c r="D49" s="642" t="s">
        <v>54</v>
      </c>
      <c r="E49" s="643">
        <v>44454</v>
      </c>
      <c r="F49" s="644">
        <v>17</v>
      </c>
      <c r="G49" s="827">
        <f t="shared" si="0"/>
        <v>0</v>
      </c>
      <c r="H49" s="828">
        <f t="shared" si="1"/>
        <v>0</v>
      </c>
      <c r="I49" s="638"/>
      <c r="J49" s="645">
        <f>_xlfn.IFNA(VLOOKUP(CONCATENATE($J$5,$B49,$C49),'20BUN'!$A$6:$N$94,14,FALSE),0)</f>
        <v>0</v>
      </c>
      <c r="K49" s="640">
        <f>_xlfn.IFNA(VLOOKUP(CONCATENATE($K$5,$B49,$C49),'20BUS'!$A$6:$N$107,14,FALSE),0)</f>
        <v>0</v>
      </c>
      <c r="L49" s="640">
        <f>_xlfn.IFNA(VLOOKUP(CONCATENATE($L$5,$B49,$C49),'MUR1'!$A$6:$N$135,14,FALSE),0)</f>
        <v>0</v>
      </c>
      <c r="M49" s="640">
        <f>_xlfn.IFNA(VLOOKUP(CONCATENATE($M$5,$B49,$C49),'BUS1'!$A$6:$N$95,14,FALSE),0)</f>
        <v>0</v>
      </c>
      <c r="N49" s="640">
        <f>_xlfn.IFNA(VLOOKUP(CONCATENATE($N$5,$B49,$C49),'WP1'!$A$6:$N$131,14,FALSE),0)</f>
        <v>0</v>
      </c>
      <c r="O49" s="640">
        <f>_xlfn.IFNA(VLOOKUP(CONCATENATE($O$5,$B49,$C49),'BAL1'!$A$6:$N$95,14,FALSE),0)</f>
        <v>0</v>
      </c>
      <c r="P49" s="640">
        <f>_xlfn.IFNA(VLOOKUP(CONCATENATE($P$5,$B49,$C49),'BUS2'!$A$6:$N$133,14,FALSE),0)</f>
        <v>0</v>
      </c>
      <c r="Q49" s="640">
        <f>_xlfn.IFNA(VLOOKUP(CONCATENATE($Q$5,$B49,$C49),'WAL1'!$A$6:$N$135,14,FALSE),0)</f>
        <v>0</v>
      </c>
      <c r="R49" s="640">
        <f>_xlfn.IFNA(VLOOKUP(CONCATENATE($S$5,$B49,$C49),'MR1'!$A$6:$N$130,14,FALSE),0)</f>
        <v>0</v>
      </c>
      <c r="S49" s="640">
        <f>_xlfn.IFNA(VLOOKUP(CONCATENATE($S$5,$B49,$C49),'OG1'!$A$6:$N$132,14,FALSE),0)</f>
        <v>0</v>
      </c>
      <c r="T49" s="640">
        <f>_xlfn.IFNA(VLOOKUP(CONCATENATE($T$5,$B49,$C49),DARL!$A$6:$N$56,14,FALSE),0)</f>
        <v>0</v>
      </c>
      <c r="U49" s="640">
        <f>_xlfn.IFNA(VLOOKUP(CONCATENATE($U$5,$B49,$C49),'BUS3'!$A$6:$N$135,14,FALSE),0)</f>
        <v>0</v>
      </c>
      <c r="V49" s="640">
        <f>_xlfn.IFNA(VLOOKUP(CONCATENATE($V$5,$B49,$C49),'BAL2'!$A$6:$N$135,14,FALSE),0)</f>
        <v>0</v>
      </c>
      <c r="W49" s="640">
        <f>_xlfn.IFNA(VLOOKUP(CONCATENATE($W$5,$B49,$C49),'BUN1'!$A$6:$N$135,14,FALSE),0)</f>
        <v>0</v>
      </c>
      <c r="X49" s="640">
        <f>_xlfn.IFNA(VLOOKUP(CONCATENATE($X$5,$B49,$C49),'OG2'!$A$6:$N$133,14,FALSE),0)</f>
        <v>0</v>
      </c>
      <c r="Y49" s="640">
        <f>_xlfn.IFNA(VLOOKUP(CONCATENATE($Y$5,$B49,$C49),'SM1'!$A$6:$N$133,14,FALSE),0)</f>
        <v>0</v>
      </c>
      <c r="Z49" s="640">
        <f>_xlfn.IFNA(VLOOKUP(CONCATENATE($Z$5,$B49,$C49),'MR2'!$A$6:$N$124,14,FALSE),0)</f>
        <v>0</v>
      </c>
      <c r="AA49" s="640">
        <f>_xlfn.IFNA(VLOOKUP(CONCATENATE($AA$5,$B49,$C49),'WAL2'!$A$6:$N$135,14,FALSE),0)</f>
        <v>0</v>
      </c>
      <c r="AB49" s="640">
        <f>_xlfn.IFNA(VLOOKUP(CONCATENATE($AB$5,$B49,$C49),DARD1!$A$6:$N$134,14,FALSE),0)</f>
        <v>0</v>
      </c>
      <c r="AC49" s="640">
        <f>_xlfn.IFNA(VLOOKUP(CONCATENATE($AC$5,$B49,$C49),'LF1'!$A$6:$N$135,14,FALSE),0)</f>
        <v>0</v>
      </c>
      <c r="AD49" s="646">
        <f>_xlfn.IFNA(VLOOKUP(CONCATENATE($AD$5,$B49,$C49),DARL2!$A$6:$N$135,14,FALSE),0)</f>
        <v>0</v>
      </c>
      <c r="AE49" s="646"/>
      <c r="AF49" s="646">
        <f>_xlfn.IFNA(VLOOKUP(CONCATENATE($AF$5,$B49,$C49),'BUN2'!$A$6:$N$131,14,FALSE),0)</f>
        <v>0</v>
      </c>
      <c r="AG49" s="646">
        <f>_xlfn.IFNA(VLOOKUP(CONCATENATE($AG$5,$B49,$C49),'OG3'!$A$6:$N$135,14,FALSE),0)</f>
        <v>0</v>
      </c>
      <c r="AH49" s="647">
        <f>_xlfn.IFNA(VLOOKUP(CONCATENATE($AH$5,$B49,$C49),SER!$A$6:$N$135,14,FALSE),0)</f>
        <v>0</v>
      </c>
      <c r="AI49" s="647">
        <f>_xlfn.IFNA(VLOOKUP(CONCATENATE($AH$5,$B49,$C49),KR!$A$6:$N$135,14,FALSE),0)</f>
        <v>0</v>
      </c>
      <c r="AJ49" s="647">
        <f>_xlfn.IFNA(VLOOKUP(CONCATENATE($AJ$5,$B49,$C49),DARL2!$A$6:$N$135,14,FALSE),0)</f>
        <v>0</v>
      </c>
      <c r="AK49" s="171">
        <f>_xlfn.IFNA(VLOOKUP(CONCATENATE($AK$5,$B49,$C49),DARD2!$A$6:$N$135,14,FALSE),0)</f>
        <v>0</v>
      </c>
      <c r="AL49" s="171">
        <f>_xlfn.IFNA(VLOOKUP(CONCATENATE($AL$5,$B49,$C49),'WAL3'!$A$6:$N$77,14,FALSE),0)</f>
        <v>0</v>
      </c>
      <c r="AM49" s="171">
        <f>_xlfn.IFNA(VLOOKUP(CONCATENATE($AM$5,$B49,$C49),'BAL3'!$A$6:$N$135,14,FALSE),0)</f>
        <v>0</v>
      </c>
      <c r="AN49" s="171">
        <f>_xlfn.IFNA(VLOOKUP(CONCATENATE($AN$5,$B49,$C49),'BUN3'!$A$6:$N$135,14,FALSE),0)</f>
        <v>0</v>
      </c>
      <c r="AO49" s="171">
        <f>_xlfn.IFNA(VLOOKUP(CONCATENATE($AO$5,$B49,$C49),SC!$A$6:$N$135,14,FALSE),0)</f>
        <v>0</v>
      </c>
      <c r="AP49" s="171">
        <f>_xlfn.IFNA(VLOOKUP(CONCATENATE($AP$5,$B49,$C49),'KAL1'!$A$6:$N$135,14,FALSE),0)</f>
        <v>0</v>
      </c>
      <c r="AQ49" s="171"/>
      <c r="AR49" s="172">
        <f>_xlfn.IFNA(VLOOKUP(CONCATENATE($AR$5,$B49,$C49),'MR3'!$A$6:$N$135,14,FALSE),0)</f>
        <v>0</v>
      </c>
      <c r="AS49" s="82"/>
    </row>
    <row r="50" spans="1:45" s="42" customFormat="1" x14ac:dyDescent="0.2">
      <c r="A50" s="924"/>
      <c r="B50" s="820" t="s">
        <v>1434</v>
      </c>
      <c r="C50" s="821"/>
      <c r="D50" s="821"/>
      <c r="E50" s="822"/>
      <c r="F50" s="823"/>
      <c r="G50" s="823"/>
      <c r="H50" s="823"/>
      <c r="I50" s="823"/>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717"/>
      <c r="AI50" s="717"/>
      <c r="AJ50" s="717"/>
      <c r="AK50" s="717"/>
      <c r="AL50" s="717"/>
      <c r="AM50" s="717"/>
      <c r="AN50" s="717"/>
      <c r="AO50" s="717"/>
      <c r="AP50" s="717"/>
      <c r="AQ50" s="717"/>
      <c r="AR50" s="717"/>
      <c r="AS50" s="82"/>
    </row>
    <row r="51" spans="1:45" s="42" customFormat="1" x14ac:dyDescent="0.2">
      <c r="A51" s="924"/>
      <c r="B51" s="45"/>
      <c r="C51" s="45"/>
      <c r="D51" s="45"/>
      <c r="E51" s="45"/>
      <c r="F51" s="45"/>
      <c r="G51" s="825"/>
      <c r="H51" s="825"/>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82"/>
    </row>
    <row r="52" spans="1:45" x14ac:dyDescent="0.2">
      <c r="E52" s="42"/>
      <c r="G52" s="826"/>
      <c r="H52" s="826"/>
      <c r="AK52" s="52"/>
      <c r="AS52" s="82"/>
    </row>
    <row r="53" spans="1:45" x14ac:dyDescent="0.2">
      <c r="AK53" s="52"/>
      <c r="AS53" s="82"/>
    </row>
    <row r="54" spans="1:45" x14ac:dyDescent="0.2">
      <c r="AK54" s="52"/>
      <c r="AS54" s="82"/>
    </row>
    <row r="55" spans="1:45" x14ac:dyDescent="0.2">
      <c r="AK55" s="52"/>
      <c r="AS55" s="82"/>
    </row>
    <row r="56" spans="1:45" x14ac:dyDescent="0.2">
      <c r="AK56" s="52"/>
    </row>
    <row r="57" spans="1:45" x14ac:dyDescent="0.2">
      <c r="AK57" s="52"/>
    </row>
  </sheetData>
  <sortState xmlns:xlrd2="http://schemas.microsoft.com/office/spreadsheetml/2017/richdata2" ref="B6:AR49">
    <sortCondition descending="1" ref="H6:H49"/>
    <sortCondition ref="I6:I49"/>
  </sortState>
  <mergeCells count="86">
    <mergeCell ref="AO1:AO2"/>
    <mergeCell ref="AP1:AP2"/>
    <mergeCell ref="AQ1:AQ2"/>
    <mergeCell ref="AR1:AR2"/>
    <mergeCell ref="AO3:AO4"/>
    <mergeCell ref="AP3:AP4"/>
    <mergeCell ref="AQ3:AQ4"/>
    <mergeCell ref="AR3:AR4"/>
    <mergeCell ref="AK3:AK4"/>
    <mergeCell ref="AM1:AM2"/>
    <mergeCell ref="AF3:AF4"/>
    <mergeCell ref="AG3:AG4"/>
    <mergeCell ref="AH3:AH4"/>
    <mergeCell ref="AI3:AI4"/>
    <mergeCell ref="AL3:AL4"/>
    <mergeCell ref="AM3:AM4"/>
    <mergeCell ref="AJ1:AJ2"/>
    <mergeCell ref="AJ3:AJ4"/>
    <mergeCell ref="AD3:AD4"/>
    <mergeCell ref="N3:N4"/>
    <mergeCell ref="O3:O4"/>
    <mergeCell ref="P3:P4"/>
    <mergeCell ref="Q3:Q4"/>
    <mergeCell ref="R3:R4"/>
    <mergeCell ref="AC3:AC4"/>
    <mergeCell ref="Y3:Y4"/>
    <mergeCell ref="Z3:Z4"/>
    <mergeCell ref="AA3:AA4"/>
    <mergeCell ref="AB3:AB4"/>
    <mergeCell ref="O1:O2"/>
    <mergeCell ref="A1:A51"/>
    <mergeCell ref="J3:J4"/>
    <mergeCell ref="K3:K4"/>
    <mergeCell ref="L3:L4"/>
    <mergeCell ref="M3:M4"/>
    <mergeCell ref="H1:H2"/>
    <mergeCell ref="J1:J2"/>
    <mergeCell ref="G1:G2"/>
    <mergeCell ref="I3:I4"/>
    <mergeCell ref="I1:I2"/>
    <mergeCell ref="G3:G4"/>
    <mergeCell ref="H3:H4"/>
    <mergeCell ref="B1:B2"/>
    <mergeCell ref="C1:C2"/>
    <mergeCell ref="D1:D2"/>
    <mergeCell ref="B3:B4"/>
    <mergeCell ref="C3:C4"/>
    <mergeCell ref="D3:D4"/>
    <mergeCell ref="E3:E4"/>
    <mergeCell ref="K1:K2"/>
    <mergeCell ref="E1:E2"/>
    <mergeCell ref="AN3:AN4"/>
    <mergeCell ref="AE3:AE4"/>
    <mergeCell ref="F1:F4"/>
    <mergeCell ref="M1:M2"/>
    <mergeCell ref="N1:N2"/>
    <mergeCell ref="AL1:AL2"/>
    <mergeCell ref="AA1:AA2"/>
    <mergeCell ref="AB1:AB2"/>
    <mergeCell ref="AD1:AD2"/>
    <mergeCell ref="AE1:AE2"/>
    <mergeCell ref="AF1:AF2"/>
    <mergeCell ref="AG1:AG2"/>
    <mergeCell ref="V1:V2"/>
    <mergeCell ref="L1:L2"/>
    <mergeCell ref="P1:P2"/>
    <mergeCell ref="R1:R2"/>
    <mergeCell ref="AN1:AN2"/>
    <mergeCell ref="AH1:AH2"/>
    <mergeCell ref="AI1:AI2"/>
    <mergeCell ref="AK1:AK2"/>
    <mergeCell ref="Y1:Y2"/>
    <mergeCell ref="Z1:Z2"/>
    <mergeCell ref="AC1:AC2"/>
    <mergeCell ref="Q1:Q2"/>
    <mergeCell ref="X1:X2"/>
    <mergeCell ref="W1:W2"/>
    <mergeCell ref="S3:S4"/>
    <mergeCell ref="T3:T4"/>
    <mergeCell ref="U3:U4"/>
    <mergeCell ref="V3:V4"/>
    <mergeCell ref="W3:W4"/>
    <mergeCell ref="X3:X4"/>
    <mergeCell ref="S1:S2"/>
    <mergeCell ref="T1:T2"/>
    <mergeCell ref="U1:U2"/>
  </mergeCells>
  <phoneticPr fontId="22" type="noConversion"/>
  <conditionalFormatting sqref="B51:B1048576 B1:B2">
    <cfRule type="duplicateValues" dxfId="170" priority="394"/>
  </conditionalFormatting>
  <conditionalFormatting sqref="C49:C1048576 C1:C47">
    <cfRule type="duplicateValues" dxfId="169" priority="22"/>
  </conditionalFormatting>
  <conditionalFormatting sqref="C48">
    <cfRule type="duplicateValues" dxfId="168" priority="16"/>
  </conditionalFormatting>
  <conditionalFormatting sqref="R6:R50">
    <cfRule type="cellIs" dxfId="167" priority="8" operator="lessThan">
      <formula>1</formula>
    </cfRule>
  </conditionalFormatting>
  <conditionalFormatting sqref="Z6:Z50">
    <cfRule type="cellIs" dxfId="166" priority="10" operator="lessThan">
      <formula>1</formula>
    </cfRule>
  </conditionalFormatting>
  <conditionalFormatting sqref="AD48:AE50 AD6:AD47">
    <cfRule type="cellIs" dxfId="165" priority="9" operator="lessThan">
      <formula>1</formula>
    </cfRule>
  </conditionalFormatting>
  <conditionalFormatting sqref="U6:Y50 AA6:AC50 J6:Q50 S6:S50 AK6:AR50 AF6:AH50">
    <cfRule type="cellIs" dxfId="164" priority="12" operator="lessThan">
      <formula>1</formula>
    </cfRule>
  </conditionalFormatting>
  <conditionalFormatting sqref="T6:T50">
    <cfRule type="cellIs" dxfId="163" priority="11" operator="lessThan">
      <formula>1</formula>
    </cfRule>
  </conditionalFormatting>
  <conditionalFormatting sqref="AJ6:AJ50">
    <cfRule type="cellIs" dxfId="162" priority="7" operator="lessThan">
      <formula>1</formula>
    </cfRule>
  </conditionalFormatting>
  <conditionalFormatting sqref="AI6:AI50">
    <cfRule type="cellIs" dxfId="161" priority="5" operator="lessThan">
      <formula>1</formula>
    </cfRule>
  </conditionalFormatting>
  <conditionalFormatting sqref="AE6:AE47">
    <cfRule type="cellIs" dxfId="160" priority="1" operator="lessThan">
      <formula>1</formula>
    </cfRule>
  </conditionalFormatting>
  <pageMargins left="0.25" right="0.25" top="0.75" bottom="0.75" header="0.3" footer="0.3"/>
  <pageSetup paperSize="9" fitToHeight="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3" ma:contentTypeDescription="Create a new document." ma:contentTypeScope="" ma:versionID="b64ddec33683049f214f318bae77de4e">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067ae3f4e01f4de741c976f452202a5e"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D5784F-C537-448B-8BAF-9CE13C7FC28C}">
  <ds:schemaRefs>
    <ds:schemaRef ds:uri="http://schemas.microsoft.com/sharepoint/v3/contenttype/forms"/>
  </ds:schemaRefs>
</ds:datastoreItem>
</file>

<file path=customXml/itemProps2.xml><?xml version="1.0" encoding="utf-8"?>
<ds:datastoreItem xmlns:ds="http://schemas.openxmlformats.org/officeDocument/2006/customXml" ds:itemID="{E7A26EAE-B067-413B-A418-73E5D4AF09AC}">
  <ds:schemaRefs>
    <ds:schemaRef ds:uri="http://schemas.microsoft.com/office/2006/metadata/properties"/>
    <ds:schemaRef ds:uri="1fa763e0-74b2-4ff1-98c0-f888e0b6c26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facabce-c30a-405d-aeb6-cd46caef6ac0"/>
    <ds:schemaRef ds:uri="http://www.w3.org/XML/1998/namespace"/>
    <ds:schemaRef ds:uri="http://purl.org/dc/dcmitype/"/>
  </ds:schemaRefs>
</ds:datastoreItem>
</file>

<file path=customXml/itemProps3.xml><?xml version="1.0" encoding="utf-8"?>
<ds:datastoreItem xmlns:ds="http://schemas.openxmlformats.org/officeDocument/2006/customXml" ds:itemID="{4F0D333E-87F2-4F58-9297-7BC2B64DD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12</vt:i4>
      </vt:variant>
    </vt:vector>
  </HeadingPairs>
  <TitlesOfParts>
    <vt:vector size="63" baseType="lpstr">
      <vt:lpstr>Front Cover</vt:lpstr>
      <vt:lpstr>Affiliates</vt:lpstr>
      <vt:lpstr>Med 8-24</vt:lpstr>
      <vt:lpstr>Elem 17-24</vt:lpstr>
      <vt:lpstr>Elem 8-16</vt:lpstr>
      <vt:lpstr>Nov 17-24</vt:lpstr>
      <vt:lpstr>Nov 14-16</vt:lpstr>
      <vt:lpstr>Nov 8-13</vt:lpstr>
      <vt:lpstr>Prelim 17-24</vt:lpstr>
      <vt:lpstr>Prelim 14-16</vt:lpstr>
      <vt:lpstr>Prelim 11-13</vt:lpstr>
      <vt:lpstr>Prelim 10&amp;U</vt:lpstr>
      <vt:lpstr>Prep 10&amp;U</vt:lpstr>
      <vt:lpstr>RBPS</vt:lpstr>
      <vt:lpstr>20BUN</vt:lpstr>
      <vt:lpstr>20BUS</vt:lpstr>
      <vt:lpstr>MUR1</vt:lpstr>
      <vt:lpstr>BUS1</vt:lpstr>
      <vt:lpstr>WP1</vt:lpstr>
      <vt:lpstr>BAL1</vt:lpstr>
      <vt:lpstr>WAL1</vt:lpstr>
      <vt:lpstr>MR1</vt:lpstr>
      <vt:lpstr>BUS2</vt:lpstr>
      <vt:lpstr>OG1</vt:lpstr>
      <vt:lpstr>DARL</vt:lpstr>
      <vt:lpstr>BUS3</vt:lpstr>
      <vt:lpstr>BAL2</vt:lpstr>
      <vt:lpstr>BUN1</vt:lpstr>
      <vt:lpstr>OG2</vt:lpstr>
      <vt:lpstr>SM1</vt:lpstr>
      <vt:lpstr>MR2</vt:lpstr>
      <vt:lpstr>WAL2</vt:lpstr>
      <vt:lpstr>DARD1</vt:lpstr>
      <vt:lpstr>LF1</vt:lpstr>
      <vt:lpstr>DARL2</vt:lpstr>
      <vt:lpstr>FEST</vt:lpstr>
      <vt:lpstr>BUN2</vt:lpstr>
      <vt:lpstr>OG3</vt:lpstr>
      <vt:lpstr>SER</vt:lpstr>
      <vt:lpstr>DARL3</vt:lpstr>
      <vt:lpstr>KR</vt:lpstr>
      <vt:lpstr>DARD2</vt:lpstr>
      <vt:lpstr>WAL3</vt:lpstr>
      <vt:lpstr>BAL3</vt:lpstr>
      <vt:lpstr>BUN3</vt:lpstr>
      <vt:lpstr>SC</vt:lpstr>
      <vt:lpstr>KAL1</vt:lpstr>
      <vt:lpstr>LF2</vt:lpstr>
      <vt:lpstr>MR3</vt:lpstr>
      <vt:lpstr>Sheet4</vt:lpstr>
      <vt:lpstr>Sheet1</vt:lpstr>
      <vt:lpstr>Affiliates!Print_Area</vt:lpstr>
      <vt:lpstr>'Elem 17-24'!Print_Area</vt:lpstr>
      <vt:lpstr>'Elem 8-16'!Print_Area</vt:lpstr>
      <vt:lpstr>'Med 8-24'!Print_Area</vt:lpstr>
      <vt:lpstr>'Nov 14-16'!Print_Area</vt:lpstr>
      <vt:lpstr>'Nov 17-24'!Print_Area</vt:lpstr>
      <vt:lpstr>'Nov 8-13'!Print_Area</vt:lpstr>
      <vt:lpstr>'Prelim 10&amp;U'!Print_Area</vt:lpstr>
      <vt:lpstr>'Prelim 11-13'!Print_Area</vt:lpstr>
      <vt:lpstr>'Prelim 14-16'!Print_Area</vt:lpstr>
      <vt:lpstr>'Prelim 17-24'!Print_Area</vt:lpstr>
      <vt:lpstr>'Prep 10&amp;U'!Print_Area</vt:lpstr>
    </vt:vector>
  </TitlesOfParts>
  <Manager/>
  <Company>Department of Treasury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04000953</dc:creator>
  <cp:keywords/>
  <dc:description/>
  <cp:lastModifiedBy>Vanessa</cp:lastModifiedBy>
  <cp:revision/>
  <cp:lastPrinted>2021-12-15T05:41:37Z</cp:lastPrinted>
  <dcterms:created xsi:type="dcterms:W3CDTF">2006-03-23T00:27:41Z</dcterms:created>
  <dcterms:modified xsi:type="dcterms:W3CDTF">2021-12-15T08:05:56Z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ies>
</file>