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cawa.sharepoint.com/sites/Data/Shared Documents/12 Projects/12.3 Sports Leaderboards/05 TET/"/>
    </mc:Choice>
  </mc:AlternateContent>
  <xr:revisionPtr revIDLastSave="30" documentId="13_ncr:1_{1DFA96B9-FBB6-44E7-ADAA-24916D633682}" xr6:coauthVersionLast="45" xr6:coauthVersionMax="45" xr10:uidLastSave="{1C1489E6-1806-4CDB-8F2E-B5B72A24B283}"/>
  <bookViews>
    <workbookView xWindow="0" yWindow="3120" windowWidth="28800" windowHeight="7830" tabRatio="897" firstSheet="1" activeTab="2" xr2:uid="{00000000-000D-0000-FFFF-FFFF00000000}"/>
  </bookViews>
  <sheets>
    <sheet name="Front Cover" sheetId="33" r:id="rId1"/>
    <sheet name="Information" sheetId="26" r:id="rId2"/>
    <sheet name="PC90-105 12-24 yrs" sheetId="8" r:id="rId3"/>
    <sheet name="PC60-80 8-24yrs" sheetId="6" r:id="rId4"/>
    <sheet name="PC45 8-24yrs" sheetId="21" r:id="rId5"/>
    <sheet name="1 Mortlock" sheetId="32" state="hidden" r:id="rId6"/>
    <sheet name="2 Dry" sheetId="35" state="hidden" r:id="rId7"/>
    <sheet name="3 York" sheetId="36" state="hidden" r:id="rId8"/>
    <sheet name="4State" sheetId="38" state="hidden" r:id="rId9"/>
    <sheet name="2 Dryandra" sheetId="34" state="hidden" r:id="rId10"/>
  </sheets>
  <definedNames>
    <definedName name="_xlnm.Print_Area" localSheetId="1">Information!$A$1:$C$5</definedName>
    <definedName name="_xlnm.Print_Area" localSheetId="4">'PC45 8-24yrs'!$A$1:$N$41</definedName>
    <definedName name="_xlnm.Print_Area" localSheetId="3">'PC60-80 8-24yrs'!$A$1:$T$70</definedName>
    <definedName name="_xlnm.Print_Area" localSheetId="2">'PC90-105 12-24 yrs'!$A$1:$O$25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" i="6" l="1"/>
  <c r="R17" i="6"/>
  <c r="Q17" i="6"/>
  <c r="P17" i="6"/>
  <c r="O17" i="6"/>
  <c r="N17" i="6"/>
  <c r="M17" i="6"/>
  <c r="L17" i="6"/>
  <c r="G17" i="6" s="1"/>
  <c r="K17" i="6"/>
  <c r="J17" i="6"/>
  <c r="S13" i="6"/>
  <c r="R13" i="6"/>
  <c r="Q13" i="6"/>
  <c r="P13" i="6"/>
  <c r="O13" i="6"/>
  <c r="N13" i="6"/>
  <c r="M13" i="6"/>
  <c r="L13" i="6"/>
  <c r="K13" i="6"/>
  <c r="J13" i="6"/>
  <c r="H17" i="6" l="1"/>
  <c r="G13" i="6"/>
  <c r="H13" i="6"/>
  <c r="I7" i="8"/>
  <c r="I8" i="8"/>
  <c r="I9" i="8"/>
  <c r="I10" i="8"/>
  <c r="I6" i="8"/>
  <c r="S20" i="6"/>
  <c r="R20" i="6"/>
  <c r="Q20" i="6"/>
  <c r="P20" i="6"/>
  <c r="O20" i="6"/>
  <c r="N20" i="6"/>
  <c r="M20" i="6"/>
  <c r="L20" i="6"/>
  <c r="K20" i="6"/>
  <c r="J20" i="6"/>
  <c r="G20" i="6" l="1"/>
  <c r="H20" i="6"/>
  <c r="A10" i="38"/>
  <c r="A11" i="38"/>
  <c r="R61" i="6" s="1"/>
  <c r="A12" i="38"/>
  <c r="A13" i="38"/>
  <c r="A14" i="38"/>
  <c r="S9" i="6" s="1"/>
  <c r="A15" i="38"/>
  <c r="R32" i="6" s="1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A33" i="38"/>
  <c r="A34" i="38"/>
  <c r="A35" i="38"/>
  <c r="A36" i="38"/>
  <c r="A37" i="38"/>
  <c r="A38" i="38"/>
  <c r="A39" i="38"/>
  <c r="A40" i="38"/>
  <c r="A41" i="38"/>
  <c r="A42" i="38"/>
  <c r="A43" i="38"/>
  <c r="A44" i="38"/>
  <c r="A45" i="38"/>
  <c r="A46" i="38"/>
  <c r="A47" i="38"/>
  <c r="A48" i="38"/>
  <c r="A49" i="38"/>
  <c r="A50" i="38"/>
  <c r="A51" i="38"/>
  <c r="A52" i="38"/>
  <c r="A53" i="38"/>
  <c r="A54" i="38"/>
  <c r="A55" i="38"/>
  <c r="A56" i="38"/>
  <c r="A57" i="38"/>
  <c r="A58" i="38"/>
  <c r="A59" i="38"/>
  <c r="K9" i="38"/>
  <c r="K10" i="38"/>
  <c r="K11" i="38"/>
  <c r="K12" i="38"/>
  <c r="K13" i="38"/>
  <c r="K14" i="38"/>
  <c r="K15" i="38"/>
  <c r="K16" i="38"/>
  <c r="K17" i="38"/>
  <c r="K18" i="38"/>
  <c r="K19" i="38"/>
  <c r="K20" i="38"/>
  <c r="K21" i="38"/>
  <c r="K22" i="38"/>
  <c r="K23" i="38"/>
  <c r="K24" i="38"/>
  <c r="K25" i="38"/>
  <c r="K26" i="38"/>
  <c r="K27" i="38"/>
  <c r="K28" i="38"/>
  <c r="K29" i="38"/>
  <c r="K30" i="38"/>
  <c r="K31" i="38"/>
  <c r="K32" i="38"/>
  <c r="K33" i="38"/>
  <c r="K34" i="38"/>
  <c r="K35" i="38"/>
  <c r="K36" i="38"/>
  <c r="K37" i="38"/>
  <c r="K38" i="38"/>
  <c r="K39" i="38"/>
  <c r="K40" i="38"/>
  <c r="K41" i="38"/>
  <c r="K42" i="38"/>
  <c r="K43" i="38"/>
  <c r="K44" i="38"/>
  <c r="K45" i="38"/>
  <c r="K46" i="38"/>
  <c r="K47" i="38"/>
  <c r="K48" i="38"/>
  <c r="K49" i="38"/>
  <c r="K50" i="38"/>
  <c r="K51" i="38"/>
  <c r="K52" i="38"/>
  <c r="L52" i="38" s="1"/>
  <c r="K53" i="38"/>
  <c r="L53" i="38" s="1"/>
  <c r="K54" i="38"/>
  <c r="L54" i="38" s="1"/>
  <c r="K55" i="38"/>
  <c r="L55" i="38" s="1"/>
  <c r="K56" i="38"/>
  <c r="L56" i="38" s="1"/>
  <c r="K57" i="38"/>
  <c r="L57" i="38" s="1"/>
  <c r="K58" i="38"/>
  <c r="L58" i="38" s="1"/>
  <c r="K59" i="38"/>
  <c r="L59" i="38" s="1"/>
  <c r="K7" i="38"/>
  <c r="K8" i="38"/>
  <c r="A7" i="38"/>
  <c r="N18" i="8" s="1"/>
  <c r="A8" i="38"/>
  <c r="A9" i="38"/>
  <c r="Q56" i="6" s="1"/>
  <c r="I59" i="38"/>
  <c r="I58" i="38"/>
  <c r="I57" i="38"/>
  <c r="I56" i="38"/>
  <c r="I55" i="38"/>
  <c r="I54" i="38"/>
  <c r="I53" i="38"/>
  <c r="I52" i="38"/>
  <c r="I51" i="38"/>
  <c r="I50" i="38"/>
  <c r="I49" i="38"/>
  <c r="I48" i="38"/>
  <c r="I47" i="38"/>
  <c r="I46" i="38"/>
  <c r="I45" i="38"/>
  <c r="I44" i="38"/>
  <c r="I43" i="38"/>
  <c r="I42" i="38"/>
  <c r="I41" i="38"/>
  <c r="I40" i="38"/>
  <c r="I39" i="38"/>
  <c r="I38" i="38"/>
  <c r="I37" i="38"/>
  <c r="I36" i="38"/>
  <c r="I35" i="38"/>
  <c r="I34" i="38"/>
  <c r="I33" i="38"/>
  <c r="I32" i="38"/>
  <c r="I31" i="38"/>
  <c r="I30" i="38"/>
  <c r="I29" i="38"/>
  <c r="I28" i="38"/>
  <c r="I27" i="38"/>
  <c r="I26" i="38"/>
  <c r="I25" i="38"/>
  <c r="I24" i="38"/>
  <c r="I23" i="38"/>
  <c r="I22" i="38"/>
  <c r="I21" i="38"/>
  <c r="I20" i="38"/>
  <c r="I19" i="38"/>
  <c r="I18" i="38"/>
  <c r="I17" i="38"/>
  <c r="I15" i="38"/>
  <c r="I14" i="38"/>
  <c r="I13" i="38"/>
  <c r="I12" i="38"/>
  <c r="I11" i="38"/>
  <c r="I10" i="38"/>
  <c r="I9" i="38"/>
  <c r="I8" i="38"/>
  <c r="I7" i="38"/>
  <c r="S32" i="6" l="1"/>
  <c r="M14" i="21"/>
  <c r="N14" i="8"/>
  <c r="M29" i="21"/>
  <c r="M13" i="21"/>
  <c r="R67" i="6"/>
  <c r="Q62" i="6"/>
  <c r="S56" i="6"/>
  <c r="R51" i="6"/>
  <c r="Q46" i="6"/>
  <c r="S40" i="6"/>
  <c r="R35" i="6"/>
  <c r="Q32" i="6"/>
  <c r="S18" i="6"/>
  <c r="R9" i="6"/>
  <c r="S16" i="6"/>
  <c r="S24" i="6"/>
  <c r="N13" i="8"/>
  <c r="M31" i="21"/>
  <c r="R8" i="6"/>
  <c r="S67" i="6"/>
  <c r="R24" i="6"/>
  <c r="M28" i="21"/>
  <c r="M10" i="21"/>
  <c r="Q67" i="6"/>
  <c r="S61" i="6"/>
  <c r="R56" i="6"/>
  <c r="Q51" i="6"/>
  <c r="S45" i="6"/>
  <c r="R40" i="6"/>
  <c r="Q35" i="6"/>
  <c r="S14" i="6"/>
  <c r="R18" i="6"/>
  <c r="Q9" i="6"/>
  <c r="R16" i="6"/>
  <c r="N6" i="8"/>
  <c r="N12" i="8"/>
  <c r="M15" i="21"/>
  <c r="R62" i="6"/>
  <c r="M27" i="21"/>
  <c r="S50" i="6"/>
  <c r="R45" i="6"/>
  <c r="Q40" i="6"/>
  <c r="S34" i="6"/>
  <c r="R14" i="6"/>
  <c r="Q18" i="6"/>
  <c r="S25" i="6"/>
  <c r="Q16" i="6"/>
  <c r="N27" i="8"/>
  <c r="N7" i="8"/>
  <c r="N15" i="8"/>
  <c r="M12" i="21"/>
  <c r="M26" i="21"/>
  <c r="M8" i="21"/>
  <c r="R66" i="6"/>
  <c r="Q61" i="6"/>
  <c r="S55" i="6"/>
  <c r="R50" i="6"/>
  <c r="Q45" i="6"/>
  <c r="S39" i="6"/>
  <c r="R34" i="6"/>
  <c r="Q14" i="6"/>
  <c r="S27" i="6"/>
  <c r="R25" i="6"/>
  <c r="S15" i="6"/>
  <c r="N26" i="8"/>
  <c r="N8" i="8"/>
  <c r="S46" i="6"/>
  <c r="R46" i="6"/>
  <c r="M7" i="21"/>
  <c r="M25" i="21"/>
  <c r="M9" i="21"/>
  <c r="Q66" i="6"/>
  <c r="S60" i="6"/>
  <c r="R55" i="6"/>
  <c r="Q50" i="6"/>
  <c r="S44" i="6"/>
  <c r="R39" i="6"/>
  <c r="Q34" i="6"/>
  <c r="S31" i="6"/>
  <c r="R27" i="6"/>
  <c r="Q25" i="6"/>
  <c r="R15" i="6"/>
  <c r="N25" i="8"/>
  <c r="N10" i="8"/>
  <c r="R41" i="6"/>
  <c r="Q57" i="6"/>
  <c r="M40" i="21"/>
  <c r="M24" i="21"/>
  <c r="M6" i="21"/>
  <c r="S65" i="6"/>
  <c r="R60" i="6"/>
  <c r="Q55" i="6"/>
  <c r="S49" i="6"/>
  <c r="R44" i="6"/>
  <c r="Q39" i="6"/>
  <c r="S33" i="6"/>
  <c r="R31" i="6"/>
  <c r="Q27" i="6"/>
  <c r="S22" i="6"/>
  <c r="Q15" i="6"/>
  <c r="N24" i="8"/>
  <c r="N9" i="8"/>
  <c r="R57" i="6"/>
  <c r="Q28" i="6"/>
  <c r="M39" i="21"/>
  <c r="M23" i="21"/>
  <c r="Q6" i="6"/>
  <c r="R65" i="6"/>
  <c r="Q60" i="6"/>
  <c r="S54" i="6"/>
  <c r="R49" i="6"/>
  <c r="Q44" i="6"/>
  <c r="S38" i="6"/>
  <c r="R33" i="6"/>
  <c r="Q31" i="6"/>
  <c r="S26" i="6"/>
  <c r="R22" i="6"/>
  <c r="S11" i="6"/>
  <c r="N23" i="8"/>
  <c r="Q24" i="6"/>
  <c r="M30" i="21"/>
  <c r="S66" i="6"/>
  <c r="M38" i="21"/>
  <c r="M22" i="21"/>
  <c r="R6" i="6"/>
  <c r="Q65" i="6"/>
  <c r="S59" i="6"/>
  <c r="R54" i="6"/>
  <c r="Q49" i="6"/>
  <c r="S43" i="6"/>
  <c r="R38" i="6"/>
  <c r="Q33" i="6"/>
  <c r="S30" i="6"/>
  <c r="R26" i="6"/>
  <c r="Q22" i="6"/>
  <c r="R11" i="6"/>
  <c r="N22" i="8"/>
  <c r="R28" i="6"/>
  <c r="Q41" i="6"/>
  <c r="M37" i="21"/>
  <c r="M21" i="21"/>
  <c r="S6" i="6"/>
  <c r="S64" i="6"/>
  <c r="R59" i="6"/>
  <c r="Q54" i="6"/>
  <c r="S48" i="6"/>
  <c r="R43" i="6"/>
  <c r="Q38" i="6"/>
  <c r="R30" i="6"/>
  <c r="Q26" i="6"/>
  <c r="S21" i="6"/>
  <c r="Q11" i="6"/>
  <c r="N21" i="8"/>
  <c r="Q68" i="6"/>
  <c r="M36" i="21"/>
  <c r="M20" i="21"/>
  <c r="S69" i="6"/>
  <c r="R64" i="6"/>
  <c r="Q59" i="6"/>
  <c r="S53" i="6"/>
  <c r="R48" i="6"/>
  <c r="Q43" i="6"/>
  <c r="S37" i="6"/>
  <c r="Q30" i="6"/>
  <c r="R21" i="6"/>
  <c r="S7" i="6"/>
  <c r="N20" i="8"/>
  <c r="S62" i="6"/>
  <c r="Q8" i="6"/>
  <c r="M35" i="21"/>
  <c r="M19" i="21"/>
  <c r="R69" i="6"/>
  <c r="Q64" i="6"/>
  <c r="S58" i="6"/>
  <c r="R53" i="6"/>
  <c r="Q48" i="6"/>
  <c r="S42" i="6"/>
  <c r="R37" i="6"/>
  <c r="S29" i="6"/>
  <c r="Q21" i="6"/>
  <c r="R7" i="6"/>
  <c r="N19" i="8"/>
  <c r="Q10" i="6"/>
  <c r="S35" i="6"/>
  <c r="M34" i="21"/>
  <c r="M18" i="21"/>
  <c r="Q69" i="6"/>
  <c r="S63" i="6"/>
  <c r="R58" i="6"/>
  <c r="Q53" i="6"/>
  <c r="S47" i="6"/>
  <c r="R42" i="6"/>
  <c r="Q37" i="6"/>
  <c r="R29" i="6"/>
  <c r="R19" i="6"/>
  <c r="Q7" i="6"/>
  <c r="Q52" i="6"/>
  <c r="S51" i="6"/>
  <c r="S19" i="6"/>
  <c r="M33" i="21"/>
  <c r="M17" i="21"/>
  <c r="S68" i="6"/>
  <c r="R63" i="6"/>
  <c r="Q58" i="6"/>
  <c r="S52" i="6"/>
  <c r="R47" i="6"/>
  <c r="Q42" i="6"/>
  <c r="S36" i="6"/>
  <c r="Q29" i="6"/>
  <c r="S10" i="6"/>
  <c r="Q19" i="6"/>
  <c r="N17" i="8"/>
  <c r="Q36" i="6"/>
  <c r="M32" i="21"/>
  <c r="M16" i="21"/>
  <c r="R68" i="6"/>
  <c r="Q63" i="6"/>
  <c r="S57" i="6"/>
  <c r="R52" i="6"/>
  <c r="Q47" i="6"/>
  <c r="S41" i="6"/>
  <c r="R36" i="6"/>
  <c r="S28" i="6"/>
  <c r="R10" i="6"/>
  <c r="S8" i="6"/>
  <c r="N16" i="8"/>
  <c r="A8" i="36" l="1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7" i="36"/>
  <c r="K8" i="36"/>
  <c r="K9" i="36"/>
  <c r="K10" i="36"/>
  <c r="K11" i="36"/>
  <c r="K12" i="36"/>
  <c r="K13" i="36"/>
  <c r="K14" i="36"/>
  <c r="K15" i="36"/>
  <c r="K16" i="36"/>
  <c r="K17" i="36"/>
  <c r="K18" i="36"/>
  <c r="K19" i="36"/>
  <c r="K20" i="36"/>
  <c r="K21" i="36"/>
  <c r="K22" i="36"/>
  <c r="K23" i="36"/>
  <c r="K24" i="36"/>
  <c r="K25" i="36"/>
  <c r="K26" i="36"/>
  <c r="K27" i="36"/>
  <c r="K28" i="36"/>
  <c r="K29" i="36"/>
  <c r="K30" i="36"/>
  <c r="K31" i="36"/>
  <c r="K32" i="36"/>
  <c r="K33" i="36"/>
  <c r="K34" i="36"/>
  <c r="K35" i="36"/>
  <c r="K36" i="36"/>
  <c r="K37" i="36"/>
  <c r="K38" i="36"/>
  <c r="K39" i="36"/>
  <c r="K7" i="36"/>
  <c r="P24" i="6" l="1"/>
  <c r="O24" i="6"/>
  <c r="P39" i="6"/>
  <c r="P47" i="6"/>
  <c r="P55" i="6"/>
  <c r="P63" i="6"/>
  <c r="P66" i="6"/>
  <c r="O29" i="6"/>
  <c r="O40" i="6"/>
  <c r="O48" i="6"/>
  <c r="O56" i="6"/>
  <c r="O64" i="6"/>
  <c r="O65" i="6"/>
  <c r="P29" i="6"/>
  <c r="P40" i="6"/>
  <c r="P48" i="6"/>
  <c r="P56" i="6"/>
  <c r="P64" i="6"/>
  <c r="O67" i="6"/>
  <c r="O28" i="6"/>
  <c r="P62" i="6"/>
  <c r="O33" i="6"/>
  <c r="O41" i="6"/>
  <c r="O49" i="6"/>
  <c r="O57" i="6"/>
  <c r="O30" i="6"/>
  <c r="P33" i="6"/>
  <c r="P41" i="6"/>
  <c r="P49" i="6"/>
  <c r="P57" i="6"/>
  <c r="P65" i="6"/>
  <c r="O59" i="6"/>
  <c r="O32" i="6"/>
  <c r="P38" i="6"/>
  <c r="P30" i="6"/>
  <c r="O34" i="6"/>
  <c r="O42" i="6"/>
  <c r="O50" i="6"/>
  <c r="O58" i="6"/>
  <c r="O66" i="6"/>
  <c r="O60" i="6"/>
  <c r="O37" i="6"/>
  <c r="P46" i="6"/>
  <c r="O63" i="6"/>
  <c r="O31" i="6"/>
  <c r="P34" i="6"/>
  <c r="P42" i="6"/>
  <c r="P50" i="6"/>
  <c r="P58" i="6"/>
  <c r="P31" i="6"/>
  <c r="O35" i="6"/>
  <c r="O43" i="6"/>
  <c r="O51" i="6"/>
  <c r="P68" i="6"/>
  <c r="O69" i="6"/>
  <c r="O39" i="6"/>
  <c r="O14" i="6"/>
  <c r="P35" i="6"/>
  <c r="P43" i="6"/>
  <c r="P51" i="6"/>
  <c r="P59" i="6"/>
  <c r="P67" i="6"/>
  <c r="O52" i="6"/>
  <c r="P14" i="6"/>
  <c r="O36" i="6"/>
  <c r="O44" i="6"/>
  <c r="O68" i="6"/>
  <c r="O53" i="6"/>
  <c r="O55" i="6"/>
  <c r="P36" i="6"/>
  <c r="P44" i="6"/>
  <c r="P52" i="6"/>
  <c r="P60" i="6"/>
  <c r="O45" i="6"/>
  <c r="O61" i="6"/>
  <c r="P54" i="6"/>
  <c r="O18" i="6"/>
  <c r="P32" i="6"/>
  <c r="P37" i="6"/>
  <c r="P45" i="6"/>
  <c r="P53" i="6"/>
  <c r="P61" i="6"/>
  <c r="P69" i="6"/>
  <c r="P28" i="6"/>
  <c r="O47" i="6"/>
  <c r="P18" i="6"/>
  <c r="O38" i="6"/>
  <c r="O46" i="6"/>
  <c r="O54" i="6"/>
  <c r="O62" i="6"/>
  <c r="O7" i="6"/>
  <c r="P7" i="6"/>
  <c r="P27" i="6"/>
  <c r="P26" i="6"/>
  <c r="P11" i="6"/>
  <c r="P16" i="6"/>
  <c r="M27" i="8"/>
  <c r="M26" i="8"/>
  <c r="M24" i="8"/>
  <c r="M22" i="8"/>
  <c r="M20" i="8"/>
  <c r="M18" i="8"/>
  <c r="M16" i="8"/>
  <c r="M14" i="8"/>
  <c r="M12" i="8"/>
  <c r="M8" i="8"/>
  <c r="P22" i="6"/>
  <c r="O26" i="6"/>
  <c r="P8" i="6"/>
  <c r="O11" i="6"/>
  <c r="P6" i="6"/>
  <c r="O16" i="6"/>
  <c r="O27" i="6"/>
  <c r="O9" i="6"/>
  <c r="O19" i="6"/>
  <c r="M7" i="8"/>
  <c r="M25" i="8"/>
  <c r="M23" i="8"/>
  <c r="M21" i="8"/>
  <c r="M19" i="8"/>
  <c r="M17" i="8"/>
  <c r="M15" i="8"/>
  <c r="M13" i="8"/>
  <c r="M9" i="8"/>
  <c r="M10" i="8"/>
  <c r="P21" i="6"/>
  <c r="P10" i="6"/>
  <c r="O22" i="6"/>
  <c r="P25" i="6"/>
  <c r="O8" i="6"/>
  <c r="O6" i="6"/>
  <c r="P9" i="6"/>
  <c r="O21" i="6"/>
  <c r="O10" i="6"/>
  <c r="O25" i="6"/>
  <c r="P19" i="6"/>
  <c r="M6" i="8"/>
  <c r="L40" i="21"/>
  <c r="L27" i="21"/>
  <c r="L32" i="21"/>
  <c r="L15" i="21"/>
  <c r="L37" i="21"/>
  <c r="L31" i="21"/>
  <c r="L23" i="21"/>
  <c r="L14" i="21"/>
  <c r="L34" i="21"/>
  <c r="L19" i="21"/>
  <c r="L7" i="21"/>
  <c r="O15" i="6"/>
  <c r="L38" i="21"/>
  <c r="L24" i="21"/>
  <c r="L6" i="21"/>
  <c r="L16" i="21"/>
  <c r="L28" i="21"/>
  <c r="L20" i="21"/>
  <c r="L9" i="21"/>
  <c r="L17" i="21"/>
  <c r="L36" i="21"/>
  <c r="L8" i="21"/>
  <c r="L30" i="21"/>
  <c r="L26" i="21"/>
  <c r="L22" i="21"/>
  <c r="L10" i="21"/>
  <c r="L13" i="21"/>
  <c r="P15" i="6"/>
  <c r="L39" i="21"/>
  <c r="L35" i="21"/>
  <c r="L33" i="21"/>
  <c r="L29" i="21"/>
  <c r="L25" i="21"/>
  <c r="L21" i="21"/>
  <c r="L18" i="21"/>
  <c r="L12" i="21"/>
  <c r="A19" i="35"/>
  <c r="K32" i="35"/>
  <c r="K33" i="35"/>
  <c r="K35" i="35"/>
  <c r="K36" i="35"/>
  <c r="K48" i="35"/>
  <c r="K18" i="32"/>
  <c r="K19" i="32"/>
  <c r="K26" i="32"/>
  <c r="K30" i="32"/>
  <c r="K39" i="32"/>
  <c r="K40" i="32"/>
  <c r="A35" i="32"/>
  <c r="A36" i="32"/>
  <c r="A37" i="32"/>
  <c r="A38" i="32"/>
  <c r="A39" i="32"/>
  <c r="A48" i="35"/>
  <c r="A49" i="35"/>
  <c r="A50" i="35"/>
  <c r="A51" i="35"/>
  <c r="A52" i="35"/>
  <c r="A53" i="35"/>
  <c r="A54" i="35"/>
  <c r="A55" i="35"/>
  <c r="A56" i="35"/>
  <c r="A58" i="35"/>
  <c r="A59" i="35"/>
  <c r="A60" i="35"/>
  <c r="A61" i="35"/>
  <c r="A62" i="35"/>
  <c r="A63" i="35"/>
  <c r="K7" i="35"/>
  <c r="K8" i="35"/>
  <c r="K9" i="35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5" i="35"/>
  <c r="K26" i="35"/>
  <c r="K27" i="35"/>
  <c r="K28" i="35"/>
  <c r="K29" i="35"/>
  <c r="K30" i="35"/>
  <c r="K31" i="35"/>
  <c r="K34" i="35"/>
  <c r="K37" i="35"/>
  <c r="K38" i="35"/>
  <c r="K39" i="35"/>
  <c r="K40" i="35"/>
  <c r="K41" i="35"/>
  <c r="K42" i="35"/>
  <c r="K43" i="35"/>
  <c r="K44" i="35"/>
  <c r="K45" i="35"/>
  <c r="K46" i="35"/>
  <c r="K47" i="35"/>
  <c r="K49" i="35"/>
  <c r="K50" i="35"/>
  <c r="K51" i="35"/>
  <c r="K52" i="35"/>
  <c r="K53" i="35"/>
  <c r="K54" i="35"/>
  <c r="K55" i="35"/>
  <c r="K56" i="35"/>
  <c r="K58" i="35"/>
  <c r="K59" i="35"/>
  <c r="K60" i="35"/>
  <c r="K61" i="35"/>
  <c r="K62" i="35"/>
  <c r="K63" i="35"/>
  <c r="A7" i="35"/>
  <c r="A8" i="35"/>
  <c r="A9" i="35"/>
  <c r="A10" i="35"/>
  <c r="A11" i="35"/>
  <c r="A12" i="35"/>
  <c r="A13" i="35"/>
  <c r="A14" i="35"/>
  <c r="A15" i="35"/>
  <c r="A16" i="35"/>
  <c r="A17" i="35"/>
  <c r="A18" i="35"/>
  <c r="A20" i="35"/>
  <c r="A21" i="35"/>
  <c r="A22" i="35"/>
  <c r="A23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38" i="35"/>
  <c r="A39" i="35"/>
  <c r="A40" i="35"/>
  <c r="A41" i="35"/>
  <c r="A42" i="35"/>
  <c r="A43" i="35"/>
  <c r="A44" i="35"/>
  <c r="A45" i="35"/>
  <c r="A46" i="35"/>
  <c r="A47" i="35"/>
  <c r="K13" i="32"/>
  <c r="K55" i="34"/>
  <c r="K57" i="34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9" i="32"/>
  <c r="A10" i="34"/>
  <c r="A11" i="34"/>
  <c r="A12" i="34"/>
  <c r="A13" i="34"/>
  <c r="A14" i="34"/>
  <c r="A15" i="34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40" i="34"/>
  <c r="A41" i="34"/>
  <c r="A42" i="34"/>
  <c r="A43" i="34"/>
  <c r="A44" i="34"/>
  <c r="A45" i="34"/>
  <c r="A46" i="34"/>
  <c r="A47" i="34"/>
  <c r="A48" i="34"/>
  <c r="A49" i="34"/>
  <c r="A50" i="34"/>
  <c r="A51" i="34"/>
  <c r="A52" i="34"/>
  <c r="A53" i="34"/>
  <c r="A54" i="34"/>
  <c r="A55" i="34"/>
  <c r="A56" i="34"/>
  <c r="A57" i="34"/>
  <c r="A58" i="34"/>
  <c r="A59" i="34"/>
  <c r="A60" i="34"/>
  <c r="A61" i="34"/>
  <c r="A62" i="34"/>
  <c r="A63" i="34"/>
  <c r="A9" i="34"/>
  <c r="A64" i="34" s="1"/>
  <c r="K10" i="34"/>
  <c r="K11" i="34"/>
  <c r="K12" i="34"/>
  <c r="K13" i="34"/>
  <c r="K14" i="34"/>
  <c r="K15" i="34"/>
  <c r="K16" i="34"/>
  <c r="K17" i="34"/>
  <c r="K18" i="34"/>
  <c r="K19" i="34"/>
  <c r="K20" i="34"/>
  <c r="K21" i="34"/>
  <c r="K22" i="34"/>
  <c r="K23" i="34"/>
  <c r="K24" i="34"/>
  <c r="K25" i="34"/>
  <c r="K26" i="34"/>
  <c r="K27" i="34"/>
  <c r="K28" i="34"/>
  <c r="K29" i="34"/>
  <c r="K30" i="34"/>
  <c r="K31" i="34"/>
  <c r="K32" i="34"/>
  <c r="K33" i="34"/>
  <c r="K34" i="34"/>
  <c r="K35" i="34"/>
  <c r="K36" i="34"/>
  <c r="K37" i="34"/>
  <c r="K38" i="34"/>
  <c r="K39" i="34"/>
  <c r="K40" i="34"/>
  <c r="K41" i="34"/>
  <c r="K42" i="34"/>
  <c r="K43" i="34"/>
  <c r="K44" i="34"/>
  <c r="K45" i="34"/>
  <c r="K46" i="34"/>
  <c r="K47" i="34"/>
  <c r="K48" i="34"/>
  <c r="K49" i="34"/>
  <c r="K50" i="34"/>
  <c r="K51" i="34"/>
  <c r="K52" i="34"/>
  <c r="K53" i="34"/>
  <c r="K54" i="34"/>
  <c r="K56" i="34"/>
  <c r="K58" i="34"/>
  <c r="K59" i="34"/>
  <c r="K60" i="34"/>
  <c r="K61" i="34"/>
  <c r="K62" i="34"/>
  <c r="K63" i="34"/>
  <c r="K9" i="34"/>
  <c r="K9" i="32"/>
  <c r="A102" i="34"/>
  <c r="A101" i="34"/>
  <c r="A100" i="34"/>
  <c r="A99" i="34"/>
  <c r="A98" i="34"/>
  <c r="A97" i="34"/>
  <c r="A96" i="34"/>
  <c r="A95" i="34"/>
  <c r="A94" i="34"/>
  <c r="A93" i="34"/>
  <c r="A92" i="34"/>
  <c r="A91" i="34"/>
  <c r="A90" i="34"/>
  <c r="A89" i="34"/>
  <c r="A88" i="34"/>
  <c r="A87" i="34"/>
  <c r="A86" i="34"/>
  <c r="A85" i="34"/>
  <c r="A84" i="34"/>
  <c r="A83" i="34"/>
  <c r="A82" i="34"/>
  <c r="A81" i="34"/>
  <c r="A80" i="34"/>
  <c r="A79" i="34"/>
  <c r="A78" i="34"/>
  <c r="A77" i="34"/>
  <c r="A76" i="34"/>
  <c r="A75" i="34"/>
  <c r="A74" i="34"/>
  <c r="A73" i="34"/>
  <c r="A72" i="34"/>
  <c r="A71" i="34"/>
  <c r="A70" i="34"/>
  <c r="A69" i="34"/>
  <c r="A68" i="34"/>
  <c r="A67" i="34"/>
  <c r="A66" i="34"/>
  <c r="A65" i="34"/>
  <c r="K8" i="34"/>
  <c r="A8" i="34"/>
  <c r="K7" i="34"/>
  <c r="A7" i="34"/>
  <c r="A41" i="32"/>
  <c r="A42" i="32"/>
  <c r="A43" i="32"/>
  <c r="A44" i="32"/>
  <c r="A45" i="32"/>
  <c r="A46" i="32"/>
  <c r="A47" i="32"/>
  <c r="A48" i="32"/>
  <c r="A49" i="32"/>
  <c r="A50" i="32"/>
  <c r="A51" i="32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70" i="32"/>
  <c r="A71" i="32"/>
  <c r="A72" i="32"/>
  <c r="A73" i="32"/>
  <c r="A74" i="32"/>
  <c r="A75" i="32"/>
  <c r="K72" i="32"/>
  <c r="K71" i="32"/>
  <c r="K70" i="32"/>
  <c r="K69" i="32"/>
  <c r="K68" i="32"/>
  <c r="K67" i="32"/>
  <c r="K66" i="32"/>
  <c r="K65" i="32"/>
  <c r="K64" i="32"/>
  <c r="K63" i="32"/>
  <c r="K62" i="32"/>
  <c r="K61" i="32"/>
  <c r="K60" i="32"/>
  <c r="K59" i="32"/>
  <c r="K58" i="32"/>
  <c r="K57" i="32"/>
  <c r="K56" i="32"/>
  <c r="K55" i="32"/>
  <c r="K54" i="32"/>
  <c r="K53" i="32"/>
  <c r="K52" i="32"/>
  <c r="K51" i="32"/>
  <c r="K50" i="32"/>
  <c r="K49" i="32"/>
  <c r="K48" i="32"/>
  <c r="K47" i="32"/>
  <c r="K46" i="32"/>
  <c r="K45" i="32"/>
  <c r="K44" i="32"/>
  <c r="K43" i="32"/>
  <c r="K42" i="32"/>
  <c r="K41" i="32"/>
  <c r="K38" i="32"/>
  <c r="K37" i="32"/>
  <c r="K36" i="32"/>
  <c r="K35" i="32"/>
  <c r="K34" i="32"/>
  <c r="K33" i="32"/>
  <c r="K32" i="32"/>
  <c r="K31" i="32"/>
  <c r="K29" i="32"/>
  <c r="K28" i="32"/>
  <c r="K27" i="32"/>
  <c r="K25" i="32"/>
  <c r="K24" i="32"/>
  <c r="K23" i="32"/>
  <c r="K22" i="32"/>
  <c r="K21" i="32"/>
  <c r="K20" i="32"/>
  <c r="K17" i="32"/>
  <c r="K16" i="32"/>
  <c r="K15" i="32"/>
  <c r="K14" i="32"/>
  <c r="K12" i="32"/>
  <c r="K11" i="32"/>
  <c r="K10" i="32"/>
  <c r="K8" i="32"/>
  <c r="A8" i="32"/>
  <c r="K7" i="32"/>
  <c r="A7" i="32"/>
  <c r="K28" i="21" l="1"/>
  <c r="M33" i="6"/>
  <c r="M30" i="6"/>
  <c r="M32" i="6"/>
  <c r="K13" i="21"/>
  <c r="K29" i="6"/>
  <c r="J7" i="21"/>
  <c r="J15" i="21"/>
  <c r="J9" i="21"/>
  <c r="J12" i="21"/>
  <c r="J6" i="21"/>
  <c r="K10" i="8"/>
  <c r="K17" i="8"/>
  <c r="K25" i="8"/>
  <c r="L10" i="8"/>
  <c r="L17" i="8"/>
  <c r="L25" i="8"/>
  <c r="K8" i="8"/>
  <c r="K18" i="8"/>
  <c r="K26" i="8"/>
  <c r="K24" i="8"/>
  <c r="L8" i="8"/>
  <c r="L18" i="8"/>
  <c r="L26" i="8"/>
  <c r="L24" i="8"/>
  <c r="K9" i="8"/>
  <c r="K19" i="8"/>
  <c r="K7" i="8"/>
  <c r="L9" i="8"/>
  <c r="L19" i="8"/>
  <c r="L7" i="8"/>
  <c r="K12" i="8"/>
  <c r="K20" i="8"/>
  <c r="K27" i="8"/>
  <c r="L12" i="8"/>
  <c r="L20" i="8"/>
  <c r="L27" i="8"/>
  <c r="K16" i="8"/>
  <c r="K13" i="8"/>
  <c r="K21" i="8"/>
  <c r="L6" i="8"/>
  <c r="L13" i="8"/>
  <c r="L21" i="8"/>
  <c r="K6" i="8"/>
  <c r="K14" i="8"/>
  <c r="K22" i="8"/>
  <c r="H22" i="8" s="1"/>
  <c r="L14" i="8"/>
  <c r="L22" i="8"/>
  <c r="L16" i="8"/>
  <c r="K15" i="8"/>
  <c r="K23" i="8"/>
  <c r="L15" i="8"/>
  <c r="L23" i="8"/>
  <c r="N24" i="6"/>
  <c r="M24" i="6"/>
  <c r="M18" i="6"/>
  <c r="M31" i="6"/>
  <c r="M36" i="6"/>
  <c r="M44" i="6"/>
  <c r="M52" i="6"/>
  <c r="M60" i="6"/>
  <c r="M68" i="6"/>
  <c r="N64" i="6"/>
  <c r="N57" i="6"/>
  <c r="N47" i="6"/>
  <c r="N18" i="6"/>
  <c r="M40" i="6"/>
  <c r="M48" i="6"/>
  <c r="M56" i="6"/>
  <c r="M64" i="6"/>
  <c r="N61" i="6"/>
  <c r="N31" i="6"/>
  <c r="N36" i="6"/>
  <c r="N40" i="6"/>
  <c r="N44" i="6"/>
  <c r="N48" i="6"/>
  <c r="N52" i="6"/>
  <c r="N56" i="6"/>
  <c r="N60" i="6"/>
  <c r="N68" i="6"/>
  <c r="N65" i="6"/>
  <c r="N59" i="6"/>
  <c r="M28" i="6"/>
  <c r="M37" i="6"/>
  <c r="M45" i="6"/>
  <c r="M53" i="6"/>
  <c r="M61" i="6"/>
  <c r="M69" i="6"/>
  <c r="N55" i="6"/>
  <c r="N28" i="6"/>
  <c r="M14" i="6"/>
  <c r="M41" i="6"/>
  <c r="M49" i="6"/>
  <c r="M57" i="6"/>
  <c r="M65" i="6"/>
  <c r="N69" i="6"/>
  <c r="N14" i="6"/>
  <c r="N33" i="6"/>
  <c r="N37" i="6"/>
  <c r="N41" i="6"/>
  <c r="N45" i="6"/>
  <c r="N49" i="6"/>
  <c r="N53" i="6"/>
  <c r="N67" i="6"/>
  <c r="M38" i="6"/>
  <c r="M46" i="6"/>
  <c r="M54" i="6"/>
  <c r="M66" i="6"/>
  <c r="N50" i="6"/>
  <c r="N62" i="6"/>
  <c r="N51" i="6"/>
  <c r="M34" i="6"/>
  <c r="M42" i="6"/>
  <c r="M50" i="6"/>
  <c r="M62" i="6"/>
  <c r="N54" i="6"/>
  <c r="N66" i="6"/>
  <c r="M29" i="6"/>
  <c r="M58" i="6"/>
  <c r="N58" i="6"/>
  <c r="N63" i="6"/>
  <c r="N29" i="6"/>
  <c r="N32" i="6"/>
  <c r="N34" i="6"/>
  <c r="N38" i="6"/>
  <c r="N42" i="6"/>
  <c r="N46" i="6"/>
  <c r="M39" i="6"/>
  <c r="M43" i="6"/>
  <c r="M47" i="6"/>
  <c r="M55" i="6"/>
  <c r="M63" i="6"/>
  <c r="M35" i="6"/>
  <c r="M51" i="6"/>
  <c r="M59" i="6"/>
  <c r="M67" i="6"/>
  <c r="N30" i="6"/>
  <c r="N35" i="6"/>
  <c r="N39" i="6"/>
  <c r="N43" i="6"/>
  <c r="L24" i="6"/>
  <c r="K24" i="6"/>
  <c r="J24" i="6"/>
  <c r="J18" i="21"/>
  <c r="J18" i="6"/>
  <c r="L29" i="6"/>
  <c r="K33" i="6"/>
  <c r="J40" i="6"/>
  <c r="L42" i="6"/>
  <c r="K49" i="6"/>
  <c r="J56" i="6"/>
  <c r="L58" i="6"/>
  <c r="K65" i="6"/>
  <c r="K39" i="6"/>
  <c r="K53" i="6"/>
  <c r="K18" i="6"/>
  <c r="L33" i="6"/>
  <c r="K40" i="6"/>
  <c r="J47" i="6"/>
  <c r="L49" i="6"/>
  <c r="K56" i="6"/>
  <c r="J63" i="6"/>
  <c r="L65" i="6"/>
  <c r="J46" i="6"/>
  <c r="L46" i="6"/>
  <c r="J49" i="6"/>
  <c r="L18" i="6"/>
  <c r="J38" i="6"/>
  <c r="L40" i="6"/>
  <c r="K47" i="6"/>
  <c r="J54" i="6"/>
  <c r="L56" i="6"/>
  <c r="K63" i="6"/>
  <c r="L63" i="6"/>
  <c r="K46" i="6"/>
  <c r="J29" i="6"/>
  <c r="G29" i="6" s="1"/>
  <c r="J14" i="6"/>
  <c r="K38" i="6"/>
  <c r="J45" i="6"/>
  <c r="L47" i="6"/>
  <c r="K54" i="6"/>
  <c r="J61" i="6"/>
  <c r="L66" i="6"/>
  <c r="J44" i="6"/>
  <c r="L60" i="6"/>
  <c r="L67" i="6"/>
  <c r="K14" i="6"/>
  <c r="J36" i="6"/>
  <c r="L38" i="6"/>
  <c r="K45" i="6"/>
  <c r="J52" i="6"/>
  <c r="L54" i="6"/>
  <c r="K61" i="6"/>
  <c r="J68" i="6"/>
  <c r="K68" i="6"/>
  <c r="L64" i="6"/>
  <c r="K69" i="6"/>
  <c r="L35" i="6"/>
  <c r="J30" i="6"/>
  <c r="L14" i="6"/>
  <c r="K36" i="6"/>
  <c r="J43" i="6"/>
  <c r="L45" i="6"/>
  <c r="K52" i="6"/>
  <c r="J59" i="6"/>
  <c r="L61" i="6"/>
  <c r="L59" i="6"/>
  <c r="J53" i="6"/>
  <c r="J58" i="6"/>
  <c r="J65" i="6"/>
  <c r="K30" i="6"/>
  <c r="J34" i="6"/>
  <c r="L36" i="6"/>
  <c r="K43" i="6"/>
  <c r="J50" i="6"/>
  <c r="L52" i="6"/>
  <c r="K59" i="6"/>
  <c r="J66" i="6"/>
  <c r="L68" i="6"/>
  <c r="J62" i="6"/>
  <c r="L62" i="6"/>
  <c r="K42" i="6"/>
  <c r="J28" i="6"/>
  <c r="L30" i="6"/>
  <c r="K34" i="6"/>
  <c r="J41" i="6"/>
  <c r="L43" i="6"/>
  <c r="K50" i="6"/>
  <c r="J57" i="6"/>
  <c r="K66" i="6"/>
  <c r="K55" i="6"/>
  <c r="J60" i="6"/>
  <c r="K67" i="6"/>
  <c r="K58" i="6"/>
  <c r="K28" i="6"/>
  <c r="L34" i="6"/>
  <c r="K41" i="6"/>
  <c r="J48" i="6"/>
  <c r="L50" i="6"/>
  <c r="K57" i="6"/>
  <c r="J64" i="6"/>
  <c r="L55" i="6"/>
  <c r="J42" i="6"/>
  <c r="L51" i="6"/>
  <c r="L28" i="6"/>
  <c r="J39" i="6"/>
  <c r="L41" i="6"/>
  <c r="K48" i="6"/>
  <c r="J55" i="6"/>
  <c r="L57" i="6"/>
  <c r="K64" i="6"/>
  <c r="J69" i="6"/>
  <c r="L44" i="6"/>
  <c r="J32" i="6"/>
  <c r="L48" i="6"/>
  <c r="L31" i="6"/>
  <c r="K32" i="6"/>
  <c r="J37" i="6"/>
  <c r="L39" i="6"/>
  <c r="K62" i="6"/>
  <c r="K35" i="6"/>
  <c r="J31" i="6"/>
  <c r="L32" i="6"/>
  <c r="K37" i="6"/>
  <c r="K51" i="6"/>
  <c r="K31" i="6"/>
  <c r="J35" i="6"/>
  <c r="L37" i="6"/>
  <c r="K44" i="6"/>
  <c r="J51" i="6"/>
  <c r="L53" i="6"/>
  <c r="K60" i="6"/>
  <c r="J67" i="6"/>
  <c r="L69" i="6"/>
  <c r="J33" i="6"/>
  <c r="G33" i="6" s="1"/>
  <c r="J10" i="8"/>
  <c r="J13" i="8"/>
  <c r="H13" i="8" s="1"/>
  <c r="J17" i="8"/>
  <c r="G17" i="8" s="1"/>
  <c r="J21" i="8"/>
  <c r="H21" i="8" s="1"/>
  <c r="J25" i="8"/>
  <c r="J8" i="8"/>
  <c r="H8" i="8" s="1"/>
  <c r="J14" i="8"/>
  <c r="J18" i="8"/>
  <c r="J22" i="8"/>
  <c r="J26" i="8"/>
  <c r="G26" i="8" s="1"/>
  <c r="J9" i="8"/>
  <c r="G9" i="8" s="1"/>
  <c r="J15" i="8"/>
  <c r="G15" i="8" s="1"/>
  <c r="J19" i="8"/>
  <c r="J23" i="8"/>
  <c r="G23" i="8" s="1"/>
  <c r="J7" i="8"/>
  <c r="J6" i="8"/>
  <c r="J12" i="8"/>
  <c r="H12" i="8" s="1"/>
  <c r="J16" i="8"/>
  <c r="G16" i="8" s="1"/>
  <c r="J20" i="8"/>
  <c r="G20" i="8" s="1"/>
  <c r="J24" i="8"/>
  <c r="G24" i="8" s="1"/>
  <c r="J27" i="8"/>
  <c r="H27" i="8" s="1"/>
  <c r="M6" i="6"/>
  <c r="M19" i="6"/>
  <c r="M8" i="6"/>
  <c r="M22" i="6"/>
  <c r="M9" i="6"/>
  <c r="M27" i="6"/>
  <c r="N7" i="6"/>
  <c r="N25" i="6"/>
  <c r="N10" i="6"/>
  <c r="N6" i="6"/>
  <c r="N19" i="6"/>
  <c r="N8" i="6"/>
  <c r="N22" i="6"/>
  <c r="N9" i="6"/>
  <c r="N27" i="6"/>
  <c r="N15" i="6"/>
  <c r="M16" i="6"/>
  <c r="M7" i="6"/>
  <c r="M11" i="6"/>
  <c r="M25" i="6"/>
  <c r="M26" i="6"/>
  <c r="M10" i="6"/>
  <c r="M21" i="6"/>
  <c r="M15" i="6"/>
  <c r="N16" i="6"/>
  <c r="N11" i="6"/>
  <c r="N26" i="6"/>
  <c r="N21" i="6"/>
  <c r="J13" i="21"/>
  <c r="G13" i="21" s="1"/>
  <c r="J17" i="21"/>
  <c r="J20" i="21"/>
  <c r="J24" i="21"/>
  <c r="J28" i="21"/>
  <c r="G28" i="21" s="1"/>
  <c r="J32" i="21"/>
  <c r="J36" i="21"/>
  <c r="J40" i="21"/>
  <c r="J19" i="21"/>
  <c r="J31" i="21"/>
  <c r="J14" i="21"/>
  <c r="J21" i="21"/>
  <c r="J25" i="21"/>
  <c r="G25" i="21" s="1"/>
  <c r="J29" i="21"/>
  <c r="J33" i="21"/>
  <c r="J37" i="21"/>
  <c r="J16" i="21"/>
  <c r="J27" i="21"/>
  <c r="J39" i="21"/>
  <c r="J8" i="21"/>
  <c r="J10" i="21"/>
  <c r="J22" i="21"/>
  <c r="J26" i="21"/>
  <c r="J30" i="21"/>
  <c r="J34" i="21"/>
  <c r="J38" i="21"/>
  <c r="J23" i="21"/>
  <c r="G23" i="21" s="1"/>
  <c r="J35" i="21"/>
  <c r="G6" i="8"/>
  <c r="L6" i="6"/>
  <c r="K7" i="6"/>
  <c r="J19" i="6"/>
  <c r="L8" i="6"/>
  <c r="K25" i="6"/>
  <c r="L22" i="6"/>
  <c r="K10" i="6"/>
  <c r="K21" i="6"/>
  <c r="J9" i="6"/>
  <c r="J27" i="6"/>
  <c r="J7" i="6"/>
  <c r="J25" i="6"/>
  <c r="J10" i="6"/>
  <c r="J21" i="6"/>
  <c r="J15" i="6"/>
  <c r="J16" i="6"/>
  <c r="L7" i="6"/>
  <c r="K19" i="6"/>
  <c r="J11" i="6"/>
  <c r="L25" i="6"/>
  <c r="J26" i="6"/>
  <c r="L10" i="6"/>
  <c r="L21" i="6"/>
  <c r="K9" i="6"/>
  <c r="K27" i="6"/>
  <c r="L15" i="6"/>
  <c r="K15" i="6"/>
  <c r="L16" i="6"/>
  <c r="L11" i="6"/>
  <c r="L26" i="6"/>
  <c r="G19" i="8"/>
  <c r="H7" i="8"/>
  <c r="K16" i="6"/>
  <c r="J6" i="6"/>
  <c r="L19" i="6"/>
  <c r="K11" i="6"/>
  <c r="J8" i="6"/>
  <c r="K26" i="6"/>
  <c r="J22" i="6"/>
  <c r="L9" i="6"/>
  <c r="L27" i="6"/>
  <c r="K6" i="6"/>
  <c r="K8" i="6"/>
  <c r="K22" i="6"/>
  <c r="G18" i="8"/>
  <c r="K9" i="21"/>
  <c r="G9" i="21" s="1"/>
  <c r="K6" i="21"/>
  <c r="K7" i="21"/>
  <c r="K14" i="21"/>
  <c r="K17" i="21"/>
  <c r="K12" i="21"/>
  <c r="G12" i="21" s="1"/>
  <c r="K18" i="21"/>
  <c r="G18" i="21" s="1"/>
  <c r="K21" i="21"/>
  <c r="K25" i="21"/>
  <c r="K29" i="21"/>
  <c r="K33" i="21"/>
  <c r="K35" i="21"/>
  <c r="K39" i="21"/>
  <c r="K31" i="21"/>
  <c r="K40" i="21"/>
  <c r="K15" i="21"/>
  <c r="G15" i="21" s="1"/>
  <c r="K16" i="21"/>
  <c r="K10" i="21"/>
  <c r="K22" i="21"/>
  <c r="K26" i="21"/>
  <c r="K30" i="21"/>
  <c r="K8" i="21"/>
  <c r="K36" i="21"/>
  <c r="K19" i="21"/>
  <c r="K23" i="21"/>
  <c r="K34" i="21"/>
  <c r="K24" i="21"/>
  <c r="K38" i="21"/>
  <c r="K27" i="21"/>
  <c r="K37" i="21"/>
  <c r="K20" i="21"/>
  <c r="K32" i="21"/>
  <c r="H18" i="8"/>
  <c r="G7" i="21" l="1"/>
  <c r="G6" i="21"/>
  <c r="H10" i="8"/>
  <c r="H15" i="6"/>
  <c r="G7" i="8"/>
  <c r="G14" i="21"/>
  <c r="G22" i="8"/>
  <c r="H8" i="6"/>
  <c r="H18" i="6"/>
  <c r="H14" i="8"/>
  <c r="G25" i="8"/>
  <c r="H6" i="6"/>
  <c r="H19" i="6"/>
  <c r="G31" i="6"/>
  <c r="H11" i="6"/>
  <c r="G44" i="6"/>
  <c r="H16" i="6"/>
  <c r="G61" i="6"/>
  <c r="H21" i="6"/>
  <c r="G49" i="6"/>
  <c r="H10" i="6"/>
  <c r="H7" i="6"/>
  <c r="G64" i="6"/>
  <c r="H22" i="6"/>
  <c r="G51" i="6"/>
  <c r="H9" i="6"/>
  <c r="H14" i="6"/>
  <c r="G27" i="21"/>
  <c r="G17" i="21"/>
  <c r="G39" i="6"/>
  <c r="G42" i="6"/>
  <c r="G65" i="6"/>
  <c r="G30" i="21"/>
  <c r="G36" i="21"/>
  <c r="G13" i="8"/>
  <c r="G50" i="6"/>
  <c r="G30" i="6"/>
  <c r="G38" i="6"/>
  <c r="G60" i="6"/>
  <c r="G37" i="6"/>
  <c r="G57" i="6"/>
  <c r="G67" i="6"/>
  <c r="G34" i="6"/>
  <c r="G56" i="6"/>
  <c r="G45" i="6"/>
  <c r="G41" i="6"/>
  <c r="G68" i="6"/>
  <c r="G46" i="6"/>
  <c r="G58" i="6"/>
  <c r="G40" i="6"/>
  <c r="G32" i="6"/>
  <c r="G53" i="6"/>
  <c r="G14" i="6"/>
  <c r="G63" i="6"/>
  <c r="G48" i="6"/>
  <c r="G28" i="6"/>
  <c r="G52" i="6"/>
  <c r="G35" i="6"/>
  <c r="G69" i="6"/>
  <c r="H69" i="6"/>
  <c r="G18" i="6"/>
  <c r="G59" i="6"/>
  <c r="G47" i="6"/>
  <c r="G62" i="6"/>
  <c r="G36" i="6"/>
  <c r="H24" i="6"/>
  <c r="G24" i="6"/>
  <c r="G55" i="6"/>
  <c r="G66" i="6"/>
  <c r="G43" i="6"/>
  <c r="G54" i="6"/>
  <c r="G10" i="8"/>
  <c r="H15" i="8"/>
  <c r="G8" i="8"/>
  <c r="H24" i="8"/>
  <c r="H25" i="8"/>
  <c r="H23" i="8"/>
  <c r="G26" i="6"/>
  <c r="G15" i="6"/>
  <c r="G16" i="6"/>
  <c r="G22" i="6"/>
  <c r="G25" i="6"/>
  <c r="G7" i="6"/>
  <c r="G8" i="6"/>
  <c r="G9" i="6"/>
  <c r="G27" i="6"/>
  <c r="G6" i="6"/>
  <c r="G11" i="6"/>
  <c r="G19" i="6"/>
  <c r="G21" i="6"/>
  <c r="G10" i="6"/>
  <c r="G24" i="21"/>
  <c r="G37" i="21"/>
  <c r="G38" i="21"/>
  <c r="G31" i="21"/>
  <c r="G34" i="21"/>
  <c r="G19" i="21"/>
  <c r="G40" i="21"/>
  <c r="G22" i="21"/>
  <c r="G32" i="21"/>
  <c r="G26" i="21"/>
  <c r="G10" i="21"/>
  <c r="G8" i="21"/>
  <c r="G39" i="21"/>
  <c r="G20" i="21"/>
  <c r="G16" i="21"/>
  <c r="G33" i="21"/>
  <c r="G29" i="21"/>
  <c r="G35" i="21"/>
  <c r="G21" i="21"/>
  <c r="G27" i="8"/>
  <c r="H14" i="21"/>
  <c r="G14" i="8"/>
  <c r="G21" i="8"/>
  <c r="H30" i="6"/>
  <c r="H17" i="8"/>
  <c r="H20" i="8"/>
  <c r="H47" i="6"/>
  <c r="G12" i="8"/>
  <c r="H9" i="8"/>
  <c r="H26" i="6"/>
  <c r="H16" i="8"/>
  <c r="H26" i="8"/>
  <c r="H39" i="6"/>
  <c r="H31" i="6"/>
  <c r="H62" i="6"/>
  <c r="H52" i="6"/>
  <c r="H68" i="6"/>
  <c r="H64" i="6"/>
  <c r="H43" i="6"/>
  <c r="H46" i="6"/>
  <c r="H40" i="6"/>
  <c r="H36" i="6"/>
  <c r="H49" i="6"/>
  <c r="H19" i="8"/>
  <c r="H33" i="6"/>
  <c r="H51" i="6"/>
  <c r="H59" i="6"/>
  <c r="H41" i="6"/>
  <c r="H60" i="6"/>
  <c r="H45" i="6"/>
  <c r="H44" i="6"/>
  <c r="H35" i="6"/>
  <c r="H61" i="6"/>
  <c r="H42" i="6"/>
  <c r="H25" i="6"/>
  <c r="H56" i="6"/>
  <c r="H7" i="21"/>
  <c r="H6" i="21"/>
  <c r="H6" i="8"/>
  <c r="H13" i="21"/>
  <c r="H66" i="6"/>
  <c r="H67" i="6"/>
  <c r="H65" i="6"/>
  <c r="H37" i="6"/>
  <c r="H50" i="6"/>
  <c r="H38" i="6"/>
  <c r="H29" i="6"/>
  <c r="H27" i="6"/>
  <c r="H58" i="6"/>
  <c r="H63" i="6"/>
  <c r="H57" i="6"/>
  <c r="H32" i="6"/>
  <c r="H34" i="6"/>
  <c r="H54" i="6"/>
  <c r="H55" i="6"/>
  <c r="H48" i="6"/>
  <c r="H53" i="6"/>
  <c r="H20" i="21"/>
  <c r="H28" i="21"/>
  <c r="H36" i="21"/>
  <c r="H19" i="21"/>
  <c r="H27" i="21"/>
  <c r="H34" i="21"/>
  <c r="H40" i="21"/>
  <c r="H22" i="21"/>
  <c r="H30" i="21"/>
  <c r="H38" i="21"/>
  <c r="H21" i="21"/>
  <c r="H29" i="21"/>
  <c r="H35" i="21"/>
  <c r="H15" i="21"/>
  <c r="H24" i="21"/>
  <c r="H32" i="21"/>
  <c r="H17" i="21"/>
  <c r="H23" i="21"/>
  <c r="H31" i="21"/>
  <c r="H39" i="21"/>
  <c r="H12" i="21"/>
  <c r="H10" i="21"/>
  <c r="H26" i="21"/>
  <c r="H8" i="21"/>
  <c r="H9" i="21"/>
  <c r="H37" i="21"/>
  <c r="H18" i="21"/>
  <c r="H25" i="21"/>
  <c r="H33" i="21"/>
  <c r="H28" i="6"/>
  <c r="H16" i="21"/>
  <c r="I17" i="6" l="1"/>
  <c r="I7" i="6"/>
  <c r="I9" i="6"/>
  <c r="I8" i="6"/>
  <c r="I16" i="6"/>
  <c r="I19" i="6"/>
  <c r="I22" i="6"/>
  <c r="I15" i="6"/>
  <c r="I10" i="6"/>
  <c r="I21" i="6"/>
  <c r="I11" i="6"/>
  <c r="I20" i="6"/>
  <c r="I6" i="6"/>
  <c r="I9" i="21"/>
  <c r="I6" i="21"/>
  <c r="I7" i="21"/>
  <c r="I8" i="21"/>
  <c r="I10" i="21"/>
</calcChain>
</file>

<file path=xl/sharedStrings.xml><?xml version="1.0" encoding="utf-8"?>
<sst xmlns="http://schemas.openxmlformats.org/spreadsheetml/2006/main" count="2194" uniqueCount="391">
  <si>
    <t>2020 Tetrathlon Leaderboard</t>
  </si>
  <si>
    <t>Click Here To Read The 2020 Leaderboard Information Pack</t>
  </si>
  <si>
    <t>Click Here To Register For The WA Leaderboards</t>
  </si>
  <si>
    <t xml:space="preserve">Class Height </t>
  </si>
  <si>
    <t>PC90-105</t>
  </si>
  <si>
    <t xml:space="preserve">Current </t>
  </si>
  <si>
    <t>Nomination</t>
  </si>
  <si>
    <t>Age</t>
  </si>
  <si>
    <t xml:space="preserve">No. Events </t>
  </si>
  <si>
    <t xml:space="preserve">Total </t>
  </si>
  <si>
    <t>Mortlock</t>
  </si>
  <si>
    <t>Dryandra</t>
  </si>
  <si>
    <t>York</t>
  </si>
  <si>
    <t>State Champs</t>
  </si>
  <si>
    <t xml:space="preserve"> Rider</t>
  </si>
  <si>
    <t xml:space="preserve">Horse </t>
  </si>
  <si>
    <t>Pony Club</t>
  </si>
  <si>
    <t>Date</t>
  </si>
  <si>
    <t>Competed</t>
  </si>
  <si>
    <t>Points</t>
  </si>
  <si>
    <t>Placings</t>
  </si>
  <si>
    <t>Place</t>
  </si>
  <si>
    <t>Dan Wiese</t>
  </si>
  <si>
    <t>Karlinda Gus</t>
  </si>
  <si>
    <t>Georgia Goss</t>
  </si>
  <si>
    <t>Hello Hero</t>
  </si>
  <si>
    <t>Eastern Hills</t>
  </si>
  <si>
    <t>Emma Wiese</t>
  </si>
  <si>
    <t>Krystelle Park Impressive</t>
  </si>
  <si>
    <t>Kayley Brahim</t>
  </si>
  <si>
    <t>Master Delight</t>
  </si>
  <si>
    <t>Baldivs</t>
  </si>
  <si>
    <t>Imogen Stone</t>
  </si>
  <si>
    <t>Oscar Legend</t>
  </si>
  <si>
    <t>Esperance</t>
  </si>
  <si>
    <t>New Mill Bristol</t>
  </si>
  <si>
    <t xml:space="preserve">Eastern Hills </t>
  </si>
  <si>
    <t>Bailey Renzullo</t>
  </si>
  <si>
    <t>Flirtz No More</t>
  </si>
  <si>
    <t xml:space="preserve">Gidgegannup </t>
  </si>
  <si>
    <t>Brooke Bishop</t>
  </si>
  <si>
    <t>Tmp Hugo</t>
  </si>
  <si>
    <t xml:space="preserve">Dardanup </t>
  </si>
  <si>
    <t>Chloe Roth</t>
  </si>
  <si>
    <t>Two Sox</t>
  </si>
  <si>
    <t>Darcey Brooks</t>
  </si>
  <si>
    <t>Red Panorama</t>
  </si>
  <si>
    <t xml:space="preserve">Mortlock </t>
  </si>
  <si>
    <t>Kaitlyn Brown</t>
  </si>
  <si>
    <t>Joshua Brook Chase Me Charlie</t>
  </si>
  <si>
    <t>Dardanup</t>
  </si>
  <si>
    <t>Malory Clarson</t>
  </si>
  <si>
    <t>Tiaja Park Elegance</t>
  </si>
  <si>
    <t xml:space="preserve">Wallangarra </t>
  </si>
  <si>
    <t>Ryan Frantom</t>
  </si>
  <si>
    <t>Judaroo Encore</t>
  </si>
  <si>
    <t>Scarlett Thomas</t>
  </si>
  <si>
    <t>Egmont Faith</t>
  </si>
  <si>
    <t xml:space="preserve">Serpentine </t>
  </si>
  <si>
    <t>Takara Smyth</t>
  </si>
  <si>
    <t>Barabadeen Woodstock</t>
  </si>
  <si>
    <t>Talesha James</t>
  </si>
  <si>
    <t>Felix</t>
  </si>
  <si>
    <t xml:space="preserve">Blackwood </t>
  </si>
  <si>
    <t>Ebonie Richardson</t>
  </si>
  <si>
    <t>Silkwood Sequence</t>
  </si>
  <si>
    <t>Sophie Horton</t>
  </si>
  <si>
    <t>La Galaxy</t>
  </si>
  <si>
    <t>Sophie Bragge</t>
  </si>
  <si>
    <t>My Grey Chevrolet</t>
  </si>
  <si>
    <t>South Midlands</t>
  </si>
  <si>
    <t>Tessa Kate Edwards</t>
  </si>
  <si>
    <t>Monty Carlo</t>
  </si>
  <si>
    <t>Warren</t>
  </si>
  <si>
    <t/>
  </si>
  <si>
    <t>Class Height</t>
  </si>
  <si>
    <t>PC80</t>
  </si>
  <si>
    <t>No. Events</t>
  </si>
  <si>
    <t>Total</t>
  </si>
  <si>
    <t>Hannah Bassola</t>
  </si>
  <si>
    <t>Charlie</t>
  </si>
  <si>
    <t xml:space="preserve">Swan Valley </t>
  </si>
  <si>
    <t>Campbell Black</t>
  </si>
  <si>
    <t>Trapalanda Downs Pegasus</t>
  </si>
  <si>
    <t>Wallangarra</t>
  </si>
  <si>
    <t>Lauren Bassola</t>
  </si>
  <si>
    <t>Timmy</t>
  </si>
  <si>
    <t>Emily Duane</t>
  </si>
  <si>
    <t>Roseridge Little Gem</t>
  </si>
  <si>
    <t>Mingenew</t>
  </si>
  <si>
    <t>Charlie Black</t>
  </si>
  <si>
    <t>Shovely</t>
  </si>
  <si>
    <t>Wallanagarra</t>
  </si>
  <si>
    <t>Bill Wiese</t>
  </si>
  <si>
    <t>Three Votes</t>
  </si>
  <si>
    <t>Sheridan Clarson</t>
  </si>
  <si>
    <t>Tiaja Park Halo</t>
  </si>
  <si>
    <t>Rohan Smith</t>
  </si>
  <si>
    <t>Jordie</t>
  </si>
  <si>
    <t xml:space="preserve">Wooroloo </t>
  </si>
  <si>
    <t>Ella Mccrum</t>
  </si>
  <si>
    <t>Magic</t>
  </si>
  <si>
    <t>Sophie Waymouth</t>
  </si>
  <si>
    <t>Lyka</t>
  </si>
  <si>
    <t>Swan valley</t>
  </si>
  <si>
    <t>Kate Banner</t>
  </si>
  <si>
    <t>Over The Rainbow</t>
  </si>
  <si>
    <t xml:space="preserve">Peel Metropolitan </t>
  </si>
  <si>
    <t>Emily Carpenter</t>
  </si>
  <si>
    <t>Barringdale Vandetta</t>
  </si>
  <si>
    <t>Jorja Brown</t>
  </si>
  <si>
    <t>Party Time</t>
  </si>
  <si>
    <t>Kirby Brooks</t>
  </si>
  <si>
    <t>Thorne Park Broadway</t>
  </si>
  <si>
    <t>Teagan Christie</t>
  </si>
  <si>
    <t>Amani Phantasie</t>
  </si>
  <si>
    <t xml:space="preserve">Orange Grove </t>
  </si>
  <si>
    <t>Hannah Stanley</t>
  </si>
  <si>
    <t>Ej Lucy In The Sky</t>
  </si>
  <si>
    <t>Coco Mitchell</t>
  </si>
  <si>
    <t>Cherryfield Festival</t>
  </si>
  <si>
    <t>Sune Snyman</t>
  </si>
  <si>
    <t>Gordon Park Smarty Pants</t>
  </si>
  <si>
    <t>Adelle Hoddy</t>
  </si>
  <si>
    <t>Mandalee First Addition- Prancer</t>
  </si>
  <si>
    <t>Allira Bond</t>
  </si>
  <si>
    <t>Yartarla Park Paparazzi</t>
  </si>
  <si>
    <t>Amelia Addison</t>
  </si>
  <si>
    <t>Percy The Park Keeper</t>
  </si>
  <si>
    <t>Ashleigh Mcnamee</t>
  </si>
  <si>
    <t>Fabio</t>
  </si>
  <si>
    <t>Ava Tinsley</t>
  </si>
  <si>
    <t>Mallaine Motown</t>
  </si>
  <si>
    <t>Clayton Gearing</t>
  </si>
  <si>
    <t>Rhyanna True Colours</t>
  </si>
  <si>
    <t>Karma Park Fair Ellen</t>
  </si>
  <si>
    <t>Danielle Knight</t>
  </si>
  <si>
    <t>Whisky On The Rocks</t>
  </si>
  <si>
    <t>Ebony Renzullo</t>
  </si>
  <si>
    <t>Mandalay Sugar Daddy</t>
  </si>
  <si>
    <t>Tyalla Oriole</t>
  </si>
  <si>
    <t>Emily Rose Jeans</t>
  </si>
  <si>
    <t>Delta</t>
  </si>
  <si>
    <t>Emmi Kneale</t>
  </si>
  <si>
    <t>James Bond</t>
  </si>
  <si>
    <t>Georgina Clarke</t>
  </si>
  <si>
    <t>Parkiarrup Puzzle</t>
  </si>
  <si>
    <t>Indie Smyth</t>
  </si>
  <si>
    <t>Little Big Man</t>
  </si>
  <si>
    <t>Kolbeach Tiptoe</t>
  </si>
  <si>
    <t>Jessica Smith</t>
  </si>
  <si>
    <t>Lebonstern Alliance</t>
  </si>
  <si>
    <t>Jorja Wareham</t>
  </si>
  <si>
    <t>Bimbadeen Portrait</t>
  </si>
  <si>
    <t>Bunbury</t>
  </si>
  <si>
    <t>Kimberley Sorensen</t>
  </si>
  <si>
    <t>Classical Liberty</t>
  </si>
  <si>
    <t>Kristina Bercene</t>
  </si>
  <si>
    <t>Miss Polly Pocket</t>
  </si>
  <si>
    <t xml:space="preserve">Wellington district </t>
  </si>
  <si>
    <t>Marni Bercene</t>
  </si>
  <si>
    <t>Little Joe</t>
  </si>
  <si>
    <t>Wellington district</t>
  </si>
  <si>
    <t>Meadow Ella French</t>
  </si>
  <si>
    <t>Asharley Born Ultimatum</t>
  </si>
  <si>
    <t>Noah Woodyer</t>
  </si>
  <si>
    <t>Judaroo Lovebug</t>
  </si>
  <si>
    <t>Paige Emily Helsemans</t>
  </si>
  <si>
    <t>Kj</t>
  </si>
  <si>
    <t>Serpentine</t>
  </si>
  <si>
    <t>Quinn Avins</t>
  </si>
  <si>
    <t>Johnny</t>
  </si>
  <si>
    <t>Rebecca Simpson</t>
  </si>
  <si>
    <t>Kasac Park Global Warrior</t>
  </si>
  <si>
    <t>Log fence</t>
  </si>
  <si>
    <t>Summer Sherlock</t>
  </si>
  <si>
    <t>Fanta</t>
  </si>
  <si>
    <t>log fence</t>
  </si>
  <si>
    <t>Kayley Joy Evans</t>
  </si>
  <si>
    <t>Victor</t>
  </si>
  <si>
    <t>Lila Seberry</t>
  </si>
  <si>
    <t>Bp Flash Fox</t>
  </si>
  <si>
    <t>Isabelle Cox</t>
  </si>
  <si>
    <t>Charisma Edward</t>
  </si>
  <si>
    <t>Jessica Mason</t>
  </si>
  <si>
    <t>Nemuriko Thunderstruck</t>
  </si>
  <si>
    <t>Capel</t>
  </si>
  <si>
    <t>PC45</t>
  </si>
  <si>
    <t>Rider</t>
  </si>
  <si>
    <t xml:space="preserve"> Horse </t>
  </si>
  <si>
    <t>Cade Smith</t>
  </si>
  <si>
    <t>Jenni</t>
  </si>
  <si>
    <t>Wellington District</t>
  </si>
  <si>
    <t>Olivia Bassola</t>
  </si>
  <si>
    <t>Sweet Pea</t>
  </si>
  <si>
    <t>Tahnee Jones</t>
  </si>
  <si>
    <t>Tess</t>
  </si>
  <si>
    <t>Mandalee First Addition</t>
  </si>
  <si>
    <t>Log Fence</t>
  </si>
  <si>
    <t>Riley Hodkinson</t>
  </si>
  <si>
    <t>Broadwater Park Garland</t>
  </si>
  <si>
    <t>Jasmine Hodkinson</t>
  </si>
  <si>
    <t>Glen Avon Astronomer</t>
  </si>
  <si>
    <t>Abigail Sarah Hill</t>
  </si>
  <si>
    <t>Selena</t>
  </si>
  <si>
    <t xml:space="preserve">Woodridge </t>
  </si>
  <si>
    <t xml:space="preserve">Log Fence </t>
  </si>
  <si>
    <t>Sunac Snyman</t>
  </si>
  <si>
    <t>Tetrathlon</t>
  </si>
  <si>
    <t>Event Name:</t>
  </si>
  <si>
    <t>Mortlock tetrathlon</t>
  </si>
  <si>
    <t>Event Date:</t>
  </si>
  <si>
    <t>1/ 2 Feb 2020</t>
  </si>
  <si>
    <t>Height</t>
  </si>
  <si>
    <t>Riders Name</t>
  </si>
  <si>
    <t>Horses Name</t>
  </si>
  <si>
    <t>Riders Club</t>
  </si>
  <si>
    <t>D.O.B</t>
  </si>
  <si>
    <t>45cm</t>
  </si>
  <si>
    <t>60 - 80cm</t>
  </si>
  <si>
    <t>90-105cm</t>
  </si>
  <si>
    <t>Auto Points</t>
  </si>
  <si>
    <t>Final Score</t>
  </si>
  <si>
    <t>8-24 yrs</t>
  </si>
  <si>
    <t>12-24 yrs</t>
  </si>
  <si>
    <t>Example Rider A</t>
  </si>
  <si>
    <t>Example Horse</t>
  </si>
  <si>
    <t>Example Club</t>
  </si>
  <si>
    <t>Example Rider</t>
  </si>
  <si>
    <t>sweet pea</t>
  </si>
  <si>
    <t>swan valley</t>
  </si>
  <si>
    <t>Jess Maxwell</t>
  </si>
  <si>
    <t>Eddie</t>
  </si>
  <si>
    <t>Beverley</t>
  </si>
  <si>
    <t>Wooroloo</t>
  </si>
  <si>
    <t>Tayah Joy</t>
  </si>
  <si>
    <t>Vinnie</t>
  </si>
  <si>
    <t>Avon Valley</t>
  </si>
  <si>
    <t>Emily Maxwell</t>
  </si>
  <si>
    <t>Annie</t>
  </si>
  <si>
    <t>Jamie Lee Speedy</t>
  </si>
  <si>
    <t>Polo</t>
  </si>
  <si>
    <t>Carly Ballatyne</t>
  </si>
  <si>
    <t>Thorne Park Song Bird</t>
  </si>
  <si>
    <t>Miranda Laity</t>
  </si>
  <si>
    <t>Fable</t>
  </si>
  <si>
    <t>Walliston</t>
  </si>
  <si>
    <t>Jess Moore</t>
  </si>
  <si>
    <t>Gidget</t>
  </si>
  <si>
    <t>Mac Ballantyne</t>
  </si>
  <si>
    <t xml:space="preserve">Jack </t>
  </si>
  <si>
    <t xml:space="preserve">Lauren Bassola </t>
  </si>
  <si>
    <t>Leah Sorenson</t>
  </si>
  <si>
    <t>Wendamar Merritt</t>
  </si>
  <si>
    <t>Wanneroo</t>
  </si>
  <si>
    <t>Wallangara</t>
  </si>
  <si>
    <t>Lewis Hudson</t>
  </si>
  <si>
    <t>Seawynd Wild Rose</t>
  </si>
  <si>
    <t>Baldivis</t>
  </si>
  <si>
    <t>Kaitlyn Goss</t>
  </si>
  <si>
    <t>Slim Shady</t>
  </si>
  <si>
    <t>Dryandra tetrathlon</t>
  </si>
  <si>
    <t>Makayla Guelfi</t>
  </si>
  <si>
    <t>Halo</t>
  </si>
  <si>
    <t>MacKenzie Thomas</t>
  </si>
  <si>
    <t>Born Blue - Bluey</t>
  </si>
  <si>
    <t>Ashley Cowie</t>
  </si>
  <si>
    <t>Blue Dale Boy</t>
  </si>
  <si>
    <t>Carly Ballantyne</t>
  </si>
  <si>
    <t>Target</t>
  </si>
  <si>
    <t>Claire George</t>
  </si>
  <si>
    <t>Elle</t>
  </si>
  <si>
    <t>Eva Anning</t>
  </si>
  <si>
    <t>Willowmyst Jonquil</t>
  </si>
  <si>
    <t>Sweet pea</t>
  </si>
  <si>
    <t>Adele Hoddy</t>
  </si>
  <si>
    <t>Kayla Rae Laity</t>
  </si>
  <si>
    <t>Envy</t>
  </si>
  <si>
    <t>Michele Cowie</t>
  </si>
  <si>
    <t>Taj</t>
  </si>
  <si>
    <t>Ella McCrum</t>
  </si>
  <si>
    <t>Rose Redman</t>
  </si>
  <si>
    <t>Reign</t>
  </si>
  <si>
    <t>Lottie Dowling</t>
  </si>
  <si>
    <t>Digger</t>
  </si>
  <si>
    <t>Nemunko Thunderstruck</t>
  </si>
  <si>
    <t>Evie James</t>
  </si>
  <si>
    <t>Charisma Royal Symphony</t>
  </si>
  <si>
    <t>Anastasia Breach</t>
  </si>
  <si>
    <t>Bonsai Tickitiboo</t>
  </si>
  <si>
    <t>Emily Jeans</t>
  </si>
  <si>
    <t>EJ Lucy in the Sky</t>
  </si>
  <si>
    <t>Jessica Napper</t>
  </si>
  <si>
    <t>Percy</t>
  </si>
  <si>
    <t>Jack</t>
  </si>
  <si>
    <t>Louise Brahim</t>
  </si>
  <si>
    <t>JP Colourful Scenario</t>
  </si>
  <si>
    <t>Parkjossup Puzzle</t>
  </si>
  <si>
    <t>Holly Dowling</t>
  </si>
  <si>
    <t>Balgownie Lisa</t>
  </si>
  <si>
    <t>Josie Skerritt</t>
  </si>
  <si>
    <t>Trotto</t>
  </si>
  <si>
    <t>LA Galaxy</t>
  </si>
  <si>
    <t>Ben Fell-Smith</t>
  </si>
  <si>
    <t>Rafiki</t>
  </si>
  <si>
    <t>Jessica Maxwell</t>
  </si>
  <si>
    <t>Just Tinky</t>
  </si>
  <si>
    <t>Zoe Jones</t>
  </si>
  <si>
    <t>Wally</t>
  </si>
  <si>
    <t>Paddy</t>
  </si>
  <si>
    <t>Jessamin Pain</t>
  </si>
  <si>
    <t>Memphis Playboy</t>
  </si>
  <si>
    <t>Open</t>
  </si>
  <si>
    <t>Nina Bercene</t>
  </si>
  <si>
    <t>Jessie Moore</t>
  </si>
  <si>
    <t>Cherim Park Gidgit</t>
  </si>
  <si>
    <t>Veronica Ersay</t>
  </si>
  <si>
    <t>Cabalistic</t>
  </si>
  <si>
    <t>Katie Nicholls</t>
  </si>
  <si>
    <t>Ready For Sure</t>
  </si>
  <si>
    <t>Elenor Hudson</t>
  </si>
  <si>
    <t>Bod-Iem Deb Park Around The World</t>
  </si>
  <si>
    <t>Kate Ingham</t>
  </si>
  <si>
    <t>Asti Aspiration</t>
  </si>
  <si>
    <t>2020 State Tetrathlon Individual Scores</t>
  </si>
  <si>
    <t>Run</t>
  </si>
  <si>
    <t>Swim</t>
  </si>
  <si>
    <t>Shoot</t>
  </si>
  <si>
    <t>Riding</t>
  </si>
  <si>
    <t>Double</t>
  </si>
  <si>
    <t>Class</t>
  </si>
  <si>
    <t xml:space="preserve">No </t>
  </si>
  <si>
    <t>time</t>
  </si>
  <si>
    <t>90 12-24</t>
  </si>
  <si>
    <t>Caitlin Pritchard</t>
  </si>
  <si>
    <t>All Black Style</t>
  </si>
  <si>
    <t>Aaron Suvaljko</t>
  </si>
  <si>
    <t>Glen Hardey Omega Cloud</t>
  </si>
  <si>
    <t>Cape Riche</t>
  </si>
  <si>
    <t>80 17-24</t>
  </si>
  <si>
    <t>Siobhy Nicholls</t>
  </si>
  <si>
    <t>Lautrec</t>
  </si>
  <si>
    <t>80 10-16</t>
  </si>
  <si>
    <t>Clare Downs Lu Bita Jazz</t>
  </si>
  <si>
    <t>Isabel Giblett</t>
  </si>
  <si>
    <t>Burrowa Geraldine</t>
  </si>
  <si>
    <t>Rafiki Raglan</t>
  </si>
  <si>
    <t>Missy</t>
  </si>
  <si>
    <t>Specky Mcgee</t>
  </si>
  <si>
    <t>Whiskey On The Rocks</t>
  </si>
  <si>
    <t>70 13-24</t>
  </si>
  <si>
    <t>Jamie Elezovich</t>
  </si>
  <si>
    <t>Aniken</t>
  </si>
  <si>
    <t>Mackenzie Thomas</t>
  </si>
  <si>
    <t>Born Blue</t>
  </si>
  <si>
    <t>Ella Jones</t>
  </si>
  <si>
    <t>Dreeme Park Simply Gold</t>
  </si>
  <si>
    <t>Summer Thorn</t>
  </si>
  <si>
    <t>Hes Smokin</t>
  </si>
  <si>
    <t>70 10-12</t>
  </si>
  <si>
    <t>Salt River Twilight</t>
  </si>
  <si>
    <t>Windward Park Asha</t>
  </si>
  <si>
    <t>Felicity Ericsson</t>
  </si>
  <si>
    <t>Wattle Park Topaz</t>
  </si>
  <si>
    <t>Caitlin Worth</t>
  </si>
  <si>
    <t>Treelea Park Romeo</t>
  </si>
  <si>
    <t>Savannah Beveridge</t>
  </si>
  <si>
    <t>Bundy Rumbler</t>
  </si>
  <si>
    <t>Naomi Edmunds</t>
  </si>
  <si>
    <t>Val D'Isere Joey</t>
  </si>
  <si>
    <t>60 Open</t>
  </si>
  <si>
    <t>Bandeeka Forrest</t>
  </si>
  <si>
    <t>60 13-16</t>
  </si>
  <si>
    <t>60 10-12</t>
  </si>
  <si>
    <t>Noonie</t>
  </si>
  <si>
    <t>Charisma James Bond</t>
  </si>
  <si>
    <t>45 8-12</t>
  </si>
  <si>
    <t>Mya Dorricott</t>
  </si>
  <si>
    <t>Krystelle Park Tequilla Sunrise</t>
  </si>
  <si>
    <t>Shadylane Late Edition</t>
  </si>
  <si>
    <t>The Brass Bear</t>
  </si>
  <si>
    <t>Ivy Colebrook</t>
  </si>
  <si>
    <t>Leedale Danny Boy</t>
  </si>
  <si>
    <t>Zahara Winters</t>
  </si>
  <si>
    <t>Yartarla Park Silhouette</t>
  </si>
  <si>
    <t>Judaroo Lovebug (Herbie)</t>
  </si>
  <si>
    <t>Broadwater Pack Garland</t>
  </si>
  <si>
    <t>Prancer</t>
  </si>
  <si>
    <t>Trapalanda Downs Pegasu</t>
  </si>
  <si>
    <t>Jordi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</si>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</sst>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\-mmm\-yyyy;@"/>
    <numFmt numFmtId="165" formatCode="d/mm/yyyy;@"/>
    <numFmt numFmtId="166" formatCode="[$-C09]dd\-mmm\-yy;@"/>
    <numFmt numFmtId="167" formatCode="[$-409]d\-mmm\-yy;@"/>
    <numFmt numFmtId="168" formatCode="[$-409]dd\-mmm\-yy;@"/>
    <numFmt numFmtId="169" formatCode="dd\ mmm\ yyyy"/>
    <numFmt numFmtId="170" formatCode="yyyy\-mm\-dd;@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Tahoma"/>
      <family val="2"/>
    </font>
    <font>
      <sz val="10"/>
      <color indexed="10"/>
      <name val="Calibri"/>
      <family val="2"/>
      <scheme val="minor"/>
    </font>
    <font>
      <sz val="10"/>
      <color indexed="54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rgb="FF574123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  <font>
      <b/>
      <u/>
      <sz val="22"/>
      <name val="Arial"/>
      <family val="2"/>
    </font>
    <font>
      <sz val="22"/>
      <name val="Calibri"/>
      <family val="2"/>
      <scheme val="minor"/>
    </font>
    <font>
      <b/>
      <sz val="36"/>
      <name val="Arial"/>
      <family val="2"/>
    </font>
    <font>
      <b/>
      <sz val="8"/>
      <name val="Calibri"/>
      <family val="2"/>
      <scheme val="minor"/>
    </font>
    <font>
      <b/>
      <sz val="10"/>
      <color theme="3" tint="0.59999389629810485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b/>
      <sz val="10"/>
      <color theme="5" tint="0.399975585192419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6" fillId="0" borderId="0"/>
    <xf numFmtId="0" fontId="8" fillId="0" borderId="0"/>
    <xf numFmtId="0" fontId="7" fillId="0" borderId="0"/>
    <xf numFmtId="0" fontId="20" fillId="0" borderId="0"/>
    <xf numFmtId="0" fontId="3" fillId="0" borderId="0"/>
    <xf numFmtId="0" fontId="25" fillId="0" borderId="0"/>
    <xf numFmtId="0" fontId="2" fillId="0" borderId="0"/>
    <xf numFmtId="0" fontId="26" fillId="0" borderId="0" applyNumberFormat="0" applyFill="0" applyBorder="0" applyAlignment="0" applyProtection="0"/>
  </cellStyleXfs>
  <cellXfs count="314">
    <xf numFmtId="0" fontId="0" fillId="0" borderId="0" xfId="0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horizontal="center"/>
    </xf>
    <xf numFmtId="166" fontId="16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9" fontId="16" fillId="0" borderId="0" xfId="2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9" fillId="0" borderId="0" xfId="0" applyFont="1" applyAlignment="1"/>
    <xf numFmtId="0" fontId="11" fillId="0" borderId="0" xfId="0" applyFont="1" applyAlignment="1"/>
    <xf numFmtId="166" fontId="9" fillId="0" borderId="0" xfId="0" applyNumberFormat="1" applyFont="1" applyAlignment="1">
      <alignment horizontal="center" vertical="center"/>
    </xf>
    <xf numFmtId="0" fontId="12" fillId="0" borderId="0" xfId="0" applyFont="1"/>
    <xf numFmtId="0" fontId="9" fillId="0" borderId="0" xfId="0" applyFont="1"/>
    <xf numFmtId="167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0" fontId="6" fillId="0" borderId="0" xfId="0" applyFont="1"/>
    <xf numFmtId="167" fontId="12" fillId="2" borderId="1" xfId="0" applyNumberFormat="1" applyFont="1" applyFill="1" applyBorder="1" applyAlignment="1">
      <alignment horizontal="center"/>
    </xf>
    <xf numFmtId="167" fontId="16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" fontId="14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5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7" fontId="16" fillId="0" borderId="0" xfId="2" applyNumberFormat="1" applyFont="1" applyAlignment="1">
      <alignment horizontal="center" vertical="center"/>
    </xf>
    <xf numFmtId="15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/>
    </xf>
    <xf numFmtId="167" fontId="16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left"/>
    </xf>
    <xf numFmtId="168" fontId="16" fillId="0" borderId="0" xfId="0" applyNumberFormat="1" applyFont="1" applyAlignment="1">
      <alignment horizontal="center"/>
    </xf>
    <xf numFmtId="168" fontId="15" fillId="0" borderId="0" xfId="0" applyNumberFormat="1" applyFont="1" applyAlignment="1">
      <alignment horizontal="center"/>
    </xf>
    <xf numFmtId="168" fontId="16" fillId="0" borderId="0" xfId="2" applyNumberFormat="1" applyFont="1" applyAlignment="1">
      <alignment horizontal="center" vertical="center"/>
    </xf>
    <xf numFmtId="168" fontId="1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3" fillId="0" borderId="0" xfId="0" applyFont="1" applyAlignment="1">
      <alignment horizontal="center" vertical="center"/>
    </xf>
    <xf numFmtId="167" fontId="12" fillId="0" borderId="0" xfId="2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/>
    </xf>
    <xf numFmtId="1" fontId="12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left"/>
    </xf>
    <xf numFmtId="165" fontId="12" fillId="0" borderId="0" xfId="0" applyNumberFormat="1" applyFont="1" applyAlignment="1">
      <alignment horizontal="center"/>
    </xf>
    <xf numFmtId="166" fontId="16" fillId="0" borderId="0" xfId="0" applyNumberFormat="1" applyFont="1" applyAlignment="1">
      <alignment horizontal="center" vertical="center"/>
    </xf>
    <xf numFmtId="169" fontId="16" fillId="0" borderId="0" xfId="0" applyNumberFormat="1" applyFont="1" applyAlignment="1">
      <alignment horizontal="right" vertical="center"/>
    </xf>
    <xf numFmtId="168" fontId="12" fillId="0" borderId="0" xfId="0" applyNumberFormat="1" applyFont="1" applyAlignment="1">
      <alignment horizontal="center"/>
    </xf>
    <xf numFmtId="166" fontId="16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left"/>
    </xf>
    <xf numFmtId="1" fontId="12" fillId="3" borderId="1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0" fillId="4" borderId="0" xfId="0" applyFill="1"/>
    <xf numFmtId="170" fontId="0" fillId="0" borderId="0" xfId="0" applyNumberFormat="1"/>
    <xf numFmtId="1" fontId="9" fillId="6" borderId="0" xfId="0" applyNumberFormat="1" applyFont="1" applyFill="1" applyAlignment="1">
      <alignment horizontal="center" vertical="center"/>
    </xf>
    <xf numFmtId="167" fontId="12" fillId="2" borderId="3" xfId="0" applyNumberFormat="1" applyFont="1" applyFill="1" applyBorder="1" applyAlignment="1">
      <alignment horizontal="center"/>
    </xf>
    <xf numFmtId="166" fontId="12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left"/>
    </xf>
    <xf numFmtId="167" fontId="16" fillId="0" borderId="0" xfId="2" applyNumberFormat="1" applyFont="1" applyAlignment="1">
      <alignment horizontal="center"/>
    </xf>
    <xf numFmtId="165" fontId="16" fillId="0" borderId="0" xfId="0" applyNumberFormat="1" applyFont="1" applyAlignment="1">
      <alignment horizontal="center"/>
    </xf>
    <xf numFmtId="167" fontId="16" fillId="0" borderId="0" xfId="0" applyNumberFormat="1" applyFont="1" applyAlignment="1" applyProtection="1">
      <alignment horizontal="center"/>
      <protection locked="0"/>
    </xf>
    <xf numFmtId="167" fontId="22" fillId="0" borderId="0" xfId="1" applyNumberFormat="1" applyFont="1" applyAlignment="1">
      <alignment horizontal="center"/>
    </xf>
    <xf numFmtId="166" fontId="12" fillId="0" borderId="0" xfId="1" applyNumberFormat="1" applyFont="1" applyAlignment="1">
      <alignment horizontal="center"/>
    </xf>
    <xf numFmtId="14" fontId="16" fillId="0" borderId="0" xfId="0" applyNumberFormat="1" applyFont="1" applyAlignment="1">
      <alignment horizontal="center"/>
    </xf>
    <xf numFmtId="166" fontId="12" fillId="0" borderId="0" xfId="0" applyNumberFormat="1" applyFont="1" applyAlignment="1" applyProtection="1">
      <alignment horizontal="center"/>
      <protection locked="0"/>
    </xf>
    <xf numFmtId="15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left"/>
    </xf>
    <xf numFmtId="0" fontId="27" fillId="4" borderId="6" xfId="8" applyFont="1" applyFill="1" applyBorder="1" applyAlignment="1">
      <alignment horizontal="center" vertical="center"/>
    </xf>
    <xf numFmtId="0" fontId="28" fillId="0" borderId="0" xfId="0" applyFont="1" applyAlignment="1"/>
    <xf numFmtId="0" fontId="12" fillId="5" borderId="1" xfId="0" applyFont="1" applyFill="1" applyBorder="1" applyAlignment="1">
      <alignment horizontal="left" vertical="center"/>
    </xf>
    <xf numFmtId="166" fontId="12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65" fontId="16" fillId="0" borderId="0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/>
    <xf numFmtId="0" fontId="5" fillId="4" borderId="15" xfId="0" applyFont="1" applyFill="1" applyBorder="1"/>
    <xf numFmtId="0" fontId="5" fillId="0" borderId="16" xfId="0" applyFont="1" applyBorder="1"/>
    <xf numFmtId="170" fontId="5" fillId="0" borderId="16" xfId="0" applyNumberFormat="1" applyFont="1" applyBorder="1"/>
    <xf numFmtId="0" fontId="5" fillId="4" borderId="17" xfId="0" applyFont="1" applyFill="1" applyBorder="1"/>
    <xf numFmtId="0" fontId="12" fillId="0" borderId="4" xfId="0" applyFont="1" applyFill="1" applyBorder="1" applyAlignment="1">
      <alignment horizontal="center" vertical="center"/>
    </xf>
    <xf numFmtId="166" fontId="12" fillId="3" borderId="1" xfId="0" applyNumberFormat="1" applyFont="1" applyFill="1" applyBorder="1" applyAlignment="1">
      <alignment horizontal="center" vertical="center"/>
    </xf>
    <xf numFmtId="166" fontId="9" fillId="7" borderId="0" xfId="0" applyNumberFormat="1" applyFont="1" applyFill="1" applyBorder="1" applyAlignment="1">
      <alignment vertical="center"/>
    </xf>
    <xf numFmtId="166" fontId="9" fillId="7" borderId="0" xfId="0" applyNumberFormat="1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vertical="center"/>
    </xf>
    <xf numFmtId="1" fontId="9" fillId="8" borderId="0" xfId="0" applyNumberFormat="1" applyFont="1" applyFill="1" applyAlignment="1">
      <alignment horizontal="center" vertical="center"/>
    </xf>
    <xf numFmtId="1" fontId="9" fillId="8" borderId="22" xfId="0" applyNumberFormat="1" applyFont="1" applyFill="1" applyBorder="1" applyAlignment="1">
      <alignment horizontal="center" vertical="center"/>
    </xf>
    <xf numFmtId="1" fontId="9" fillId="8" borderId="23" xfId="0" applyNumberFormat="1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1" fontId="12" fillId="8" borderId="0" xfId="0" applyNumberFormat="1" applyFont="1" applyFill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8" borderId="0" xfId="0" applyFont="1" applyFill="1" applyAlignment="1">
      <alignment horizontal="center" vertical="center"/>
    </xf>
    <xf numFmtId="166" fontId="9" fillId="8" borderId="0" xfId="0" applyNumberFormat="1" applyFont="1" applyFill="1" applyAlignment="1">
      <alignment horizontal="center" vertical="center"/>
    </xf>
    <xf numFmtId="1" fontId="9" fillId="8" borderId="2" xfId="0" applyNumberFormat="1" applyFont="1" applyFill="1" applyBorder="1" applyAlignment="1">
      <alignment horizontal="center" vertical="center"/>
    </xf>
    <xf numFmtId="1" fontId="9" fillId="7" borderId="2" xfId="0" applyNumberFormat="1" applyFont="1" applyFill="1" applyBorder="1" applyAlignment="1">
      <alignment horizontal="center" vertical="center"/>
    </xf>
    <xf numFmtId="14" fontId="9" fillId="7" borderId="2" xfId="0" applyNumberFormat="1" applyFont="1" applyFill="1" applyBorder="1" applyAlignment="1">
      <alignment horizontal="center" vertical="center"/>
    </xf>
    <xf numFmtId="1" fontId="12" fillId="2" borderId="18" xfId="0" applyNumberFormat="1" applyFont="1" applyFill="1" applyBorder="1" applyAlignment="1">
      <alignment horizontal="center"/>
    </xf>
    <xf numFmtId="1" fontId="12" fillId="2" borderId="19" xfId="0" applyNumberFormat="1" applyFont="1" applyFill="1" applyBorder="1" applyAlignment="1">
      <alignment horizontal="center"/>
    </xf>
    <xf numFmtId="0" fontId="12" fillId="7" borderId="0" xfId="0" applyFont="1" applyFill="1" applyBorder="1" applyAlignment="1">
      <alignment vertical="center"/>
    </xf>
    <xf numFmtId="1" fontId="12" fillId="2" borderId="25" xfId="0" applyNumberFormat="1" applyFont="1" applyFill="1" applyBorder="1" applyAlignment="1">
      <alignment horizontal="center"/>
    </xf>
    <xf numFmtId="0" fontId="15" fillId="2" borderId="28" xfId="0" applyFont="1" applyFill="1" applyBorder="1" applyAlignment="1">
      <alignment horizontal="center"/>
    </xf>
    <xf numFmtId="1" fontId="9" fillId="8" borderId="20" xfId="0" applyNumberFormat="1" applyFont="1" applyFill="1" applyBorder="1" applyAlignment="1">
      <alignment horizontal="center" vertical="center"/>
    </xf>
    <xf numFmtId="1" fontId="9" fillId="8" borderId="21" xfId="0" applyNumberFormat="1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1" fontId="12" fillId="5" borderId="18" xfId="0" applyNumberFormat="1" applyFont="1" applyFill="1" applyBorder="1" applyAlignment="1">
      <alignment horizontal="center" vertical="center"/>
    </xf>
    <xf numFmtId="1" fontId="12" fillId="5" borderId="25" xfId="0" applyNumberFormat="1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1" fontId="12" fillId="3" borderId="18" xfId="0" applyNumberFormat="1" applyFont="1" applyFill="1" applyBorder="1" applyAlignment="1">
      <alignment horizontal="center"/>
    </xf>
    <xf numFmtId="1" fontId="12" fillId="3" borderId="25" xfId="0" applyNumberFormat="1" applyFont="1" applyFill="1" applyBorder="1" applyAlignment="1">
      <alignment horizontal="center"/>
    </xf>
    <xf numFmtId="1" fontId="12" fillId="3" borderId="28" xfId="0" applyNumberFormat="1" applyFont="1" applyFill="1" applyBorder="1" applyAlignment="1">
      <alignment horizontal="center"/>
    </xf>
    <xf numFmtId="1" fontId="31" fillId="7" borderId="24" xfId="0" applyNumberFormat="1" applyFont="1" applyFill="1" applyBorder="1" applyAlignment="1">
      <alignment horizontal="center" vertical="center"/>
    </xf>
    <xf numFmtId="1" fontId="31" fillId="7" borderId="2" xfId="0" applyNumberFormat="1" applyFont="1" applyFill="1" applyBorder="1" applyAlignment="1">
      <alignment horizontal="center" vertical="center"/>
    </xf>
    <xf numFmtId="1" fontId="31" fillId="7" borderId="31" xfId="0" applyNumberFormat="1" applyFont="1" applyFill="1" applyBorder="1" applyAlignment="1">
      <alignment horizontal="center" vertical="center"/>
    </xf>
    <xf numFmtId="1" fontId="32" fillId="8" borderId="24" xfId="0" applyNumberFormat="1" applyFont="1" applyFill="1" applyBorder="1" applyAlignment="1">
      <alignment horizontal="center" vertical="center"/>
    </xf>
    <xf numFmtId="1" fontId="32" fillId="8" borderId="2" xfId="0" applyNumberFormat="1" applyFont="1" applyFill="1" applyBorder="1" applyAlignment="1">
      <alignment horizontal="center" vertical="center"/>
    </xf>
    <xf numFmtId="1" fontId="32" fillId="8" borderId="31" xfId="0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0" fontId="33" fillId="9" borderId="24" xfId="0" applyFont="1" applyFill="1" applyBorder="1" applyAlignment="1">
      <alignment horizontal="center" vertical="center"/>
    </xf>
    <xf numFmtId="0" fontId="33" fillId="9" borderId="31" xfId="0" applyFont="1" applyFill="1" applyBorder="1" applyAlignment="1">
      <alignment horizontal="center" vertical="center"/>
    </xf>
    <xf numFmtId="0" fontId="12" fillId="9" borderId="0" xfId="0" applyFont="1" applyFill="1" applyBorder="1" applyAlignment="1"/>
    <xf numFmtId="166" fontId="9" fillId="9" borderId="0" xfId="0" applyNumberFormat="1" applyFont="1" applyFill="1" applyBorder="1" applyAlignment="1">
      <alignment horizontal="center" vertical="center"/>
    </xf>
    <xf numFmtId="1" fontId="9" fillId="9" borderId="32" xfId="0" applyNumberFormat="1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1" fontId="9" fillId="9" borderId="2" xfId="0" applyNumberFormat="1" applyFont="1" applyFill="1" applyBorder="1" applyAlignment="1">
      <alignment horizontal="center" vertical="center"/>
    </xf>
    <xf numFmtId="1" fontId="9" fillId="9" borderId="4" xfId="0" applyNumberFormat="1" applyFont="1" applyFill="1" applyBorder="1" applyAlignment="1">
      <alignment horizontal="center" vertical="center"/>
    </xf>
    <xf numFmtId="166" fontId="9" fillId="7" borderId="32" xfId="0" applyNumberFormat="1" applyFont="1" applyFill="1" applyBorder="1" applyAlignment="1">
      <alignment horizontal="center" vertical="center"/>
    </xf>
    <xf numFmtId="1" fontId="9" fillId="7" borderId="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6" fontId="9" fillId="9" borderId="32" xfId="0" applyNumberFormat="1" applyFont="1" applyFill="1" applyBorder="1" applyAlignment="1">
      <alignment horizontal="center" vertical="center"/>
    </xf>
    <xf numFmtId="1" fontId="9" fillId="9" borderId="0" xfId="0" applyNumberFormat="1" applyFont="1" applyFill="1" applyBorder="1" applyAlignment="1">
      <alignment horizontal="center" vertical="center"/>
    </xf>
    <xf numFmtId="1" fontId="9" fillId="8" borderId="0" xfId="0" applyNumberFormat="1" applyFont="1" applyFill="1" applyBorder="1" applyAlignment="1">
      <alignment horizontal="center" vertical="center"/>
    </xf>
    <xf numFmtId="1" fontId="9" fillId="7" borderId="0" xfId="0" applyNumberFormat="1" applyFont="1" applyFill="1" applyBorder="1" applyAlignment="1">
      <alignment horizontal="center" vertical="center"/>
    </xf>
    <xf numFmtId="0" fontId="35" fillId="0" borderId="34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4" fillId="0" borderId="35" xfId="0" applyFont="1" applyBorder="1"/>
    <xf numFmtId="45" fontId="34" fillId="0" borderId="35" xfId="0" applyNumberFormat="1" applyFont="1" applyBorder="1" applyAlignment="1">
      <alignment horizontal="center"/>
    </xf>
    <xf numFmtId="0" fontId="35" fillId="0" borderId="36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4" fillId="0" borderId="37" xfId="0" applyFont="1" applyBorder="1"/>
    <xf numFmtId="45" fontId="34" fillId="0" borderId="37" xfId="0" applyNumberFormat="1" applyFont="1" applyBorder="1" applyAlignment="1">
      <alignment horizontal="center"/>
    </xf>
    <xf numFmtId="0" fontId="36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36" fillId="0" borderId="35" xfId="0" applyFont="1" applyBorder="1" applyAlignment="1">
      <alignment horizontal="center"/>
    </xf>
    <xf numFmtId="45" fontId="0" fillId="0" borderId="35" xfId="0" applyNumberFormat="1" applyBorder="1" applyAlignment="1">
      <alignment horizontal="center"/>
    </xf>
    <xf numFmtId="0" fontId="36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45" fontId="0" fillId="0" borderId="1" xfId="0" applyNumberFormat="1" applyBorder="1" applyAlignment="1">
      <alignment horizontal="center"/>
    </xf>
    <xf numFmtId="0" fontId="36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36" fillId="0" borderId="37" xfId="0" applyFont="1" applyBorder="1" applyAlignment="1">
      <alignment horizontal="center"/>
    </xf>
    <xf numFmtId="45" fontId="0" fillId="0" borderId="37" xfId="0" applyNumberFormat="1" applyBorder="1" applyAlignment="1">
      <alignment horizontal="center"/>
    </xf>
    <xf numFmtId="0" fontId="36" fillId="0" borderId="2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45" fontId="0" fillId="0" borderId="4" xfId="0" applyNumberFormat="1" applyBorder="1" applyAlignment="1">
      <alignment horizontal="center"/>
    </xf>
    <xf numFmtId="0" fontId="36" fillId="0" borderId="3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45" fontId="0" fillId="0" borderId="3" xfId="0" applyNumberFormat="1" applyBorder="1" applyAlignment="1">
      <alignment horizontal="center"/>
    </xf>
    <xf numFmtId="0" fontId="36" fillId="0" borderId="39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45" fontId="0" fillId="0" borderId="32" xfId="0" applyNumberFormat="1" applyBorder="1" applyAlignment="1">
      <alignment horizontal="center"/>
    </xf>
    <xf numFmtId="21" fontId="36" fillId="0" borderId="3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  <xf numFmtId="1" fontId="9" fillId="7" borderId="32" xfId="0" applyNumberFormat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left"/>
    </xf>
    <xf numFmtId="167" fontId="12" fillId="7" borderId="1" xfId="0" applyNumberFormat="1" applyFont="1" applyFill="1" applyBorder="1" applyAlignment="1">
      <alignment horizontal="center"/>
    </xf>
    <xf numFmtId="1" fontId="12" fillId="7" borderId="18" xfId="0" applyNumberFormat="1" applyFont="1" applyFill="1" applyBorder="1" applyAlignment="1">
      <alignment horizontal="center"/>
    </xf>
    <xf numFmtId="1" fontId="12" fillId="7" borderId="25" xfId="0" applyNumberFormat="1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5" fillId="7" borderId="28" xfId="0" applyFont="1" applyFill="1" applyBorder="1" applyAlignment="1">
      <alignment horizontal="center"/>
    </xf>
    <xf numFmtId="0" fontId="12" fillId="7" borderId="23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left" vertical="center"/>
    </xf>
    <xf numFmtId="166" fontId="12" fillId="8" borderId="1" xfId="0" applyNumberFormat="1" applyFont="1" applyFill="1" applyBorder="1" applyAlignment="1">
      <alignment horizontal="center" vertical="center"/>
    </xf>
    <xf numFmtId="1" fontId="12" fillId="8" borderId="18" xfId="0" applyNumberFormat="1" applyFont="1" applyFill="1" applyBorder="1" applyAlignment="1">
      <alignment horizontal="center" vertical="center"/>
    </xf>
    <xf numFmtId="1" fontId="12" fillId="8" borderId="25" xfId="0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28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left"/>
    </xf>
    <xf numFmtId="166" fontId="12" fillId="9" borderId="1" xfId="0" applyNumberFormat="1" applyFont="1" applyFill="1" applyBorder="1" applyAlignment="1">
      <alignment horizontal="center" vertical="center"/>
    </xf>
    <xf numFmtId="1" fontId="12" fillId="9" borderId="18" xfId="0" applyNumberFormat="1" applyFont="1" applyFill="1" applyBorder="1" applyAlignment="1">
      <alignment horizontal="center"/>
    </xf>
    <xf numFmtId="1" fontId="12" fillId="9" borderId="25" xfId="0" applyNumberFormat="1" applyFont="1" applyFill="1" applyBorder="1" applyAlignment="1">
      <alignment horizontal="center"/>
    </xf>
    <xf numFmtId="1" fontId="12" fillId="9" borderId="1" xfId="0" applyNumberFormat="1" applyFont="1" applyFill="1" applyBorder="1" applyAlignment="1">
      <alignment horizontal="center"/>
    </xf>
    <xf numFmtId="1" fontId="12" fillId="9" borderId="28" xfId="0" applyNumberFormat="1" applyFont="1" applyFill="1" applyBorder="1" applyAlignment="1">
      <alignment horizontal="center"/>
    </xf>
    <xf numFmtId="0" fontId="12" fillId="9" borderId="23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/>
    </xf>
    <xf numFmtId="0" fontId="29" fillId="4" borderId="1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29" fillId="4" borderId="12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9" borderId="32" xfId="0" applyFont="1" applyFill="1" applyBorder="1" applyAlignment="1">
      <alignment horizontal="center" vertical="center"/>
    </xf>
    <xf numFmtId="166" fontId="9" fillId="9" borderId="32" xfId="0" applyNumberFormat="1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30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1" fontId="9" fillId="9" borderId="0" xfId="0" applyNumberFormat="1" applyFont="1" applyFill="1" applyBorder="1" applyAlignment="1">
      <alignment horizontal="center" vertical="center"/>
    </xf>
    <xf numFmtId="0" fontId="30" fillId="9" borderId="0" xfId="0" applyFont="1" applyFill="1" applyBorder="1" applyAlignment="1">
      <alignment horizontal="center" vertical="center" textRotation="255"/>
    </xf>
    <xf numFmtId="0" fontId="9" fillId="9" borderId="29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1" fontId="9" fillId="8" borderId="0" xfId="0" applyNumberFormat="1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166" fontId="9" fillId="8" borderId="20" xfId="0" applyNumberFormat="1" applyFont="1" applyFill="1" applyBorder="1" applyAlignment="1">
      <alignment horizontal="center" vertical="center"/>
    </xf>
    <xf numFmtId="166" fontId="9" fillId="8" borderId="0" xfId="0" applyNumberFormat="1" applyFont="1" applyFill="1" applyBorder="1" applyAlignment="1">
      <alignment horizontal="center" vertical="center"/>
    </xf>
    <xf numFmtId="1" fontId="9" fillId="8" borderId="11" xfId="0" applyNumberFormat="1" applyFont="1" applyFill="1" applyBorder="1" applyAlignment="1">
      <alignment horizontal="center" vertical="center"/>
    </xf>
    <xf numFmtId="1" fontId="9" fillId="8" borderId="10" xfId="0" applyNumberFormat="1" applyFont="1" applyFill="1" applyBorder="1" applyAlignment="1">
      <alignment horizontal="center" vertical="center"/>
    </xf>
    <xf numFmtId="0" fontId="9" fillId="8" borderId="19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40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166" fontId="9" fillId="8" borderId="21" xfId="0" applyNumberFormat="1" applyFont="1" applyFill="1" applyBorder="1" applyAlignment="1">
      <alignment horizontal="center" vertical="center"/>
    </xf>
    <xf numFmtId="0" fontId="30" fillId="8" borderId="0" xfId="0" applyFont="1" applyFill="1" applyBorder="1" applyAlignment="1">
      <alignment horizontal="center" vertical="center" textRotation="255"/>
    </xf>
    <xf numFmtId="1" fontId="9" fillId="8" borderId="29" xfId="0" applyNumberFormat="1" applyFont="1" applyFill="1" applyBorder="1" applyAlignment="1">
      <alignment horizontal="center" vertical="center"/>
    </xf>
    <xf numFmtId="1" fontId="9" fillId="8" borderId="5" xfId="0" applyNumberFormat="1" applyFont="1" applyFill="1" applyBorder="1" applyAlignment="1">
      <alignment horizontal="center" vertical="center"/>
    </xf>
    <xf numFmtId="1" fontId="9" fillId="8" borderId="30" xfId="0" applyNumberFormat="1" applyFont="1" applyFill="1" applyBorder="1" applyAlignment="1">
      <alignment horizontal="center" vertical="center"/>
    </xf>
    <xf numFmtId="1" fontId="9" fillId="7" borderId="3" xfId="0" applyNumberFormat="1" applyFont="1" applyFill="1" applyBorder="1" applyAlignment="1">
      <alignment horizontal="center" vertical="center"/>
    </xf>
    <xf numFmtId="1" fontId="9" fillId="7" borderId="32" xfId="0" applyNumberFormat="1" applyFont="1" applyFill="1" applyBorder="1" applyAlignment="1">
      <alignment horizontal="center" vertical="center"/>
    </xf>
    <xf numFmtId="1" fontId="9" fillId="7" borderId="0" xfId="0" applyNumberFormat="1" applyFont="1" applyFill="1" applyBorder="1" applyAlignment="1">
      <alignment horizontal="center" vertical="center"/>
    </xf>
    <xf numFmtId="166" fontId="9" fillId="7" borderId="0" xfId="0" applyNumberFormat="1" applyFont="1" applyFill="1" applyBorder="1" applyAlignment="1">
      <alignment horizontal="center" vertical="center" textRotation="255"/>
    </xf>
    <xf numFmtId="0" fontId="9" fillId="7" borderId="32" xfId="0" applyFont="1" applyFill="1" applyBorder="1" applyAlignment="1">
      <alignment horizontal="center" vertical="center"/>
    </xf>
    <xf numFmtId="1" fontId="9" fillId="7" borderId="5" xfId="0" applyNumberFormat="1" applyFont="1" applyFill="1" applyBorder="1" applyAlignment="1">
      <alignment horizontal="center" vertical="center"/>
    </xf>
    <xf numFmtId="1" fontId="9" fillId="7" borderId="10" xfId="0" applyNumberFormat="1" applyFont="1" applyFill="1" applyBorder="1" applyAlignment="1">
      <alignment horizontal="center" vertical="center"/>
    </xf>
    <xf numFmtId="1" fontId="9" fillId="7" borderId="29" xfId="0" applyNumberFormat="1" applyFont="1" applyFill="1" applyBorder="1" applyAlignment="1">
      <alignment horizontal="center" vertical="center"/>
    </xf>
    <xf numFmtId="1" fontId="9" fillId="7" borderId="11" xfId="0" applyNumberFormat="1" applyFont="1" applyFill="1" applyBorder="1" applyAlignment="1">
      <alignment horizontal="center" vertical="center"/>
    </xf>
    <xf numFmtId="1" fontId="9" fillId="7" borderId="3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2" borderId="4" xfId="0" applyFont="1" applyFill="1" applyBorder="1" applyAlignment="1">
      <alignment horizontal="left"/>
    </xf>
    <xf numFmtId="167" fontId="9" fillId="2" borderId="4" xfId="0" applyNumberFormat="1" applyFont="1" applyFill="1" applyBorder="1" applyAlignment="1">
      <alignment horizontal="center"/>
    </xf>
    <xf numFmtId="1" fontId="9" fillId="2" borderId="22" xfId="0" applyNumberFormat="1" applyFont="1" applyFill="1" applyBorder="1" applyAlignment="1">
      <alignment horizontal="center"/>
    </xf>
    <xf numFmtId="1" fontId="9" fillId="2" borderId="25" xfId="0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4" fillId="2" borderId="33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167" fontId="9" fillId="2" borderId="1" xfId="0" applyNumberFormat="1" applyFont="1" applyFill="1" applyBorder="1" applyAlignment="1">
      <alignment horizontal="center"/>
    </xf>
    <xf numFmtId="1" fontId="9" fillId="2" borderId="18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left" vertical="center"/>
    </xf>
    <xf numFmtId="166" fontId="9" fillId="5" borderId="4" xfId="0" applyNumberFormat="1" applyFont="1" applyFill="1" applyBorder="1" applyAlignment="1">
      <alignment horizontal="center" vertical="center"/>
    </xf>
    <xf numFmtId="1" fontId="9" fillId="5" borderId="22" xfId="0" applyNumberFormat="1" applyFont="1" applyFill="1" applyBorder="1" applyAlignment="1">
      <alignment horizontal="center" vertical="center"/>
    </xf>
    <xf numFmtId="1" fontId="9" fillId="5" borderId="25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166" fontId="9" fillId="5" borderId="1" xfId="0" applyNumberFormat="1" applyFont="1" applyFill="1" applyBorder="1" applyAlignment="1">
      <alignment horizontal="center" vertical="center"/>
    </xf>
    <xf numFmtId="1" fontId="9" fillId="5" borderId="18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left" vertical="center"/>
    </xf>
    <xf numFmtId="166" fontId="9" fillId="8" borderId="1" xfId="0" applyNumberFormat="1" applyFont="1" applyFill="1" applyBorder="1" applyAlignment="1">
      <alignment horizontal="center" vertical="center"/>
    </xf>
    <xf numFmtId="1" fontId="9" fillId="8" borderId="18" xfId="0" applyNumberFormat="1" applyFont="1" applyFill="1" applyBorder="1" applyAlignment="1">
      <alignment horizontal="center" vertical="center"/>
    </xf>
    <xf numFmtId="1" fontId="9" fillId="8" borderId="25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/>
    </xf>
    <xf numFmtId="166" fontId="9" fillId="3" borderId="4" xfId="0" applyNumberFormat="1" applyFont="1" applyFill="1" applyBorder="1" applyAlignment="1">
      <alignment horizontal="center" vertical="center"/>
    </xf>
    <xf numFmtId="1" fontId="9" fillId="3" borderId="22" xfId="0" applyNumberFormat="1" applyFont="1" applyFill="1" applyBorder="1" applyAlignment="1">
      <alignment horizontal="center"/>
    </xf>
    <xf numFmtId="1" fontId="9" fillId="3" borderId="25" xfId="0" applyNumberFormat="1" applyFont="1" applyFill="1" applyBorder="1" applyAlignment="1">
      <alignment horizontal="center"/>
    </xf>
    <xf numFmtId="1" fontId="9" fillId="3" borderId="4" xfId="0" applyNumberFormat="1" applyFont="1" applyFill="1" applyBorder="1" applyAlignment="1">
      <alignment horizontal="center"/>
    </xf>
    <xf numFmtId="1" fontId="9" fillId="3" borderId="27" xfId="0" applyNumberFormat="1" applyFont="1" applyFill="1" applyBorder="1" applyAlignment="1">
      <alignment horizontal="center"/>
    </xf>
    <xf numFmtId="0" fontId="9" fillId="9" borderId="0" xfId="0" applyFont="1" applyFill="1" applyBorder="1" applyAlignment="1"/>
    <xf numFmtId="0" fontId="9" fillId="3" borderId="1" xfId="0" applyFont="1" applyFill="1" applyBorder="1" applyAlignment="1">
      <alignment horizontal="left"/>
    </xf>
    <xf numFmtId="166" fontId="9" fillId="3" borderId="1" xfId="0" applyNumberFormat="1" applyFont="1" applyFill="1" applyBorder="1" applyAlignment="1">
      <alignment horizontal="center" vertical="center"/>
    </xf>
    <xf numFmtId="1" fontId="9" fillId="3" borderId="18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</cellXfs>
  <cellStyles count="9">
    <cellStyle name="Excel Built-in Normal" xfId="1" xr:uid="{00000000-0005-0000-0000-000000000000}"/>
    <cellStyle name="Hyperlink" xfId="8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2 3" xfId="7" xr:uid="{EA2938E5-3C51-4C0B-B4BE-7EAE035B50F5}"/>
    <cellStyle name="Normal 3" xfId="4" xr:uid="{812077FF-5E30-4225-80D7-824884A7FDF8}"/>
    <cellStyle name="Normal 4" xfId="5" xr:uid="{847C4420-5FFA-4B0D-86A7-9F938CD3B6E7}"/>
    <cellStyle name="Normal 5" xfId="6" xr:uid="{4B775EA7-2F1B-44C1-8D12-94EF77AC2B30}"/>
  </cellStyles>
  <dxfs count="41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 patternType="solid"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170" formatCode="yyyy\-mm\-d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5189B8-EF3D-46B5-8C37-3B1C4734D84C}" name="Table27137" displayName="Table27137" ref="B7:K1048549" headerRowCount="0" totalsRowShown="0">
  <sortState xmlns:xlrd2="http://schemas.microsoft.com/office/spreadsheetml/2017/richdata2" ref="B7:K1048549">
    <sortCondition ref="B7:B1048549"/>
  </sortState>
  <tableColumns count="10">
    <tableColumn id="1" xr3:uid="{86158F49-E1FE-4B23-838F-D909CAE3E664}" name="Column1" headerRowDxfId="40"/>
    <tableColumn id="2" xr3:uid="{2186E9D0-BC4B-46D3-802A-20ADB622CDE2}" name="Column2" headerRowDxfId="39"/>
    <tableColumn id="3" xr3:uid="{189385F2-BE2D-4FF9-8DD9-C720D0478044}" name="Column3" headerRowDxfId="38"/>
    <tableColumn id="4" xr3:uid="{5AF9CEE1-9A16-4889-A970-567B88E23813}" name="Column4" headerRowDxfId="37"/>
    <tableColumn id="5" xr3:uid="{B0039546-DCD6-49E4-AC78-DF21F57C785D}" name="Column5" headerRowDxfId="36"/>
    <tableColumn id="6" xr3:uid="{AF79853D-3C75-418C-8B9C-05CAAC4A9B01}" name="Column6" headerRowDxfId="35"/>
    <tableColumn id="10" xr3:uid="{7D9DA681-24A2-46F7-8E2D-C5A287DE86BF}" name="Column10" headerRowDxfId="34"/>
    <tableColumn id="14" xr3:uid="{5278FCA2-84F7-4BF7-A94A-1096FB7593CB}" name="Column14" headerRowDxfId="33"/>
    <tableColumn id="20" xr3:uid="{5EDF10DD-3E3B-4268-8597-23EDD555FCFD}" name="Column20" headerRowDxfId="32"/>
    <tableColumn id="21" xr3:uid="{64C2FCE1-3193-4B98-80CC-55FB71F0971A}" name="Column21" headerRowDxfId="3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3BE9B9-972E-49C5-878B-1C0E5E41925B}" name="Table271372" displayName="Table271372" ref="B7:K1048576" headerRowCount="0" totalsRowShown="0">
  <tableColumns count="10">
    <tableColumn id="1" xr3:uid="{9E4EBE76-1C68-4B01-877E-D15CFC75F4BA}" name="Column1" headerRowDxfId="30"/>
    <tableColumn id="2" xr3:uid="{57CB1580-BC2E-4585-85EC-57EEAA852D15}" name="Column2" headerRowDxfId="29"/>
    <tableColumn id="3" xr3:uid="{FC67E292-031A-48B3-82B2-DFD315BDD947}" name="Column3" headerRowDxfId="28"/>
    <tableColumn id="4" xr3:uid="{4D99F893-C16F-4BE1-9929-B356D77FB295}" name="Column4" headerRowDxfId="27"/>
    <tableColumn id="5" xr3:uid="{4689A2C4-936C-4E5C-BBAA-6CADC66D291A}" name="Column5" headerRowDxfId="26" dataDxfId="25"/>
    <tableColumn id="6" xr3:uid="{77526189-E6E0-480E-A210-1D4A7C37B3C9}" name="Column6" headerRowDxfId="24"/>
    <tableColumn id="10" xr3:uid="{1B6CEC31-B77B-4BD2-AF84-FEACBF9BAD5A}" name="Column10" headerRowDxfId="23"/>
    <tableColumn id="14" xr3:uid="{FE6272C4-3CC5-4E21-B2F0-E196244626B1}" name="Column14" headerRowDxfId="22"/>
    <tableColumn id="20" xr3:uid="{5B72B707-5638-43BC-9451-EC57A3DDFA98}" name="Column20" headerRowDxfId="21"/>
    <tableColumn id="21" xr3:uid="{103486A6-2D19-4F68-A795-4228F092522A}" name="Column21" headerRowDxfId="20" dataDxfId="1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ponyclubwa.asn.au/sport-leaderboard-rider-registration/" TargetMode="External"/><Relationship Id="rId1" Type="http://schemas.openxmlformats.org/officeDocument/2006/relationships/hyperlink" Target="../LB%20Information/LB%20Forms/2020/Superseded/2020%20Pony%20Club%20WA%20Sports%20Leaderboards%20-%20Club%20and%20Rider%20Information%20Final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9BFD3-E744-4431-947E-9B3554D750BD}">
  <dimension ref="A1:U59"/>
  <sheetViews>
    <sheetView zoomScaleNormal="100" zoomScalePageLayoutView="50" workbookViewId="0">
      <selection sqref="A1:U59"/>
    </sheetView>
  </sheetViews>
  <sheetFormatPr defaultRowHeight="12.75" x14ac:dyDescent="0.2"/>
  <sheetData>
    <row r="1" spans="1:21" ht="12.75" customHeight="1" x14ac:dyDescent="0.2">
      <c r="A1" s="225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7"/>
    </row>
    <row r="2" spans="1:21" ht="12.75" customHeight="1" x14ac:dyDescent="0.2">
      <c r="A2" s="228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30"/>
    </row>
    <row r="3" spans="1:21" ht="12.75" customHeight="1" x14ac:dyDescent="0.2">
      <c r="A3" s="228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30"/>
    </row>
    <row r="4" spans="1:21" ht="12.75" customHeight="1" x14ac:dyDescent="0.2">
      <c r="A4" s="228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30"/>
    </row>
    <row r="5" spans="1:21" ht="12.75" customHeight="1" x14ac:dyDescent="0.2">
      <c r="A5" s="228"/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30"/>
    </row>
    <row r="6" spans="1:21" ht="12.75" customHeight="1" x14ac:dyDescent="0.2">
      <c r="A6" s="228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30"/>
    </row>
    <row r="7" spans="1:21" ht="12.75" customHeight="1" x14ac:dyDescent="0.2">
      <c r="A7" s="228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30"/>
    </row>
    <row r="8" spans="1:21" ht="12.75" customHeight="1" x14ac:dyDescent="0.2">
      <c r="A8" s="228"/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30"/>
    </row>
    <row r="9" spans="1:21" ht="12.75" customHeight="1" x14ac:dyDescent="0.2">
      <c r="A9" s="228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30"/>
    </row>
    <row r="10" spans="1:21" ht="12.75" customHeight="1" x14ac:dyDescent="0.2">
      <c r="A10" s="228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30"/>
    </row>
    <row r="11" spans="1:21" ht="12.75" customHeight="1" x14ac:dyDescent="0.2">
      <c r="A11" s="228"/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30"/>
    </row>
    <row r="12" spans="1:21" ht="12.75" customHeight="1" x14ac:dyDescent="0.2">
      <c r="A12" s="228"/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30"/>
    </row>
    <row r="13" spans="1:21" ht="12.75" customHeight="1" x14ac:dyDescent="0.2">
      <c r="A13" s="228"/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30"/>
    </row>
    <row r="14" spans="1:21" ht="12.75" customHeight="1" x14ac:dyDescent="0.2">
      <c r="A14" s="228"/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30"/>
    </row>
    <row r="15" spans="1:21" ht="12.75" customHeight="1" x14ac:dyDescent="0.2">
      <c r="A15" s="228"/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30"/>
    </row>
    <row r="16" spans="1:21" ht="12.75" customHeight="1" x14ac:dyDescent="0.2">
      <c r="A16" s="228"/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30"/>
    </row>
    <row r="17" spans="1:21" ht="12.75" customHeight="1" x14ac:dyDescent="0.2">
      <c r="A17" s="228"/>
      <c r="B17" s="229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30"/>
    </row>
    <row r="18" spans="1:21" ht="12.75" customHeight="1" x14ac:dyDescent="0.2">
      <c r="A18" s="228"/>
      <c r="B18" s="229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30"/>
    </row>
    <row r="19" spans="1:21" ht="12.75" customHeight="1" x14ac:dyDescent="0.2">
      <c r="A19" s="228"/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30"/>
    </row>
    <row r="20" spans="1:21" ht="12.75" customHeight="1" x14ac:dyDescent="0.2">
      <c r="A20" s="228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30"/>
    </row>
    <row r="21" spans="1:21" ht="12.75" customHeight="1" x14ac:dyDescent="0.2">
      <c r="A21" s="228"/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30"/>
    </row>
    <row r="22" spans="1:21" ht="12.75" customHeight="1" x14ac:dyDescent="0.2">
      <c r="A22" s="228"/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30"/>
    </row>
    <row r="23" spans="1:21" ht="12.75" customHeight="1" x14ac:dyDescent="0.2">
      <c r="A23" s="228"/>
      <c r="B23" s="229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30"/>
    </row>
    <row r="24" spans="1:21" ht="12.75" customHeight="1" x14ac:dyDescent="0.2">
      <c r="A24" s="228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30"/>
    </row>
    <row r="25" spans="1:21" ht="12.75" customHeight="1" x14ac:dyDescent="0.2">
      <c r="A25" s="228"/>
      <c r="B25" s="229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30"/>
    </row>
    <row r="26" spans="1:21" ht="12.75" customHeight="1" x14ac:dyDescent="0.2">
      <c r="A26" s="228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30"/>
    </row>
    <row r="27" spans="1:21" ht="12.75" customHeight="1" x14ac:dyDescent="0.2">
      <c r="A27" s="228"/>
      <c r="B27" s="229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30"/>
    </row>
    <row r="28" spans="1:21" ht="12.75" customHeight="1" x14ac:dyDescent="0.2">
      <c r="A28" s="228"/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30"/>
    </row>
    <row r="29" spans="1:21" ht="12.75" customHeight="1" x14ac:dyDescent="0.2">
      <c r="A29" s="228"/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30"/>
    </row>
    <row r="30" spans="1:21" ht="12.75" customHeight="1" x14ac:dyDescent="0.2">
      <c r="A30" s="228"/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30"/>
    </row>
    <row r="31" spans="1:21" ht="12.75" customHeight="1" x14ac:dyDescent="0.2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30"/>
    </row>
    <row r="32" spans="1:21" ht="12.75" customHeight="1" x14ac:dyDescent="0.2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30"/>
    </row>
    <row r="33" spans="1:21" ht="12.75" customHeight="1" x14ac:dyDescent="0.2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30"/>
    </row>
    <row r="34" spans="1:21" ht="12.75" customHeight="1" x14ac:dyDescent="0.2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30"/>
    </row>
    <row r="35" spans="1:21" ht="12.75" customHeight="1" x14ac:dyDescent="0.2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30"/>
    </row>
    <row r="36" spans="1:21" ht="12.75" customHeight="1" x14ac:dyDescent="0.2">
      <c r="A36" s="228"/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30"/>
    </row>
    <row r="37" spans="1:21" ht="12.75" customHeight="1" x14ac:dyDescent="0.2">
      <c r="A37" s="228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30"/>
    </row>
    <row r="38" spans="1:21" ht="12.75" customHeight="1" x14ac:dyDescent="0.2">
      <c r="A38" s="228"/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30"/>
    </row>
    <row r="39" spans="1:21" ht="12.75" customHeight="1" x14ac:dyDescent="0.2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30"/>
    </row>
    <row r="40" spans="1:21" x14ac:dyDescent="0.2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30"/>
    </row>
    <row r="41" spans="1:21" x14ac:dyDescent="0.2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30"/>
    </row>
    <row r="42" spans="1:21" x14ac:dyDescent="0.2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30"/>
    </row>
    <row r="43" spans="1:21" x14ac:dyDescent="0.2">
      <c r="A43" s="228"/>
      <c r="B43" s="229"/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30"/>
    </row>
    <row r="44" spans="1:21" x14ac:dyDescent="0.2">
      <c r="A44" s="228"/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30"/>
    </row>
    <row r="45" spans="1:21" x14ac:dyDescent="0.2">
      <c r="A45" s="228"/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30"/>
    </row>
    <row r="46" spans="1:21" x14ac:dyDescent="0.2">
      <c r="A46" s="228"/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30"/>
    </row>
    <row r="47" spans="1:21" x14ac:dyDescent="0.2">
      <c r="A47" s="228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30"/>
    </row>
    <row r="48" spans="1:21" x14ac:dyDescent="0.2">
      <c r="A48" s="228"/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30"/>
    </row>
    <row r="49" spans="1:21" x14ac:dyDescent="0.2">
      <c r="A49" s="228"/>
      <c r="B49" s="229"/>
      <c r="C49" s="229"/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30"/>
    </row>
    <row r="50" spans="1:21" x14ac:dyDescent="0.2">
      <c r="A50" s="228"/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30"/>
    </row>
    <row r="51" spans="1:21" x14ac:dyDescent="0.2">
      <c r="A51" s="228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30"/>
    </row>
    <row r="52" spans="1:21" x14ac:dyDescent="0.2">
      <c r="A52" s="228"/>
      <c r="B52" s="229"/>
      <c r="C52" s="229"/>
      <c r="D52" s="229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30"/>
    </row>
    <row r="53" spans="1:21" x14ac:dyDescent="0.2">
      <c r="A53" s="228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30"/>
    </row>
    <row r="54" spans="1:21" x14ac:dyDescent="0.2">
      <c r="A54" s="228"/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30"/>
    </row>
    <row r="55" spans="1:21" x14ac:dyDescent="0.2">
      <c r="A55" s="228"/>
      <c r="B55" s="229"/>
      <c r="C55" s="229"/>
      <c r="D55" s="229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30"/>
    </row>
    <row r="56" spans="1:21" x14ac:dyDescent="0.2">
      <c r="A56" s="228"/>
      <c r="B56" s="229"/>
      <c r="C56" s="229"/>
      <c r="D56" s="229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30"/>
    </row>
    <row r="57" spans="1:21" x14ac:dyDescent="0.2">
      <c r="A57" s="228"/>
      <c r="B57" s="229"/>
      <c r="C57" s="229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30"/>
    </row>
    <row r="58" spans="1:21" x14ac:dyDescent="0.2">
      <c r="A58" s="228"/>
      <c r="B58" s="229"/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30"/>
    </row>
    <row r="59" spans="1:21" ht="13.5" thickBot="1" x14ac:dyDescent="0.25">
      <c r="A59" s="231"/>
      <c r="B59" s="232"/>
      <c r="C59" s="232"/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3"/>
    </row>
  </sheetData>
  <mergeCells count="1">
    <mergeCell ref="A1:U59"/>
  </mergeCells>
  <pageMargins left="0.7" right="0.7" top="0.75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AC2E9-E5A2-45D9-9E0B-08D60F882179}">
  <sheetPr>
    <tabColor theme="0" tint="-0.499984740745262"/>
  </sheetPr>
  <dimension ref="A1:K102"/>
  <sheetViews>
    <sheetView topLeftCell="A22" zoomScale="80" zoomScaleNormal="80" workbookViewId="0">
      <selection activeCell="M71" sqref="M71"/>
    </sheetView>
  </sheetViews>
  <sheetFormatPr defaultRowHeight="12.75" x14ac:dyDescent="0.2"/>
  <cols>
    <col min="1" max="1" width="38.7109375" style="70" bestFit="1" customWidth="1"/>
    <col min="2" max="2" width="9.85546875" bestFit="1" customWidth="1"/>
    <col min="3" max="3" width="17.42578125" bestFit="1" customWidth="1"/>
    <col min="4" max="4" width="21.5703125" bestFit="1" customWidth="1"/>
    <col min="5" max="5" width="17.140625" bestFit="1" customWidth="1"/>
    <col min="6" max="6" width="11.28515625" style="71" bestFit="1" customWidth="1"/>
    <col min="7" max="8" width="10.85546875" bestFit="1" customWidth="1"/>
    <col min="9" max="9" width="11" bestFit="1" customWidth="1"/>
    <col min="10" max="10" width="13" bestFit="1" customWidth="1"/>
    <col min="11" max="11" width="11" style="70" bestFit="1" customWidth="1"/>
    <col min="12" max="19" width="9.85546875" customWidth="1"/>
    <col min="20" max="21" width="10.140625" bestFit="1" customWidth="1"/>
    <col min="22" max="22" width="15.42578125" customWidth="1"/>
    <col min="23" max="23" width="11.5703125" bestFit="1" customWidth="1"/>
    <col min="24" max="24" width="14.85546875" bestFit="1" customWidth="1"/>
  </cols>
  <sheetData>
    <row r="1" spans="1:11" x14ac:dyDescent="0.2">
      <c r="B1" t="s">
        <v>208</v>
      </c>
      <c r="D1" t="s">
        <v>209</v>
      </c>
      <c r="E1" t="s">
        <v>210</v>
      </c>
      <c r="I1" t="s">
        <v>211</v>
      </c>
      <c r="J1" t="s">
        <v>212</v>
      </c>
    </row>
    <row r="3" spans="1:11" ht="14.25" customHeight="1" x14ac:dyDescent="0.2"/>
    <row r="4" spans="1:11" ht="14.25" customHeight="1" x14ac:dyDescent="0.2">
      <c r="B4" t="s">
        <v>213</v>
      </c>
      <c r="C4" t="s">
        <v>214</v>
      </c>
      <c r="D4" t="s">
        <v>215</v>
      </c>
      <c r="E4" t="s">
        <v>216</v>
      </c>
      <c r="F4" s="71" t="s">
        <v>217</v>
      </c>
      <c r="G4" t="s">
        <v>218</v>
      </c>
      <c r="H4" t="s">
        <v>219</v>
      </c>
      <c r="I4" t="s">
        <v>220</v>
      </c>
      <c r="J4" t="s">
        <v>21</v>
      </c>
      <c r="K4" s="70" t="s">
        <v>221</v>
      </c>
    </row>
    <row r="5" spans="1:11" x14ac:dyDescent="0.2">
      <c r="G5" t="s">
        <v>222</v>
      </c>
      <c r="H5" t="s">
        <v>222</v>
      </c>
      <c r="I5" t="s">
        <v>222</v>
      </c>
    </row>
    <row r="6" spans="1:11" x14ac:dyDescent="0.2">
      <c r="G6" t="s">
        <v>223</v>
      </c>
      <c r="H6" t="s">
        <v>223</v>
      </c>
      <c r="I6" t="s">
        <v>224</v>
      </c>
    </row>
    <row r="7" spans="1:11" ht="15" hidden="1" customHeight="1" x14ac:dyDescent="0.2">
      <c r="A7" s="70" t="str">
        <f>CONCATENATE(C7," ",D7)</f>
        <v>Example Rider A Example Horse</v>
      </c>
      <c r="B7">
        <v>80</v>
      </c>
      <c r="C7" t="s">
        <v>225</v>
      </c>
      <c r="D7" t="s">
        <v>226</v>
      </c>
      <c r="E7" t="s">
        <v>227</v>
      </c>
      <c r="F7" s="71">
        <v>37622</v>
      </c>
      <c r="G7">
        <v>600</v>
      </c>
      <c r="J7">
        <v>1</v>
      </c>
      <c r="K7" s="70">
        <f>IF(J7=1,7,IF(J7=2,6,IF(J7=3,5,IF(J7=4,4,IF(J7=5,3,IF(J7=6,2,IF(J7&gt;=6,1,0)))))))</f>
        <v>7</v>
      </c>
    </row>
    <row r="8" spans="1:11" ht="15" hidden="1" customHeight="1" x14ac:dyDescent="0.2">
      <c r="A8" s="70" t="str">
        <f>CONCATENATE(C8," ",D8)</f>
        <v>Example Rider Example Horse</v>
      </c>
      <c r="B8">
        <v>90</v>
      </c>
      <c r="C8" t="s">
        <v>228</v>
      </c>
      <c r="D8" t="s">
        <v>226</v>
      </c>
      <c r="E8" t="s">
        <v>227</v>
      </c>
      <c r="F8" s="71">
        <v>37622</v>
      </c>
      <c r="H8">
        <v>300</v>
      </c>
      <c r="J8">
        <v>3</v>
      </c>
      <c r="K8" s="70">
        <f>IF(J8=1,7,IF(J8=2,6,IF(J8=3,5,IF(J8=4,4,IF(J8=5,3,IF(J8=6,2,IF(J8&gt;=6,1,0)))))))</f>
        <v>5</v>
      </c>
    </row>
    <row r="9" spans="1:11" x14ac:dyDescent="0.2">
      <c r="A9" s="70" t="str">
        <f>CONCATENATE(B9,C9,D9)</f>
        <v>45Emily MaxwellAnnie</v>
      </c>
      <c r="B9">
        <v>45</v>
      </c>
      <c r="C9" t="s">
        <v>238</v>
      </c>
      <c r="D9" t="s">
        <v>239</v>
      </c>
      <c r="G9">
        <v>3266</v>
      </c>
      <c r="J9">
        <v>2</v>
      </c>
      <c r="K9" s="70">
        <f>IF(J9=1,7,IF(J9=2,6,IF(J9=3,5,IF(J9=4,4,IF(J9=5,3,IF(J9=6,2,IF(J9&gt;=6,1,0)))))))</f>
        <v>6</v>
      </c>
    </row>
    <row r="10" spans="1:11" x14ac:dyDescent="0.2">
      <c r="A10" s="70" t="str">
        <f t="shared" ref="A10:A63" si="0">CONCATENATE(B10,C10,D10)</f>
        <v>45Makayla GuelfiHalo</v>
      </c>
      <c r="B10">
        <v>45</v>
      </c>
      <c r="C10" t="s">
        <v>262</v>
      </c>
      <c r="D10" t="s">
        <v>263</v>
      </c>
      <c r="G10">
        <v>3222</v>
      </c>
      <c r="J10">
        <v>3</v>
      </c>
      <c r="K10" s="70">
        <f t="shared" ref="K10:K63" si="1">IF(J10=1,7,IF(J10=2,6,IF(J10=3,5,IF(J10=4,4,IF(J10=5,3,IF(J10=6,2,IF(J10&gt;=6,1,0)))))))</f>
        <v>5</v>
      </c>
    </row>
    <row r="11" spans="1:11" x14ac:dyDescent="0.2">
      <c r="A11" s="70" t="str">
        <f t="shared" si="0"/>
        <v>45MacKenzie ThomasBorn Blue - Bluey</v>
      </c>
      <c r="B11">
        <v>45</v>
      </c>
      <c r="C11" t="s">
        <v>264</v>
      </c>
      <c r="D11" t="s">
        <v>265</v>
      </c>
      <c r="G11">
        <v>3315</v>
      </c>
      <c r="J11">
        <v>1</v>
      </c>
      <c r="K11" s="70">
        <f t="shared" si="1"/>
        <v>7</v>
      </c>
    </row>
    <row r="12" spans="1:11" x14ac:dyDescent="0.2">
      <c r="A12" s="70" t="str">
        <f t="shared" si="0"/>
        <v>45Ashley CowieBlue Dale Boy</v>
      </c>
      <c r="B12">
        <v>45</v>
      </c>
      <c r="C12" t="s">
        <v>266</v>
      </c>
      <c r="D12" t="s">
        <v>267</v>
      </c>
      <c r="G12">
        <v>2012</v>
      </c>
      <c r="J12">
        <v>5</v>
      </c>
      <c r="K12" s="70">
        <f t="shared" si="1"/>
        <v>3</v>
      </c>
    </row>
    <row r="13" spans="1:11" x14ac:dyDescent="0.2">
      <c r="A13" s="70" t="str">
        <f t="shared" si="0"/>
        <v>45Ebony RenzulloMandalay Sugar Daddy</v>
      </c>
      <c r="B13">
        <v>45</v>
      </c>
      <c r="C13" t="s">
        <v>138</v>
      </c>
      <c r="D13" t="s">
        <v>139</v>
      </c>
      <c r="G13">
        <v>2112</v>
      </c>
      <c r="J13">
        <v>4</v>
      </c>
      <c r="K13" s="70">
        <f t="shared" si="1"/>
        <v>4</v>
      </c>
    </row>
    <row r="14" spans="1:11" x14ac:dyDescent="0.2">
      <c r="A14" s="70" t="str">
        <f t="shared" si="0"/>
        <v>45Carly BallantyneTarget</v>
      </c>
      <c r="B14">
        <v>45</v>
      </c>
      <c r="C14" t="s">
        <v>268</v>
      </c>
      <c r="D14" t="s">
        <v>269</v>
      </c>
      <c r="G14">
        <v>3469</v>
      </c>
      <c r="J14">
        <v>3</v>
      </c>
      <c r="K14" s="70">
        <f t="shared" si="1"/>
        <v>5</v>
      </c>
    </row>
    <row r="15" spans="1:11" x14ac:dyDescent="0.2">
      <c r="A15" s="70" t="str">
        <f t="shared" si="0"/>
        <v>45Claire GeorgeElle</v>
      </c>
      <c r="B15">
        <v>45</v>
      </c>
      <c r="C15" t="s">
        <v>270</v>
      </c>
      <c r="D15" t="s">
        <v>271</v>
      </c>
      <c r="G15">
        <v>3695</v>
      </c>
      <c r="J15">
        <v>2</v>
      </c>
      <c r="K15" s="70">
        <f t="shared" si="1"/>
        <v>6</v>
      </c>
    </row>
    <row r="16" spans="1:11" x14ac:dyDescent="0.2">
      <c r="A16" s="70" t="str">
        <f t="shared" si="0"/>
        <v>45Eva AnningWillowmyst Jonquil</v>
      </c>
      <c r="B16">
        <v>45</v>
      </c>
      <c r="C16" t="s">
        <v>272</v>
      </c>
      <c r="D16" t="s">
        <v>273</v>
      </c>
      <c r="G16">
        <v>2214</v>
      </c>
      <c r="J16">
        <v>6</v>
      </c>
      <c r="K16" s="70">
        <f t="shared" si="1"/>
        <v>2</v>
      </c>
    </row>
    <row r="17" spans="1:11" x14ac:dyDescent="0.2">
      <c r="A17" s="70" t="str">
        <f t="shared" si="0"/>
        <v>45Noah WoodyerJudaroo Lovebug (Herbie)</v>
      </c>
      <c r="B17">
        <v>45</v>
      </c>
      <c r="C17" t="s">
        <v>165</v>
      </c>
      <c r="D17" t="s">
        <v>385</v>
      </c>
      <c r="G17">
        <v>1693</v>
      </c>
      <c r="K17" s="70">
        <f t="shared" si="1"/>
        <v>0</v>
      </c>
    </row>
    <row r="18" spans="1:11" x14ac:dyDescent="0.2">
      <c r="A18" s="70" t="str">
        <f t="shared" si="0"/>
        <v>45Olivia BassolaSweet pea</v>
      </c>
      <c r="B18">
        <v>45</v>
      </c>
      <c r="C18" t="s">
        <v>193</v>
      </c>
      <c r="D18" t="s">
        <v>274</v>
      </c>
      <c r="G18">
        <v>1946</v>
      </c>
      <c r="K18" s="70">
        <f t="shared" si="1"/>
        <v>0</v>
      </c>
    </row>
    <row r="19" spans="1:11" x14ac:dyDescent="0.2">
      <c r="A19" s="70" t="str">
        <f t="shared" si="0"/>
        <v>45Jasmine HodkinsonGlen Avon Astronomer</v>
      </c>
      <c r="B19">
        <v>45</v>
      </c>
      <c r="C19" t="s">
        <v>201</v>
      </c>
      <c r="D19" t="s">
        <v>202</v>
      </c>
      <c r="G19">
        <v>272</v>
      </c>
      <c r="K19" s="70">
        <f t="shared" si="1"/>
        <v>0</v>
      </c>
    </row>
    <row r="20" spans="1:11" x14ac:dyDescent="0.2">
      <c r="A20" s="70" t="str">
        <f t="shared" si="0"/>
        <v>45Cade SmithJenni</v>
      </c>
      <c r="B20">
        <v>45</v>
      </c>
      <c r="C20" t="s">
        <v>190</v>
      </c>
      <c r="D20" t="s">
        <v>191</v>
      </c>
      <c r="G20">
        <v>3748</v>
      </c>
      <c r="J20">
        <v>1</v>
      </c>
      <c r="K20" s="70">
        <f t="shared" si="1"/>
        <v>7</v>
      </c>
    </row>
    <row r="21" spans="1:11" x14ac:dyDescent="0.2">
      <c r="A21" s="70" t="str">
        <f t="shared" si="0"/>
        <v>45Riley HodkinsonBroadwater Pack Garland</v>
      </c>
      <c r="B21">
        <v>45</v>
      </c>
      <c r="C21" t="s">
        <v>199</v>
      </c>
      <c r="D21" t="s">
        <v>386</v>
      </c>
      <c r="G21">
        <v>2797</v>
      </c>
      <c r="J21">
        <v>4</v>
      </c>
      <c r="K21" s="70">
        <f t="shared" si="1"/>
        <v>4</v>
      </c>
    </row>
    <row r="22" spans="1:11" x14ac:dyDescent="0.2">
      <c r="A22" s="70" t="str">
        <f t="shared" si="0"/>
        <v>45Adele HoddyPrancer</v>
      </c>
      <c r="B22">
        <v>45</v>
      </c>
      <c r="C22" t="s">
        <v>275</v>
      </c>
      <c r="D22" t="s">
        <v>387</v>
      </c>
      <c r="G22">
        <v>2786</v>
      </c>
      <c r="J22">
        <v>5</v>
      </c>
      <c r="K22" s="70">
        <f t="shared" si="1"/>
        <v>3</v>
      </c>
    </row>
    <row r="23" spans="1:11" x14ac:dyDescent="0.2">
      <c r="A23" s="70" t="str">
        <f t="shared" si="0"/>
        <v>45Tahnee JonesTess</v>
      </c>
      <c r="B23">
        <v>45</v>
      </c>
      <c r="C23" t="s">
        <v>195</v>
      </c>
      <c r="D23" t="s">
        <v>196</v>
      </c>
      <c r="G23">
        <v>1513</v>
      </c>
      <c r="K23" s="70">
        <f t="shared" si="1"/>
        <v>0</v>
      </c>
    </row>
    <row r="24" spans="1:11" x14ac:dyDescent="0.2">
      <c r="A24" s="70" t="str">
        <f t="shared" si="0"/>
        <v>45Kayla Rae LaityEnvy</v>
      </c>
      <c r="B24">
        <v>45</v>
      </c>
      <c r="C24" t="s">
        <v>276</v>
      </c>
      <c r="D24" t="s">
        <v>277</v>
      </c>
      <c r="G24">
        <v>3166</v>
      </c>
      <c r="J24">
        <v>1</v>
      </c>
      <c r="K24" s="70">
        <f t="shared" si="1"/>
        <v>7</v>
      </c>
    </row>
    <row r="25" spans="1:11" x14ac:dyDescent="0.2">
      <c r="A25" s="70" t="str">
        <f t="shared" si="0"/>
        <v>45Michele CowieTaj</v>
      </c>
      <c r="B25">
        <v>45</v>
      </c>
      <c r="C25" t="s">
        <v>278</v>
      </c>
      <c r="D25" t="s">
        <v>279</v>
      </c>
      <c r="G25">
        <v>1294</v>
      </c>
      <c r="J25">
        <v>2</v>
      </c>
      <c r="K25" s="70">
        <f t="shared" si="1"/>
        <v>6</v>
      </c>
    </row>
    <row r="26" spans="1:11" x14ac:dyDescent="0.2">
      <c r="A26" s="70" t="str">
        <f t="shared" si="0"/>
        <v>65Ella McCrumMagic</v>
      </c>
      <c r="B26">
        <v>65</v>
      </c>
      <c r="C26" t="s">
        <v>280</v>
      </c>
      <c r="D26" t="s">
        <v>101</v>
      </c>
      <c r="H26">
        <v>2814</v>
      </c>
      <c r="J26">
        <v>5</v>
      </c>
      <c r="K26" s="70">
        <f t="shared" si="1"/>
        <v>3</v>
      </c>
    </row>
    <row r="27" spans="1:11" x14ac:dyDescent="0.2">
      <c r="A27" s="70" t="str">
        <f t="shared" si="0"/>
        <v>65Coco MitchellCherryfield Festival</v>
      </c>
      <c r="B27">
        <v>65</v>
      </c>
      <c r="C27" t="s">
        <v>119</v>
      </c>
      <c r="D27" t="s">
        <v>120</v>
      </c>
      <c r="H27">
        <v>2077</v>
      </c>
      <c r="K27" s="70">
        <f t="shared" si="1"/>
        <v>0</v>
      </c>
    </row>
    <row r="28" spans="1:11" x14ac:dyDescent="0.2">
      <c r="A28" s="70" t="str">
        <f t="shared" si="0"/>
        <v>65Sophie WaymouthLyka</v>
      </c>
      <c r="B28">
        <v>65</v>
      </c>
      <c r="C28" t="s">
        <v>102</v>
      </c>
      <c r="D28" t="s">
        <v>103</v>
      </c>
      <c r="H28">
        <v>3656</v>
      </c>
      <c r="J28">
        <v>2</v>
      </c>
      <c r="K28" s="70">
        <f t="shared" si="1"/>
        <v>6</v>
      </c>
    </row>
    <row r="29" spans="1:11" x14ac:dyDescent="0.2">
      <c r="A29" s="70" t="str">
        <f t="shared" si="0"/>
        <v>65Rose RedmanReign</v>
      </c>
      <c r="B29">
        <v>65</v>
      </c>
      <c r="C29" t="s">
        <v>281</v>
      </c>
      <c r="D29" t="s">
        <v>282</v>
      </c>
      <c r="H29">
        <v>2021</v>
      </c>
      <c r="K29" s="70">
        <f t="shared" si="1"/>
        <v>0</v>
      </c>
    </row>
    <row r="30" spans="1:11" x14ac:dyDescent="0.2">
      <c r="A30" s="70" t="str">
        <f t="shared" si="0"/>
        <v>65Campbell BlackTrapalanda Downs Pegasu</v>
      </c>
      <c r="B30">
        <v>65</v>
      </c>
      <c r="C30" t="s">
        <v>82</v>
      </c>
      <c r="D30" t="s">
        <v>388</v>
      </c>
      <c r="H30">
        <v>3850</v>
      </c>
      <c r="J30">
        <v>1</v>
      </c>
      <c r="K30" s="70">
        <f t="shared" si="1"/>
        <v>7</v>
      </c>
    </row>
    <row r="31" spans="1:11" x14ac:dyDescent="0.2">
      <c r="A31" s="70" t="str">
        <f t="shared" si="0"/>
        <v>65Lottie DowlingDigger</v>
      </c>
      <c r="B31">
        <v>65</v>
      </c>
      <c r="C31" t="s">
        <v>283</v>
      </c>
      <c r="D31" t="s">
        <v>284</v>
      </c>
      <c r="H31">
        <v>2742</v>
      </c>
      <c r="J31">
        <v>6</v>
      </c>
      <c r="K31" s="70">
        <f t="shared" si="1"/>
        <v>2</v>
      </c>
    </row>
    <row r="32" spans="1:11" x14ac:dyDescent="0.2">
      <c r="A32" s="70" t="str">
        <f t="shared" si="0"/>
        <v>65Jessica MasonNemunko Thunderstruck</v>
      </c>
      <c r="B32">
        <v>65</v>
      </c>
      <c r="C32" t="s">
        <v>184</v>
      </c>
      <c r="D32" t="s">
        <v>285</v>
      </c>
      <c r="H32">
        <v>2936</v>
      </c>
      <c r="J32">
        <v>4</v>
      </c>
      <c r="K32" s="70">
        <f t="shared" si="1"/>
        <v>4</v>
      </c>
    </row>
    <row r="33" spans="1:11" x14ac:dyDescent="0.2">
      <c r="A33" s="70" t="str">
        <f t="shared" si="0"/>
        <v>65Sune SnymanGordon Park Smarty Pants</v>
      </c>
      <c r="B33">
        <v>65</v>
      </c>
      <c r="C33" t="s">
        <v>121</v>
      </c>
      <c r="D33" t="s">
        <v>122</v>
      </c>
      <c r="H33">
        <v>2021</v>
      </c>
      <c r="K33" s="70">
        <f t="shared" si="1"/>
        <v>0</v>
      </c>
    </row>
    <row r="34" spans="1:11" x14ac:dyDescent="0.2">
      <c r="A34" s="70" t="str">
        <f t="shared" si="0"/>
        <v>65Lauren BassolaTimmy</v>
      </c>
      <c r="B34">
        <v>65</v>
      </c>
      <c r="C34" t="s">
        <v>85</v>
      </c>
      <c r="D34" t="s">
        <v>86</v>
      </c>
      <c r="H34">
        <v>2565</v>
      </c>
      <c r="K34" s="70">
        <f t="shared" si="1"/>
        <v>0</v>
      </c>
    </row>
    <row r="35" spans="1:11" x14ac:dyDescent="0.2">
      <c r="A35" s="70" t="str">
        <f t="shared" si="0"/>
        <v>65Evie JamesCharisma Royal Symphony</v>
      </c>
      <c r="B35">
        <v>65</v>
      </c>
      <c r="C35" t="s">
        <v>286</v>
      </c>
      <c r="D35" t="s">
        <v>287</v>
      </c>
      <c r="H35">
        <v>3596</v>
      </c>
      <c r="J35">
        <v>3</v>
      </c>
      <c r="K35" s="70">
        <f t="shared" si="1"/>
        <v>5</v>
      </c>
    </row>
    <row r="36" spans="1:11" x14ac:dyDescent="0.2">
      <c r="A36" s="70" t="str">
        <f t="shared" si="0"/>
        <v>65Anastasia BreachBonsai Tickitiboo</v>
      </c>
      <c r="B36">
        <v>65</v>
      </c>
      <c r="C36" t="s">
        <v>288</v>
      </c>
      <c r="D36" t="s">
        <v>289</v>
      </c>
      <c r="H36">
        <v>1945</v>
      </c>
      <c r="K36" s="70">
        <f t="shared" si="1"/>
        <v>0</v>
      </c>
    </row>
    <row r="37" spans="1:11" x14ac:dyDescent="0.2">
      <c r="A37" s="70" t="str">
        <f t="shared" si="0"/>
        <v>65Sheridan ClarsonTiaja Park Halo</v>
      </c>
      <c r="B37">
        <v>65</v>
      </c>
      <c r="C37" t="s">
        <v>95</v>
      </c>
      <c r="D37" t="s">
        <v>96</v>
      </c>
      <c r="H37">
        <v>1239</v>
      </c>
      <c r="K37" s="70">
        <f t="shared" si="1"/>
        <v>0</v>
      </c>
    </row>
    <row r="38" spans="1:11" x14ac:dyDescent="0.2">
      <c r="A38" s="70" t="str">
        <f t="shared" si="0"/>
        <v>65Hannah BassolaCharlie</v>
      </c>
      <c r="B38">
        <v>65</v>
      </c>
      <c r="C38" t="s">
        <v>79</v>
      </c>
      <c r="D38" t="s">
        <v>80</v>
      </c>
      <c r="H38">
        <v>4207</v>
      </c>
      <c r="J38">
        <v>1</v>
      </c>
      <c r="K38" s="70">
        <f t="shared" si="1"/>
        <v>7</v>
      </c>
    </row>
    <row r="39" spans="1:11" x14ac:dyDescent="0.2">
      <c r="A39" s="70" t="str">
        <f t="shared" si="0"/>
        <v>65Jorja BrownParty Time</v>
      </c>
      <c r="B39">
        <v>65</v>
      </c>
      <c r="C39" t="s">
        <v>110</v>
      </c>
      <c r="D39" t="s">
        <v>111</v>
      </c>
      <c r="H39">
        <v>3619</v>
      </c>
      <c r="J39">
        <v>2</v>
      </c>
      <c r="K39" s="70">
        <f t="shared" si="1"/>
        <v>6</v>
      </c>
    </row>
    <row r="40" spans="1:11" x14ac:dyDescent="0.2">
      <c r="A40" s="70" t="str">
        <f t="shared" si="0"/>
        <v>65Emily JeansDelta</v>
      </c>
      <c r="B40">
        <v>65</v>
      </c>
      <c r="C40" t="s">
        <v>290</v>
      </c>
      <c r="D40" t="s">
        <v>142</v>
      </c>
      <c r="H40">
        <v>3547</v>
      </c>
      <c r="J40">
        <v>3</v>
      </c>
      <c r="K40" s="70">
        <f t="shared" si="1"/>
        <v>5</v>
      </c>
    </row>
    <row r="41" spans="1:11" x14ac:dyDescent="0.2">
      <c r="A41" s="70" t="str">
        <f t="shared" si="0"/>
        <v>65Hannah StanleyEJ Lucy in the Sky</v>
      </c>
      <c r="B41">
        <v>65</v>
      </c>
      <c r="C41" t="s">
        <v>117</v>
      </c>
      <c r="D41" t="s">
        <v>291</v>
      </c>
      <c r="H41">
        <v>3167</v>
      </c>
      <c r="J41">
        <v>4</v>
      </c>
      <c r="K41" s="70">
        <f t="shared" si="1"/>
        <v>4</v>
      </c>
    </row>
    <row r="42" spans="1:11" x14ac:dyDescent="0.2">
      <c r="A42" s="70" t="str">
        <f t="shared" si="0"/>
        <v>65Miranda LaityFable</v>
      </c>
      <c r="B42">
        <v>65</v>
      </c>
      <c r="C42" t="s">
        <v>244</v>
      </c>
      <c r="D42" t="s">
        <v>245</v>
      </c>
      <c r="H42">
        <v>2381</v>
      </c>
      <c r="J42">
        <v>6</v>
      </c>
      <c r="K42" s="70">
        <f t="shared" si="1"/>
        <v>2</v>
      </c>
    </row>
    <row r="43" spans="1:11" x14ac:dyDescent="0.2">
      <c r="A43" s="70" t="str">
        <f t="shared" si="0"/>
        <v>65Jessica NapperPercy</v>
      </c>
      <c r="B43">
        <v>65</v>
      </c>
      <c r="C43" t="s">
        <v>292</v>
      </c>
      <c r="D43" t="s">
        <v>293</v>
      </c>
      <c r="H43">
        <v>2813</v>
      </c>
      <c r="J43">
        <v>5</v>
      </c>
      <c r="K43" s="70">
        <f t="shared" si="1"/>
        <v>3</v>
      </c>
    </row>
    <row r="44" spans="1:11" x14ac:dyDescent="0.2">
      <c r="A44" s="70" t="str">
        <f t="shared" si="0"/>
        <v>65Mac BallantyneJack</v>
      </c>
      <c r="B44">
        <v>65</v>
      </c>
      <c r="C44" t="s">
        <v>249</v>
      </c>
      <c r="D44" t="s">
        <v>294</v>
      </c>
      <c r="H44">
        <v>2320</v>
      </c>
      <c r="J44">
        <v>3</v>
      </c>
      <c r="K44" s="70">
        <f t="shared" si="1"/>
        <v>5</v>
      </c>
    </row>
    <row r="45" spans="1:11" x14ac:dyDescent="0.2">
      <c r="A45" s="70" t="str">
        <f t="shared" si="0"/>
        <v>65Rohan SmithJordi</v>
      </c>
      <c r="B45">
        <v>65</v>
      </c>
      <c r="C45" t="s">
        <v>97</v>
      </c>
      <c r="D45" t="s">
        <v>389</v>
      </c>
      <c r="H45">
        <v>3875</v>
      </c>
      <c r="J45">
        <v>2</v>
      </c>
      <c r="K45" s="70">
        <f t="shared" si="1"/>
        <v>6</v>
      </c>
    </row>
    <row r="46" spans="1:11" x14ac:dyDescent="0.2">
      <c r="A46" s="70" t="str">
        <f t="shared" si="0"/>
        <v>65Bill WieseThree Votes</v>
      </c>
      <c r="B46">
        <v>65</v>
      </c>
      <c r="C46" t="s">
        <v>93</v>
      </c>
      <c r="D46" t="s">
        <v>94</v>
      </c>
      <c r="H46">
        <v>4050</v>
      </c>
      <c r="J46">
        <v>1</v>
      </c>
      <c r="K46" s="70">
        <f t="shared" si="1"/>
        <v>7</v>
      </c>
    </row>
    <row r="47" spans="1:11" x14ac:dyDescent="0.2">
      <c r="A47" s="70" t="str">
        <f t="shared" si="0"/>
        <v>65Louise BrahimJP Colourful Scenario</v>
      </c>
      <c r="B47">
        <v>65</v>
      </c>
      <c r="C47" t="s">
        <v>295</v>
      </c>
      <c r="D47" t="s">
        <v>296</v>
      </c>
      <c r="H47">
        <v>3255</v>
      </c>
      <c r="J47">
        <v>1</v>
      </c>
      <c r="K47" s="70">
        <f t="shared" si="1"/>
        <v>7</v>
      </c>
    </row>
    <row r="48" spans="1:11" x14ac:dyDescent="0.2">
      <c r="A48" s="70" t="str">
        <f t="shared" si="0"/>
        <v>65Bailey RenzulloFlirtz No More</v>
      </c>
      <c r="B48">
        <v>65</v>
      </c>
      <c r="C48" t="s">
        <v>37</v>
      </c>
      <c r="D48" t="s">
        <v>38</v>
      </c>
      <c r="H48">
        <v>3799</v>
      </c>
      <c r="J48">
        <v>1</v>
      </c>
      <c r="K48" s="70">
        <f t="shared" si="1"/>
        <v>7</v>
      </c>
    </row>
    <row r="49" spans="1:11" x14ac:dyDescent="0.2">
      <c r="A49" s="70" t="str">
        <f t="shared" si="0"/>
        <v>65Georgina ClarkeParkjossup Puzzle</v>
      </c>
      <c r="B49">
        <v>65</v>
      </c>
      <c r="C49" t="s">
        <v>145</v>
      </c>
      <c r="D49" t="s">
        <v>297</v>
      </c>
      <c r="H49">
        <v>3210</v>
      </c>
      <c r="K49" s="70">
        <f t="shared" si="1"/>
        <v>0</v>
      </c>
    </row>
    <row r="50" spans="1:11" x14ac:dyDescent="0.2">
      <c r="A50" s="70" t="str">
        <f t="shared" si="0"/>
        <v>65Malory ClarsonTiaja Park Elegance</v>
      </c>
      <c r="B50">
        <v>65</v>
      </c>
      <c r="C50" t="s">
        <v>51</v>
      </c>
      <c r="D50" t="s">
        <v>52</v>
      </c>
      <c r="H50">
        <v>3532</v>
      </c>
      <c r="J50">
        <v>5</v>
      </c>
      <c r="K50" s="70">
        <f t="shared" si="1"/>
        <v>3</v>
      </c>
    </row>
    <row r="51" spans="1:11" x14ac:dyDescent="0.2">
      <c r="A51" s="70" t="str">
        <f t="shared" si="0"/>
        <v>65Holly DowlingBalgownie Lisa</v>
      </c>
      <c r="B51">
        <v>65</v>
      </c>
      <c r="C51" t="s">
        <v>298</v>
      </c>
      <c r="D51" t="s">
        <v>299</v>
      </c>
      <c r="H51">
        <v>3751</v>
      </c>
      <c r="J51">
        <v>2</v>
      </c>
      <c r="K51" s="70">
        <f t="shared" si="1"/>
        <v>6</v>
      </c>
    </row>
    <row r="52" spans="1:11" x14ac:dyDescent="0.2">
      <c r="A52" s="70" t="str">
        <f t="shared" si="0"/>
        <v>65Josie SkerrittTrotto</v>
      </c>
      <c r="B52">
        <v>65</v>
      </c>
      <c r="C52" t="s">
        <v>300</v>
      </c>
      <c r="D52" t="s">
        <v>301</v>
      </c>
      <c r="H52">
        <v>3379</v>
      </c>
      <c r="J52">
        <v>6</v>
      </c>
      <c r="K52" s="70">
        <f t="shared" si="1"/>
        <v>2</v>
      </c>
    </row>
    <row r="53" spans="1:11" x14ac:dyDescent="0.2">
      <c r="A53" s="70" t="str">
        <f t="shared" si="0"/>
        <v>65Sophie HortonLA Galaxy</v>
      </c>
      <c r="B53">
        <v>65</v>
      </c>
      <c r="C53" t="s">
        <v>66</v>
      </c>
      <c r="D53" t="s">
        <v>302</v>
      </c>
      <c r="H53">
        <v>3734</v>
      </c>
      <c r="J53">
        <v>3</v>
      </c>
      <c r="K53" s="70">
        <f t="shared" si="1"/>
        <v>5</v>
      </c>
    </row>
    <row r="54" spans="1:11" x14ac:dyDescent="0.2">
      <c r="A54" s="70" t="str">
        <f t="shared" si="0"/>
        <v>65Scarlett ThomasEgmont Faith</v>
      </c>
      <c r="B54">
        <v>65</v>
      </c>
      <c r="C54" t="s">
        <v>56</v>
      </c>
      <c r="D54" t="s">
        <v>57</v>
      </c>
      <c r="H54">
        <v>3573</v>
      </c>
      <c r="J54">
        <v>4</v>
      </c>
      <c r="K54" s="70">
        <f t="shared" si="1"/>
        <v>4</v>
      </c>
    </row>
    <row r="55" spans="1:11" x14ac:dyDescent="0.2">
      <c r="A55" s="70" t="str">
        <f t="shared" si="0"/>
        <v>80Charlie BlackShovely</v>
      </c>
      <c r="B55">
        <v>80</v>
      </c>
      <c r="C55" t="s">
        <v>90</v>
      </c>
      <c r="D55" t="s">
        <v>91</v>
      </c>
      <c r="H55">
        <v>4125</v>
      </c>
      <c r="J55">
        <v>1</v>
      </c>
      <c r="K55" s="70">
        <f>IF(J55=1,7,IF(J55=2,6,IF(J55=3,5,IF(J55=4,4,IF(J55=5,3,IF(J55=6,2,IF(J55&gt;=6,1,0)))))))</f>
        <v>7</v>
      </c>
    </row>
    <row r="56" spans="1:11" x14ac:dyDescent="0.2">
      <c r="A56" s="70" t="str">
        <f t="shared" si="0"/>
        <v>80Ben Fell-SmithRafiki</v>
      </c>
      <c r="B56">
        <v>80</v>
      </c>
      <c r="C56" t="s">
        <v>303</v>
      </c>
      <c r="D56" t="s">
        <v>304</v>
      </c>
      <c r="H56">
        <v>3939</v>
      </c>
      <c r="J56">
        <v>3</v>
      </c>
      <c r="K56" s="70">
        <f t="shared" si="1"/>
        <v>5</v>
      </c>
    </row>
    <row r="57" spans="1:11" x14ac:dyDescent="0.2">
      <c r="A57" s="70" t="str">
        <f t="shared" si="0"/>
        <v>80Ryan FrantomJudaroo Encore</v>
      </c>
      <c r="B57">
        <v>80</v>
      </c>
      <c r="C57" t="s">
        <v>54</v>
      </c>
      <c r="D57" t="s">
        <v>55</v>
      </c>
      <c r="H57">
        <v>3991</v>
      </c>
      <c r="J57">
        <v>2</v>
      </c>
      <c r="K57" s="70">
        <f>IF(J57=1,7,IF(J57=2,6,IF(J57=3,5,IF(J57=4,4,IF(J57=5,3,IF(J57=6,2,IF(J57&gt;=6,1,0)))))))</f>
        <v>6</v>
      </c>
    </row>
    <row r="58" spans="1:11" x14ac:dyDescent="0.2">
      <c r="A58" s="70" t="str">
        <f t="shared" si="0"/>
        <v>95Kaitlyn GossSlim Shady</v>
      </c>
      <c r="B58">
        <v>95</v>
      </c>
      <c r="C58" t="s">
        <v>259</v>
      </c>
      <c r="D58" t="s">
        <v>260</v>
      </c>
      <c r="I58">
        <v>3711</v>
      </c>
      <c r="J58">
        <v>4</v>
      </c>
      <c r="K58" s="70">
        <f t="shared" si="1"/>
        <v>4</v>
      </c>
    </row>
    <row r="59" spans="1:11" x14ac:dyDescent="0.2">
      <c r="A59" s="70" t="str">
        <f t="shared" si="0"/>
        <v>95Dan WieseKarlinda Gus</v>
      </c>
      <c r="B59">
        <v>95</v>
      </c>
      <c r="C59" t="s">
        <v>22</v>
      </c>
      <c r="D59" t="s">
        <v>23</v>
      </c>
      <c r="I59">
        <v>4481</v>
      </c>
      <c r="J59">
        <v>1</v>
      </c>
      <c r="K59" s="70">
        <f t="shared" si="1"/>
        <v>7</v>
      </c>
    </row>
    <row r="60" spans="1:11" x14ac:dyDescent="0.2">
      <c r="A60" s="70" t="str">
        <f t="shared" si="0"/>
        <v>95Emma WieseKrystelle Park Impressive</v>
      </c>
      <c r="B60">
        <v>95</v>
      </c>
      <c r="C60" t="s">
        <v>27</v>
      </c>
      <c r="D60" t="s">
        <v>28</v>
      </c>
      <c r="I60">
        <v>3990</v>
      </c>
      <c r="J60">
        <v>2</v>
      </c>
      <c r="K60" s="70">
        <f t="shared" si="1"/>
        <v>6</v>
      </c>
    </row>
    <row r="61" spans="1:11" x14ac:dyDescent="0.2">
      <c r="A61" s="70" t="str">
        <f t="shared" si="0"/>
        <v>95Georgia GossHello Hero</v>
      </c>
      <c r="B61">
        <v>95</v>
      </c>
      <c r="C61" t="s">
        <v>24</v>
      </c>
      <c r="D61" t="s">
        <v>25</v>
      </c>
      <c r="I61">
        <v>3971</v>
      </c>
      <c r="J61">
        <v>3</v>
      </c>
      <c r="K61" s="70">
        <f t="shared" si="1"/>
        <v>5</v>
      </c>
    </row>
    <row r="62" spans="1:11" x14ac:dyDescent="0.2">
      <c r="A62" s="70" t="str">
        <f t="shared" si="0"/>
        <v>105Kayley BrahimMaster Delight</v>
      </c>
      <c r="B62">
        <v>105</v>
      </c>
      <c r="C62" t="s">
        <v>29</v>
      </c>
      <c r="D62" t="s">
        <v>30</v>
      </c>
      <c r="I62">
        <v>3398</v>
      </c>
      <c r="J62">
        <v>2</v>
      </c>
      <c r="K62" s="70">
        <f t="shared" si="1"/>
        <v>6</v>
      </c>
    </row>
    <row r="63" spans="1:11" ht="13.5" thickBot="1" x14ac:dyDescent="0.25">
      <c r="A63" s="70" t="str">
        <f t="shared" si="0"/>
        <v>105Imogen StoneOscar Legend</v>
      </c>
      <c r="B63">
        <v>105</v>
      </c>
      <c r="C63" t="s">
        <v>32</v>
      </c>
      <c r="D63" t="s">
        <v>33</v>
      </c>
      <c r="I63">
        <v>4053</v>
      </c>
      <c r="J63">
        <v>1</v>
      </c>
      <c r="K63" s="70">
        <f t="shared" si="1"/>
        <v>7</v>
      </c>
    </row>
    <row r="64" spans="1:11" s="101" customFormat="1" ht="13.5" thickBot="1" x14ac:dyDescent="0.25">
      <c r="A64" s="102">
        <f>COUNTA(A9:A63)</f>
        <v>55</v>
      </c>
      <c r="B64" s="103"/>
      <c r="C64" s="103"/>
      <c r="D64" s="103"/>
      <c r="E64" s="103"/>
      <c r="F64" s="104"/>
      <c r="G64" s="103"/>
      <c r="H64" s="103"/>
      <c r="I64" s="103"/>
      <c r="J64" s="103"/>
      <c r="K64" s="105"/>
    </row>
    <row r="65" spans="1:1" x14ac:dyDescent="0.2">
      <c r="A65" s="70" t="str">
        <f t="shared" ref="A65:A73" si="2">CONCATENATE(B65," ",C65," ",D65)</f>
        <v xml:space="preserve">  </v>
      </c>
    </row>
    <row r="66" spans="1:1" x14ac:dyDescent="0.2">
      <c r="A66" s="70" t="str">
        <f t="shared" si="2"/>
        <v xml:space="preserve">  </v>
      </c>
    </row>
    <row r="67" spans="1:1" x14ac:dyDescent="0.2">
      <c r="A67" s="70" t="str">
        <f t="shared" si="2"/>
        <v xml:space="preserve">  </v>
      </c>
    </row>
    <row r="68" spans="1:1" x14ac:dyDescent="0.2">
      <c r="A68" s="70" t="str">
        <f t="shared" si="2"/>
        <v xml:space="preserve">  </v>
      </c>
    </row>
    <row r="69" spans="1:1" x14ac:dyDescent="0.2">
      <c r="A69" s="70" t="str">
        <f t="shared" si="2"/>
        <v xml:space="preserve">  </v>
      </c>
    </row>
    <row r="70" spans="1:1" x14ac:dyDescent="0.2">
      <c r="A70" s="70" t="str">
        <f t="shared" si="2"/>
        <v xml:space="preserve">  </v>
      </c>
    </row>
    <row r="71" spans="1:1" x14ac:dyDescent="0.2">
      <c r="A71" s="70" t="str">
        <f t="shared" si="2"/>
        <v xml:space="preserve">  </v>
      </c>
    </row>
    <row r="72" spans="1:1" x14ac:dyDescent="0.2">
      <c r="A72" s="70" t="str">
        <f t="shared" si="2"/>
        <v xml:space="preserve">  </v>
      </c>
    </row>
    <row r="73" spans="1:1" x14ac:dyDescent="0.2">
      <c r="A73" s="70" t="str">
        <f t="shared" si="2"/>
        <v xml:space="preserve">  </v>
      </c>
    </row>
    <row r="74" spans="1:1" x14ac:dyDescent="0.2">
      <c r="A74" s="70" t="str">
        <f t="shared" ref="A74:A102" si="3">CONCATENATE(B74," ",C74," ",D74)</f>
        <v xml:space="preserve">  </v>
      </c>
    </row>
    <row r="75" spans="1:1" x14ac:dyDescent="0.2">
      <c r="A75" s="70" t="str">
        <f t="shared" si="3"/>
        <v xml:space="preserve">  </v>
      </c>
    </row>
    <row r="76" spans="1:1" x14ac:dyDescent="0.2">
      <c r="A76" s="70" t="str">
        <f t="shared" si="3"/>
        <v xml:space="preserve">  </v>
      </c>
    </row>
    <row r="77" spans="1:1" x14ac:dyDescent="0.2">
      <c r="A77" s="70" t="str">
        <f t="shared" si="3"/>
        <v xml:space="preserve">  </v>
      </c>
    </row>
    <row r="78" spans="1:1" x14ac:dyDescent="0.2">
      <c r="A78" s="70" t="str">
        <f t="shared" si="3"/>
        <v xml:space="preserve">  </v>
      </c>
    </row>
    <row r="79" spans="1:1" x14ac:dyDescent="0.2">
      <c r="A79" s="70" t="str">
        <f t="shared" si="3"/>
        <v xml:space="preserve">  </v>
      </c>
    </row>
    <row r="80" spans="1:1" x14ac:dyDescent="0.2">
      <c r="A80" s="70" t="str">
        <f t="shared" si="3"/>
        <v xml:space="preserve">  </v>
      </c>
    </row>
    <row r="81" spans="1:1" x14ac:dyDescent="0.2">
      <c r="A81" s="70" t="str">
        <f t="shared" si="3"/>
        <v xml:space="preserve">  </v>
      </c>
    </row>
    <row r="82" spans="1:1" x14ac:dyDescent="0.2">
      <c r="A82" s="70" t="str">
        <f t="shared" si="3"/>
        <v xml:space="preserve">  </v>
      </c>
    </row>
    <row r="83" spans="1:1" x14ac:dyDescent="0.2">
      <c r="A83" s="70" t="str">
        <f t="shared" si="3"/>
        <v xml:space="preserve">  </v>
      </c>
    </row>
    <row r="84" spans="1:1" x14ac:dyDescent="0.2">
      <c r="A84" s="70" t="str">
        <f t="shared" si="3"/>
        <v xml:space="preserve">  </v>
      </c>
    </row>
    <row r="85" spans="1:1" x14ac:dyDescent="0.2">
      <c r="A85" s="70" t="str">
        <f t="shared" si="3"/>
        <v xml:space="preserve">  </v>
      </c>
    </row>
    <row r="86" spans="1:1" x14ac:dyDescent="0.2">
      <c r="A86" s="70" t="str">
        <f t="shared" si="3"/>
        <v xml:space="preserve">  </v>
      </c>
    </row>
    <row r="87" spans="1:1" x14ac:dyDescent="0.2">
      <c r="A87" s="70" t="str">
        <f t="shared" si="3"/>
        <v xml:space="preserve">  </v>
      </c>
    </row>
    <row r="88" spans="1:1" x14ac:dyDescent="0.2">
      <c r="A88" s="70" t="str">
        <f t="shared" si="3"/>
        <v xml:space="preserve">  </v>
      </c>
    </row>
    <row r="89" spans="1:1" x14ac:dyDescent="0.2">
      <c r="A89" s="70" t="str">
        <f t="shared" si="3"/>
        <v xml:space="preserve">  </v>
      </c>
    </row>
    <row r="90" spans="1:1" x14ac:dyDescent="0.2">
      <c r="A90" s="70" t="str">
        <f t="shared" si="3"/>
        <v xml:space="preserve">  </v>
      </c>
    </row>
    <row r="91" spans="1:1" x14ac:dyDescent="0.2">
      <c r="A91" s="70" t="str">
        <f t="shared" si="3"/>
        <v xml:space="preserve">  </v>
      </c>
    </row>
    <row r="92" spans="1:1" x14ac:dyDescent="0.2">
      <c r="A92" s="70" t="str">
        <f t="shared" si="3"/>
        <v xml:space="preserve">  </v>
      </c>
    </row>
    <row r="93" spans="1:1" x14ac:dyDescent="0.2">
      <c r="A93" s="70" t="str">
        <f t="shared" si="3"/>
        <v xml:space="preserve">  </v>
      </c>
    </row>
    <row r="94" spans="1:1" x14ac:dyDescent="0.2">
      <c r="A94" s="70" t="str">
        <f t="shared" si="3"/>
        <v xml:space="preserve">  </v>
      </c>
    </row>
    <row r="95" spans="1:1" x14ac:dyDescent="0.2">
      <c r="A95" s="70" t="str">
        <f t="shared" si="3"/>
        <v xml:space="preserve">  </v>
      </c>
    </row>
    <row r="96" spans="1:1" x14ac:dyDescent="0.2">
      <c r="A96" s="70" t="str">
        <f t="shared" si="3"/>
        <v xml:space="preserve">  </v>
      </c>
    </row>
    <row r="97" spans="1:1" x14ac:dyDescent="0.2">
      <c r="A97" s="70" t="str">
        <f t="shared" si="3"/>
        <v xml:space="preserve">  </v>
      </c>
    </row>
    <row r="98" spans="1:1" x14ac:dyDescent="0.2">
      <c r="A98" s="70" t="str">
        <f t="shared" si="3"/>
        <v xml:space="preserve">  </v>
      </c>
    </row>
    <row r="99" spans="1:1" x14ac:dyDescent="0.2">
      <c r="A99" s="70" t="str">
        <f t="shared" si="3"/>
        <v xml:space="preserve">  </v>
      </c>
    </row>
    <row r="100" spans="1:1" x14ac:dyDescent="0.2">
      <c r="A100" s="70" t="str">
        <f t="shared" si="3"/>
        <v xml:space="preserve">  </v>
      </c>
    </row>
    <row r="101" spans="1:1" x14ac:dyDescent="0.2">
      <c r="A101" s="70" t="str">
        <f t="shared" si="3"/>
        <v xml:space="preserve">  </v>
      </c>
    </row>
    <row r="102" spans="1:1" x14ac:dyDescent="0.2">
      <c r="A102" s="70" t="str">
        <f t="shared" si="3"/>
        <v xml:space="preserve">  </v>
      </c>
    </row>
  </sheetData>
  <conditionalFormatting sqref="J1:J1048576">
    <cfRule type="containsBlanks" dxfId="1" priority="2">
      <formula>LEN(TRIM(J1))=0</formula>
    </cfRule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O13"/>
  <sheetViews>
    <sheetView showWhiteSpace="0" zoomScale="70" zoomScaleNormal="70" zoomScalePageLayoutView="40" workbookViewId="0">
      <selection activeCell="B1" sqref="B1"/>
    </sheetView>
  </sheetViews>
  <sheetFormatPr defaultColWidth="12.28515625" defaultRowHeight="17.25" customHeight="1" x14ac:dyDescent="0.2"/>
  <cols>
    <col min="1" max="1" width="21.5703125" style="24" customWidth="1"/>
    <col min="2" max="2" width="186.85546875" style="24" customWidth="1"/>
    <col min="3" max="3" width="21.5703125" style="24" customWidth="1"/>
    <col min="4" max="15" width="12.28515625" style="24"/>
    <col min="16" max="16384" width="12.28515625" style="28"/>
  </cols>
  <sheetData>
    <row r="1" spans="1:3" ht="229.5" customHeight="1" thickBot="1" x14ac:dyDescent="0.25">
      <c r="A1" s="234" t="s">
        <v>0</v>
      </c>
      <c r="C1" s="234"/>
    </row>
    <row r="2" spans="1:3" ht="207.75" customHeight="1" thickBot="1" x14ac:dyDescent="0.25">
      <c r="A2" s="234"/>
      <c r="B2" s="90" t="s">
        <v>1</v>
      </c>
      <c r="C2" s="234"/>
    </row>
    <row r="3" spans="1:3" ht="17.25" customHeight="1" thickBot="1" x14ac:dyDescent="0.5">
      <c r="A3" s="234"/>
      <c r="B3" s="91"/>
      <c r="C3" s="234"/>
    </row>
    <row r="4" spans="1:3" ht="207.75" customHeight="1" thickBot="1" x14ac:dyDescent="0.25">
      <c r="A4" s="234"/>
      <c r="B4" s="90" t="s">
        <v>2</v>
      </c>
      <c r="C4" s="234"/>
    </row>
    <row r="5" spans="1:3" ht="229.5" customHeight="1" x14ac:dyDescent="0.2">
      <c r="A5" s="234"/>
      <c r="C5" s="234"/>
    </row>
    <row r="7" spans="1:3" ht="17.25" customHeight="1" x14ac:dyDescent="0.2">
      <c r="B7" s="25"/>
    </row>
    <row r="13" spans="1:3" ht="17.25" customHeight="1" x14ac:dyDescent="0.2">
      <c r="B13" s="25"/>
    </row>
  </sheetData>
  <mergeCells count="2">
    <mergeCell ref="A1:A5"/>
    <mergeCell ref="C1:C5"/>
  </mergeCells>
  <hyperlinks>
    <hyperlink ref="B2" r:id="rId1" xr:uid="{28B7F5EF-A477-4ED8-B5E1-2AA88D406FEE}"/>
    <hyperlink ref="B4" r:id="rId2" display="Click Here To Register For The Pony Club WA Leaderboards" xr:uid="{94E355FE-2E5B-4989-AF42-A9AA3D480ACC}"/>
  </hyperlinks>
  <pageMargins left="0.7" right="0.7" top="0.75" bottom="0.75" header="0.3" footer="0.3"/>
  <pageSetup paperSize="8" scale="84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6699"/>
    <pageSetUpPr fitToPage="1"/>
  </sheetPr>
  <dimension ref="A1:BY419"/>
  <sheetViews>
    <sheetView tabSelected="1" zoomScale="80" zoomScaleNormal="80" zoomScaleSheetLayoutView="90" workbookViewId="0">
      <selection activeCell="F41" sqref="F41"/>
    </sheetView>
  </sheetViews>
  <sheetFormatPr defaultColWidth="26.85546875" defaultRowHeight="12.75" x14ac:dyDescent="0.2"/>
  <cols>
    <col min="1" max="1" width="4.140625" style="99" bestFit="1" customWidth="1"/>
    <col min="2" max="2" width="18" style="20" bestFit="1" customWidth="1"/>
    <col min="3" max="3" width="28" style="20" bestFit="1" customWidth="1"/>
    <col min="4" max="4" width="14.42578125" style="20" bestFit="1" customWidth="1"/>
    <col min="5" max="5" width="10.42578125" style="99" bestFit="1" customWidth="1"/>
    <col min="6" max="6" width="5.85546875" style="27" bestFit="1" customWidth="1"/>
    <col min="7" max="7" width="10" style="27" bestFit="1" customWidth="1"/>
    <col min="8" max="8" width="6" style="17" bestFit="1" customWidth="1"/>
    <col min="9" max="9" width="10.140625" style="5" bestFit="1" customWidth="1"/>
    <col min="10" max="10" width="15.140625" style="1" customWidth="1"/>
    <col min="11" max="12" width="8" style="1" customWidth="1"/>
    <col min="13" max="13" width="15.140625" style="17" customWidth="1"/>
    <col min="14" max="14" width="15.140625" style="99" customWidth="1"/>
    <col min="15" max="15" width="2.5703125" style="99" customWidth="1"/>
    <col min="16" max="17" width="16.85546875" style="99" customWidth="1"/>
    <col min="18" max="18" width="19.85546875" style="99" customWidth="1"/>
    <col min="19" max="20" width="16.85546875" style="99" customWidth="1"/>
    <col min="21" max="21" width="13.42578125" style="99" customWidth="1"/>
    <col min="22" max="22" width="4.28515625" style="99" customWidth="1"/>
    <col min="23" max="23" width="12.140625" style="99" customWidth="1"/>
    <col min="24" max="24" width="11.28515625" style="57" customWidth="1"/>
    <col min="25" max="25" width="31" style="99" bestFit="1" customWidth="1"/>
    <col min="26" max="16384" width="26.85546875" style="99"/>
  </cols>
  <sheetData>
    <row r="1" spans="1:77" s="66" customFormat="1" x14ac:dyDescent="0.2">
      <c r="A1" s="241" t="s">
        <v>0</v>
      </c>
      <c r="B1" s="237" t="s">
        <v>3</v>
      </c>
      <c r="C1" s="237" t="s">
        <v>4</v>
      </c>
      <c r="D1" s="237" t="s">
        <v>5</v>
      </c>
      <c r="E1" s="237" t="s">
        <v>6</v>
      </c>
      <c r="F1" s="240" t="s">
        <v>7</v>
      </c>
      <c r="G1" s="242" t="s">
        <v>8</v>
      </c>
      <c r="H1" s="244" t="s">
        <v>9</v>
      </c>
      <c r="I1" s="238" t="s">
        <v>390</v>
      </c>
      <c r="J1" s="237" t="s">
        <v>10</v>
      </c>
      <c r="K1" s="235" t="s">
        <v>11</v>
      </c>
      <c r="L1" s="235"/>
      <c r="M1" s="235" t="s">
        <v>12</v>
      </c>
      <c r="N1" s="235" t="s">
        <v>13</v>
      </c>
      <c r="O1" s="149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</row>
    <row r="2" spans="1:77" s="66" customFormat="1" x14ac:dyDescent="0.2">
      <c r="A2" s="241"/>
      <c r="B2" s="237"/>
      <c r="C2" s="237"/>
      <c r="D2" s="237"/>
      <c r="E2" s="237"/>
      <c r="F2" s="240"/>
      <c r="G2" s="243"/>
      <c r="H2" s="237"/>
      <c r="I2" s="239"/>
      <c r="J2" s="237"/>
      <c r="K2" s="235"/>
      <c r="L2" s="235"/>
      <c r="M2" s="235"/>
      <c r="N2" s="235"/>
      <c r="O2" s="149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</row>
    <row r="3" spans="1:77" s="66" customFormat="1" x14ac:dyDescent="0.2">
      <c r="A3" s="241"/>
      <c r="B3" s="237" t="s">
        <v>14</v>
      </c>
      <c r="C3" s="237" t="s">
        <v>15</v>
      </c>
      <c r="D3" s="237" t="s">
        <v>16</v>
      </c>
      <c r="E3" s="237" t="s">
        <v>17</v>
      </c>
      <c r="F3" s="240"/>
      <c r="G3" s="243" t="s">
        <v>18</v>
      </c>
      <c r="H3" s="237" t="s">
        <v>19</v>
      </c>
      <c r="I3" s="239" t="s">
        <v>20</v>
      </c>
      <c r="J3" s="150">
        <v>43862</v>
      </c>
      <c r="K3" s="236">
        <v>43883</v>
      </c>
      <c r="L3" s="236"/>
      <c r="M3" s="159">
        <v>43897</v>
      </c>
      <c r="N3" s="159">
        <v>44163</v>
      </c>
      <c r="O3" s="149"/>
      <c r="P3" s="23"/>
      <c r="Q3" s="23"/>
      <c r="R3" s="23"/>
      <c r="S3" s="23"/>
      <c r="T3" s="23"/>
      <c r="U3" s="2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</row>
    <row r="4" spans="1:77" s="72" customFormat="1" x14ac:dyDescent="0.2">
      <c r="A4" s="241"/>
      <c r="B4" s="237" t="s">
        <v>14</v>
      </c>
      <c r="C4" s="237" t="s">
        <v>15</v>
      </c>
      <c r="D4" s="237" t="s">
        <v>16</v>
      </c>
      <c r="E4" s="237" t="s">
        <v>17</v>
      </c>
      <c r="F4" s="240"/>
      <c r="G4" s="243" t="s">
        <v>18</v>
      </c>
      <c r="H4" s="237" t="s">
        <v>19</v>
      </c>
      <c r="I4" s="239"/>
      <c r="J4" s="160">
        <v>95</v>
      </c>
      <c r="K4" s="151">
        <v>95</v>
      </c>
      <c r="L4" s="151">
        <v>105</v>
      </c>
      <c r="M4" s="151">
        <v>95</v>
      </c>
      <c r="N4" s="151">
        <v>90</v>
      </c>
      <c r="O4" s="149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</row>
    <row r="5" spans="1:77" s="72" customFormat="1" x14ac:dyDescent="0.2">
      <c r="A5" s="241"/>
      <c r="B5" s="152"/>
      <c r="C5" s="152"/>
      <c r="D5" s="152"/>
      <c r="E5" s="152"/>
      <c r="F5" s="153"/>
      <c r="G5" s="147" t="s">
        <v>18</v>
      </c>
      <c r="H5" s="146" t="s">
        <v>19</v>
      </c>
      <c r="I5" s="148" t="s">
        <v>21</v>
      </c>
      <c r="J5" s="153"/>
      <c r="K5" s="154"/>
      <c r="L5" s="154"/>
      <c r="M5" s="154"/>
      <c r="N5" s="154"/>
      <c r="O5" s="149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</row>
    <row r="6" spans="1:77" s="1" customFormat="1" x14ac:dyDescent="0.2">
      <c r="A6" s="241"/>
      <c r="B6" s="303" t="s">
        <v>22</v>
      </c>
      <c r="C6" s="303" t="s">
        <v>23</v>
      </c>
      <c r="D6" s="303" t="s">
        <v>11</v>
      </c>
      <c r="E6" s="304">
        <v>43882</v>
      </c>
      <c r="F6" s="305">
        <v>17</v>
      </c>
      <c r="G6" s="306">
        <f>COUNTIF(J6:N6,"&gt;0")</f>
        <v>4</v>
      </c>
      <c r="H6" s="307">
        <f>SUM(J6:N6)</f>
        <v>34</v>
      </c>
      <c r="I6" s="308">
        <f>RANK(H6,$H$6:$H$10)</f>
        <v>1</v>
      </c>
      <c r="J6" s="278">
        <f>_xlfn.IFNA(VLOOKUP(CONCATENATE($J$4,$B6,$C6),'1 Mortlock'!$A$7:$K$100,11,FALSE),0)</f>
        <v>7</v>
      </c>
      <c r="K6" s="279">
        <f>_xlfn.IFNA(VLOOKUP(CONCATENATE($K$4,$B6,$C6),'2 Dryandra'!$A$7:$K$99,11,FALSE),0)</f>
        <v>7</v>
      </c>
      <c r="L6" s="279">
        <f>_xlfn.IFNA(VLOOKUP(CONCATENATE($L$4,$B6,$C6),'2 Dryandra'!$A$7:$K$99,11,FALSE),0)</f>
        <v>0</v>
      </c>
      <c r="M6" s="279">
        <f>_xlfn.IFNA(VLOOKUP(CONCATENATE($M$4,$B6,$C6),'3 York'!$A$7:$K$100,11,FALSE),0)</f>
        <v>6</v>
      </c>
      <c r="N6" s="279">
        <f>_xlfn.IFNA(VLOOKUP(CONCATENATE($N$4,$B6,$C6),'4State'!$A$7:$L$200,12,FALSE),0)</f>
        <v>14</v>
      </c>
      <c r="O6" s="309"/>
      <c r="P6" s="16"/>
      <c r="Q6" s="16"/>
      <c r="R6" s="16"/>
      <c r="S6" s="16"/>
      <c r="T6" s="16"/>
      <c r="U6" s="16"/>
      <c r="W6" s="5"/>
      <c r="Y6" s="5"/>
    </row>
    <row r="7" spans="1:77" s="1" customFormat="1" x14ac:dyDescent="0.2">
      <c r="A7" s="241"/>
      <c r="B7" s="310" t="s">
        <v>24</v>
      </c>
      <c r="C7" s="310" t="s">
        <v>25</v>
      </c>
      <c r="D7" s="310" t="s">
        <v>26</v>
      </c>
      <c r="E7" s="311">
        <v>44046</v>
      </c>
      <c r="F7" s="312">
        <v>19</v>
      </c>
      <c r="G7" s="306">
        <f>COUNTIF(J7:N7,"&gt;0")</f>
        <v>3</v>
      </c>
      <c r="H7" s="313">
        <f>SUM(J7:O7)</f>
        <v>24</v>
      </c>
      <c r="I7" s="308">
        <f t="shared" ref="I7:I10" si="0">RANK(H7,$H$6:$H$10)</f>
        <v>2</v>
      </c>
      <c r="J7" s="278">
        <f>_xlfn.IFNA(VLOOKUP(CONCATENATE($J$4,$B7,$C7),'1 Mortlock'!$A$7:$K$100,11,FALSE),0)</f>
        <v>0</v>
      </c>
      <c r="K7" s="279">
        <f>_xlfn.IFNA(VLOOKUP(CONCATENATE($K$4,$B7,$C7),'2 Dryandra'!$A$7:$K$99,11,FALSE),0)</f>
        <v>5</v>
      </c>
      <c r="L7" s="279">
        <f>_xlfn.IFNA(VLOOKUP(CONCATENATE($L$4,$B7,$C7),'2 Dryandra'!$A$7:$K$99,11,FALSE),0)</f>
        <v>0</v>
      </c>
      <c r="M7" s="279">
        <f>_xlfn.IFNA(VLOOKUP(CONCATENATE($M$4,$B7,$C7),'3 York'!$A$7:$K$100,11,FALSE),0)</f>
        <v>5</v>
      </c>
      <c r="N7" s="279">
        <f>_xlfn.IFNA(VLOOKUP(CONCATENATE($N$4,$B7,$C7),'4State'!$A$7:$L$200,12,FALSE),0)</f>
        <v>14</v>
      </c>
      <c r="O7" s="309"/>
      <c r="P7" s="16"/>
      <c r="Q7" s="16"/>
      <c r="R7" s="16"/>
      <c r="S7" s="16"/>
      <c r="T7" s="16"/>
      <c r="U7" s="16"/>
      <c r="W7" s="5"/>
      <c r="Y7" s="5"/>
    </row>
    <row r="8" spans="1:77" s="1" customFormat="1" x14ac:dyDescent="0.2">
      <c r="A8" s="241"/>
      <c r="B8" s="310" t="s">
        <v>27</v>
      </c>
      <c r="C8" s="310" t="s">
        <v>28</v>
      </c>
      <c r="D8" s="310" t="s">
        <v>11</v>
      </c>
      <c r="E8" s="311">
        <v>43882</v>
      </c>
      <c r="F8" s="312">
        <v>15</v>
      </c>
      <c r="G8" s="306">
        <f>COUNTIF(J8:N8,"&gt;0")</f>
        <v>3</v>
      </c>
      <c r="H8" s="313">
        <f>SUM(J8:O8)</f>
        <v>22</v>
      </c>
      <c r="I8" s="308">
        <f t="shared" si="0"/>
        <v>3</v>
      </c>
      <c r="J8" s="278">
        <f>_xlfn.IFNA(VLOOKUP(CONCATENATE($J$4,$B8,$C8),'1 Mortlock'!$A$7:$K$100,11,FALSE),0)</f>
        <v>0</v>
      </c>
      <c r="K8" s="279">
        <f>_xlfn.IFNA(VLOOKUP(CONCATENATE($K$4,$B8,$C8),'2 Dryandra'!$A$7:$K$99,11,FALSE),0)</f>
        <v>6</v>
      </c>
      <c r="L8" s="279">
        <f>_xlfn.IFNA(VLOOKUP(CONCATENATE($L$4,$B8,$C8),'2 Dryandra'!$A$7:$K$99,11,FALSE),0)</f>
        <v>0</v>
      </c>
      <c r="M8" s="279">
        <f>_xlfn.IFNA(VLOOKUP(CONCATENATE($M$4,$B8,$C8),'3 York'!$A$7:$K$100,11,FALSE),0)</f>
        <v>4</v>
      </c>
      <c r="N8" s="279">
        <f>_xlfn.IFNA(VLOOKUP(CONCATENATE($N$4,$B8,$C8),'4State'!$A$7:$L$200,12,FALSE),0)</f>
        <v>12</v>
      </c>
      <c r="O8" s="309"/>
      <c r="P8" s="16"/>
      <c r="Q8" s="16"/>
      <c r="R8" s="16"/>
      <c r="S8" s="16"/>
      <c r="T8" s="16"/>
      <c r="U8" s="16"/>
      <c r="W8" s="5"/>
      <c r="Y8" s="5"/>
    </row>
    <row r="9" spans="1:77" s="1" customFormat="1" x14ac:dyDescent="0.2">
      <c r="A9" s="241"/>
      <c r="B9" s="310" t="s">
        <v>29</v>
      </c>
      <c r="C9" s="310" t="s">
        <v>30</v>
      </c>
      <c r="D9" s="310" t="s">
        <v>31</v>
      </c>
      <c r="E9" s="311">
        <v>44000</v>
      </c>
      <c r="F9" s="312">
        <v>20</v>
      </c>
      <c r="G9" s="306">
        <f>COUNTIF(J9:N9,"&gt;0")</f>
        <v>2</v>
      </c>
      <c r="H9" s="313">
        <f>SUM(J9:O9)</f>
        <v>12</v>
      </c>
      <c r="I9" s="308">
        <f t="shared" si="0"/>
        <v>4</v>
      </c>
      <c r="J9" s="278">
        <f>_xlfn.IFNA(VLOOKUP(CONCATENATE($J$4,$B9,$C9),'1 Mortlock'!$A$7:$K$100,11,FALSE),0)</f>
        <v>6</v>
      </c>
      <c r="K9" s="279">
        <f>_xlfn.IFNA(VLOOKUP(CONCATENATE($K$4,$B9,$C9),'2 Dryandra'!$A$7:$K$99,11,FALSE),0)</f>
        <v>0</v>
      </c>
      <c r="L9" s="279">
        <f>_xlfn.IFNA(VLOOKUP(CONCATENATE($L$4,$B9,$C9),'2 Dryandra'!$A$7:$K$99,11,FALSE),0)</f>
        <v>6</v>
      </c>
      <c r="M9" s="279">
        <f>_xlfn.IFNA(VLOOKUP(CONCATENATE($M$4,$B9,$C9),'3 York'!$A$7:$K$100,11,FALSE),0)</f>
        <v>0</v>
      </c>
      <c r="N9" s="279">
        <f>_xlfn.IFNA(VLOOKUP(CONCATENATE($N$4,$B9,$C9),'4State'!$A$7:$L$200,12,FALSE),0)</f>
        <v>0</v>
      </c>
      <c r="O9" s="309"/>
      <c r="P9" s="16"/>
      <c r="Q9" s="16"/>
      <c r="R9" s="16"/>
      <c r="S9" s="16"/>
      <c r="T9" s="16"/>
      <c r="U9" s="16"/>
      <c r="W9" s="5"/>
      <c r="Y9" s="5"/>
    </row>
    <row r="10" spans="1:77" s="1" customFormat="1" x14ac:dyDescent="0.2">
      <c r="A10" s="241"/>
      <c r="B10" s="310" t="s">
        <v>32</v>
      </c>
      <c r="C10" s="310" t="s">
        <v>33</v>
      </c>
      <c r="D10" s="310" t="s">
        <v>34</v>
      </c>
      <c r="E10" s="311">
        <v>43855</v>
      </c>
      <c r="F10" s="312">
        <v>17</v>
      </c>
      <c r="G10" s="306">
        <f>COUNTIF(J10:N10,"&gt;0")</f>
        <v>2</v>
      </c>
      <c r="H10" s="313">
        <f>SUM(J10:O10)</f>
        <v>10</v>
      </c>
      <c r="I10" s="308">
        <f t="shared" si="0"/>
        <v>5</v>
      </c>
      <c r="J10" s="278">
        <f>_xlfn.IFNA(VLOOKUP(CONCATENATE($J$4,$B10,$C10),'1 Mortlock'!$A$7:$K$100,11,FALSE),0)</f>
        <v>0</v>
      </c>
      <c r="K10" s="279">
        <f>_xlfn.IFNA(VLOOKUP(CONCATENATE($K$4,$B10,$C10),'2 Dryandra'!$A$7:$K$99,11,FALSE),0)</f>
        <v>0</v>
      </c>
      <c r="L10" s="279">
        <f>_xlfn.IFNA(VLOOKUP(CONCATENATE($L$4,$B10,$C10),'2 Dryandra'!$A$7:$K$99,11,FALSE),0)</f>
        <v>7</v>
      </c>
      <c r="M10" s="279">
        <f>_xlfn.IFNA(VLOOKUP(CONCATENATE($M$4,$B10,$C10),'3 York'!$A$7:$K$100,11,FALSE),0)</f>
        <v>3</v>
      </c>
      <c r="N10" s="279">
        <f>_xlfn.IFNA(VLOOKUP(CONCATENATE($N$4,$B10,$C10),'4State'!$A$7:$L$200,12,FALSE),0)</f>
        <v>0</v>
      </c>
      <c r="O10" s="309"/>
      <c r="P10" s="16"/>
      <c r="Q10" s="16"/>
      <c r="R10" s="16"/>
      <c r="S10" s="16"/>
      <c r="T10" s="16"/>
      <c r="U10" s="16"/>
      <c r="W10" s="5"/>
      <c r="Y10" s="5"/>
    </row>
    <row r="11" spans="1:77" s="157" customFormat="1" x14ac:dyDescent="0.2">
      <c r="A11" s="241"/>
      <c r="B11" s="217"/>
      <c r="C11" s="217"/>
      <c r="D11" s="217"/>
      <c r="E11" s="218"/>
      <c r="F11" s="219"/>
      <c r="G11" s="220"/>
      <c r="H11" s="221"/>
      <c r="I11" s="222"/>
      <c r="J11" s="223"/>
      <c r="K11" s="224"/>
      <c r="L11" s="224"/>
      <c r="M11" s="224"/>
      <c r="N11" s="224"/>
      <c r="O11" s="149"/>
      <c r="P11" s="58"/>
      <c r="Q11" s="58"/>
      <c r="R11" s="58"/>
      <c r="S11" s="58"/>
      <c r="T11" s="58"/>
      <c r="U11" s="58"/>
      <c r="V11" s="158"/>
      <c r="W11" s="9"/>
      <c r="X11" s="158"/>
      <c r="Y11" s="9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</row>
    <row r="12" spans="1:77" x14ac:dyDescent="0.2">
      <c r="A12" s="241"/>
      <c r="B12" s="67" t="s">
        <v>24</v>
      </c>
      <c r="C12" s="67" t="s">
        <v>35</v>
      </c>
      <c r="D12" s="67" t="s">
        <v>36</v>
      </c>
      <c r="E12" s="107">
        <v>43850</v>
      </c>
      <c r="F12" s="137">
        <v>19</v>
      </c>
      <c r="G12" s="138">
        <f t="shared" ref="G12:G27" si="1">COUNTIF(J12:N12,"&gt;0")</f>
        <v>1</v>
      </c>
      <c r="H12" s="68">
        <f t="shared" ref="H12:H27" si="2">SUM(J12:O12)</f>
        <v>7</v>
      </c>
      <c r="I12" s="139"/>
      <c r="J12" s="117">
        <f>_xlfn.IFNA(VLOOKUP(CONCATENATE($J$4,$B12,$C12),'1 Mortlock'!$A$7:$K$100,11,FALSE),0)</f>
        <v>7</v>
      </c>
      <c r="K12" s="106">
        <f>_xlfn.IFNA(VLOOKUP(CONCATENATE($K$4,$B12,$C12),'2 Dryandra'!$A$7:$K$99,11,FALSE),0)</f>
        <v>0</v>
      </c>
      <c r="L12" s="106">
        <f>_xlfn.IFNA(VLOOKUP(CONCATENATE($L$4,$B12,$C12),'2 Dryandra'!$A$7:$K$99,11,FALSE),0)</f>
        <v>0</v>
      </c>
      <c r="M12" s="106">
        <f>_xlfn.IFNA(VLOOKUP(CONCATENATE($M$4,$B12,$C12),'3 York'!$A$7:$K$100,11,FALSE),0)</f>
        <v>0</v>
      </c>
      <c r="N12" s="106">
        <f>_xlfn.IFNA(VLOOKUP(CONCATENATE($N$4,$B12,$C12),'4State'!$A$7:$L$200,12,FALSE),0)</f>
        <v>0</v>
      </c>
      <c r="O12" s="149"/>
      <c r="P12" s="58"/>
      <c r="Q12" s="58"/>
      <c r="R12" s="58"/>
      <c r="S12" s="58"/>
      <c r="T12" s="58"/>
      <c r="U12" s="58"/>
      <c r="V12" s="158"/>
      <c r="W12" s="9"/>
      <c r="X12" s="158"/>
      <c r="Y12" s="9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</row>
    <row r="13" spans="1:77" x14ac:dyDescent="0.2">
      <c r="A13" s="241"/>
      <c r="B13" s="67" t="s">
        <v>37</v>
      </c>
      <c r="C13" s="67" t="s">
        <v>38</v>
      </c>
      <c r="D13" s="67" t="s">
        <v>39</v>
      </c>
      <c r="E13" s="107">
        <v>43858</v>
      </c>
      <c r="F13" s="137">
        <v>16</v>
      </c>
      <c r="G13" s="138">
        <f t="shared" si="1"/>
        <v>0</v>
      </c>
      <c r="H13" s="68">
        <f t="shared" si="2"/>
        <v>0</v>
      </c>
      <c r="I13" s="139"/>
      <c r="J13" s="117">
        <f>_xlfn.IFNA(VLOOKUP(CONCATENATE($J$4,$B13,$C13),'1 Mortlock'!$A$7:$K$100,11,FALSE),0)</f>
        <v>0</v>
      </c>
      <c r="K13" s="106">
        <f>_xlfn.IFNA(VLOOKUP(CONCATENATE($K$4,$B13,$C13),'2 Dryandra'!$A$7:$K$99,11,FALSE),0)</f>
        <v>0</v>
      </c>
      <c r="L13" s="106">
        <f>_xlfn.IFNA(VLOOKUP(CONCATENATE($L$4,$B13,$C13),'2 Dryandra'!$A$7:$K$99,11,FALSE),0)</f>
        <v>0</v>
      </c>
      <c r="M13" s="106">
        <f>_xlfn.IFNA(VLOOKUP(CONCATENATE($M$4,$B13,$C13),'3 York'!$A$7:$K$100,11,FALSE),0)</f>
        <v>0</v>
      </c>
      <c r="N13" s="106">
        <f>_xlfn.IFNA(VLOOKUP(CONCATENATE($N$4,$B13,$C13),'4State'!$A$7:$L$200,12,FALSE),0)</f>
        <v>0</v>
      </c>
      <c r="O13" s="149"/>
      <c r="P13" s="58"/>
      <c r="Q13" s="58"/>
      <c r="R13" s="58"/>
      <c r="S13" s="58"/>
      <c r="T13" s="58"/>
      <c r="U13" s="58"/>
      <c r="V13" s="158"/>
      <c r="W13" s="9"/>
      <c r="X13" s="158"/>
      <c r="Y13" s="9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</row>
    <row r="14" spans="1:77" x14ac:dyDescent="0.2">
      <c r="A14" s="241"/>
      <c r="B14" s="67" t="s">
        <v>40</v>
      </c>
      <c r="C14" s="67" t="s">
        <v>41</v>
      </c>
      <c r="D14" s="67" t="s">
        <v>42</v>
      </c>
      <c r="E14" s="107">
        <v>43859</v>
      </c>
      <c r="F14" s="137">
        <v>21</v>
      </c>
      <c r="G14" s="138">
        <f t="shared" si="1"/>
        <v>0</v>
      </c>
      <c r="H14" s="68">
        <f t="shared" si="2"/>
        <v>0</v>
      </c>
      <c r="I14" s="139"/>
      <c r="J14" s="117">
        <f>_xlfn.IFNA(VLOOKUP(CONCATENATE($J$4,$B14,$C14),'1 Mortlock'!$A$7:$K$100,11,FALSE),0)</f>
        <v>0</v>
      </c>
      <c r="K14" s="106">
        <f>_xlfn.IFNA(VLOOKUP(CONCATENATE($K$4,$B14,$C14),'2 Dryandra'!$A$7:$K$99,11,FALSE),0)</f>
        <v>0</v>
      </c>
      <c r="L14" s="106">
        <f>_xlfn.IFNA(VLOOKUP(CONCATENATE($L$4,$B14,$C14),'2 Dryandra'!$A$7:$K$99,11,FALSE),0)</f>
        <v>0</v>
      </c>
      <c r="M14" s="106">
        <f>_xlfn.IFNA(VLOOKUP(CONCATENATE($M$4,$B14,$C14),'3 York'!$A$7:$K$100,11,FALSE),0)</f>
        <v>0</v>
      </c>
      <c r="N14" s="106">
        <f>_xlfn.IFNA(VLOOKUP(CONCATENATE($N$4,$B14,$C14),'4State'!$A$7:$L$200,12,FALSE),0)</f>
        <v>0</v>
      </c>
      <c r="O14" s="149"/>
      <c r="P14" s="58"/>
      <c r="Q14" s="58"/>
      <c r="R14" s="58"/>
      <c r="S14" s="58"/>
      <c r="T14" s="58"/>
      <c r="U14" s="58"/>
      <c r="V14" s="158"/>
      <c r="W14" s="9"/>
      <c r="X14" s="158"/>
      <c r="Y14" s="9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</row>
    <row r="15" spans="1:77" x14ac:dyDescent="0.2">
      <c r="A15" s="241"/>
      <c r="B15" s="67" t="s">
        <v>43</v>
      </c>
      <c r="C15" s="67" t="s">
        <v>44</v>
      </c>
      <c r="D15" s="67" t="s">
        <v>39</v>
      </c>
      <c r="E15" s="107">
        <v>43817</v>
      </c>
      <c r="F15" s="137">
        <v>17</v>
      </c>
      <c r="G15" s="138">
        <f t="shared" si="1"/>
        <v>0</v>
      </c>
      <c r="H15" s="68">
        <f t="shared" si="2"/>
        <v>0</v>
      </c>
      <c r="I15" s="139"/>
      <c r="J15" s="117">
        <f>_xlfn.IFNA(VLOOKUP(CONCATENATE($J$4,$B15,$C15),'1 Mortlock'!$A$7:$K$100,11,FALSE),0)</f>
        <v>0</v>
      </c>
      <c r="K15" s="106">
        <f>_xlfn.IFNA(VLOOKUP(CONCATENATE($K$4,$B15,$C15),'2 Dryandra'!$A$7:$K$99,11,FALSE),0)</f>
        <v>0</v>
      </c>
      <c r="L15" s="106">
        <f>_xlfn.IFNA(VLOOKUP(CONCATENATE($L$4,$B15,$C15),'2 Dryandra'!$A$7:$K$99,11,FALSE),0)</f>
        <v>0</v>
      </c>
      <c r="M15" s="106">
        <f>_xlfn.IFNA(VLOOKUP(CONCATENATE($M$4,$B15,$C15),'3 York'!$A$7:$K$100,11,FALSE),0)</f>
        <v>0</v>
      </c>
      <c r="N15" s="106">
        <f>_xlfn.IFNA(VLOOKUP(CONCATENATE($N$4,$B15,$C15),'4State'!$A$7:$L$200,12,FALSE),0)</f>
        <v>0</v>
      </c>
      <c r="O15" s="149"/>
      <c r="P15" s="58"/>
      <c r="Q15" s="58"/>
      <c r="R15" s="58"/>
      <c r="S15" s="58"/>
      <c r="T15" s="58"/>
      <c r="U15" s="58"/>
      <c r="V15" s="158"/>
      <c r="W15" s="9"/>
      <c r="X15" s="158"/>
      <c r="Y15" s="9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</row>
    <row r="16" spans="1:77" x14ac:dyDescent="0.2">
      <c r="A16" s="241"/>
      <c r="B16" s="67" t="s">
        <v>45</v>
      </c>
      <c r="C16" s="67" t="s">
        <v>46</v>
      </c>
      <c r="D16" s="67" t="s">
        <v>47</v>
      </c>
      <c r="E16" s="107">
        <v>43856</v>
      </c>
      <c r="F16" s="137">
        <v>16</v>
      </c>
      <c r="G16" s="138">
        <f t="shared" si="1"/>
        <v>0</v>
      </c>
      <c r="H16" s="68">
        <f t="shared" si="2"/>
        <v>0</v>
      </c>
      <c r="I16" s="139"/>
      <c r="J16" s="117">
        <f>_xlfn.IFNA(VLOOKUP(CONCATENATE($J$4,$B16,$C16),'1 Mortlock'!$A$7:$K$100,11,FALSE),0)</f>
        <v>0</v>
      </c>
      <c r="K16" s="106">
        <f>_xlfn.IFNA(VLOOKUP(CONCATENATE($K$4,$B16,$C16),'2 Dryandra'!$A$7:$K$99,11,FALSE),0)</f>
        <v>0</v>
      </c>
      <c r="L16" s="106">
        <f>_xlfn.IFNA(VLOOKUP(CONCATENATE($L$4,$B16,$C16),'2 Dryandra'!$A$7:$K$99,11,FALSE),0)</f>
        <v>0</v>
      </c>
      <c r="M16" s="106">
        <f>_xlfn.IFNA(VLOOKUP(CONCATENATE($M$4,$B16,$C16),'3 York'!$A$7:$K$100,11,FALSE),0)</f>
        <v>0</v>
      </c>
      <c r="N16" s="106">
        <f>_xlfn.IFNA(VLOOKUP(CONCATENATE($N$4,$B16,$C16),'4State'!$A$7:$L$200,12,FALSE),0)</f>
        <v>0</v>
      </c>
      <c r="O16" s="149"/>
      <c r="P16" s="58"/>
      <c r="Q16" s="58"/>
      <c r="R16" s="58"/>
      <c r="S16" s="58"/>
      <c r="T16" s="58"/>
      <c r="U16" s="58"/>
      <c r="V16" s="158"/>
      <c r="W16" s="9"/>
      <c r="X16" s="158"/>
      <c r="Y16" s="9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  <c r="BV16" s="158"/>
      <c r="BW16" s="158"/>
      <c r="BX16" s="158"/>
      <c r="BY16" s="158"/>
    </row>
    <row r="17" spans="1:77" x14ac:dyDescent="0.2">
      <c r="A17" s="241"/>
      <c r="B17" s="67" t="s">
        <v>48</v>
      </c>
      <c r="C17" s="67" t="s">
        <v>49</v>
      </c>
      <c r="D17" s="67" t="s">
        <v>50</v>
      </c>
      <c r="E17" s="107">
        <v>43855</v>
      </c>
      <c r="F17" s="137">
        <v>16</v>
      </c>
      <c r="G17" s="138">
        <f t="shared" si="1"/>
        <v>0</v>
      </c>
      <c r="H17" s="68">
        <f t="shared" si="2"/>
        <v>0</v>
      </c>
      <c r="I17" s="139"/>
      <c r="J17" s="117">
        <f>_xlfn.IFNA(VLOOKUP(CONCATENATE($J$4,$B17,$C17),'1 Mortlock'!$A$7:$K$100,11,FALSE),0)</f>
        <v>0</v>
      </c>
      <c r="K17" s="106">
        <f>_xlfn.IFNA(VLOOKUP(CONCATENATE($K$4,$B17,$C17),'2 Dryandra'!$A$7:$K$99,11,FALSE),0)</f>
        <v>0</v>
      </c>
      <c r="L17" s="106">
        <f>_xlfn.IFNA(VLOOKUP(CONCATENATE($L$4,$B17,$C17),'2 Dryandra'!$A$7:$K$99,11,FALSE),0)</f>
        <v>0</v>
      </c>
      <c r="M17" s="106">
        <f>_xlfn.IFNA(VLOOKUP(CONCATENATE($M$4,$B17,$C17),'3 York'!$A$7:$K$100,11,FALSE),0)</f>
        <v>0</v>
      </c>
      <c r="N17" s="106">
        <f>_xlfn.IFNA(VLOOKUP(CONCATENATE($N$4,$B17,$C17),'4State'!$A$7:$L$200,12,FALSE),0)</f>
        <v>0</v>
      </c>
      <c r="O17" s="149"/>
      <c r="P17" s="58"/>
      <c r="Q17" s="58"/>
      <c r="R17" s="58"/>
      <c r="S17" s="58"/>
      <c r="T17" s="58"/>
      <c r="U17" s="58"/>
      <c r="V17" s="158"/>
      <c r="W17" s="9"/>
      <c r="X17" s="158"/>
      <c r="Y17" s="9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8"/>
      <c r="BY17" s="158"/>
    </row>
    <row r="18" spans="1:77" x14ac:dyDescent="0.2">
      <c r="A18" s="241"/>
      <c r="B18" s="67" t="s">
        <v>51</v>
      </c>
      <c r="C18" s="67" t="s">
        <v>52</v>
      </c>
      <c r="D18" s="67" t="s">
        <v>53</v>
      </c>
      <c r="E18" s="107">
        <v>43839</v>
      </c>
      <c r="F18" s="137">
        <v>16</v>
      </c>
      <c r="G18" s="138">
        <f t="shared" si="1"/>
        <v>0</v>
      </c>
      <c r="H18" s="68">
        <f t="shared" si="2"/>
        <v>0</v>
      </c>
      <c r="I18" s="139"/>
      <c r="J18" s="117">
        <f>_xlfn.IFNA(VLOOKUP(CONCATENATE($J$4,$B18,$C18),'1 Mortlock'!$A$7:$K$100,11,FALSE),0)</f>
        <v>0</v>
      </c>
      <c r="K18" s="106">
        <f>_xlfn.IFNA(VLOOKUP(CONCATENATE($K$4,$B18,$C18),'2 Dryandra'!$A$7:$K$99,11,FALSE),0)</f>
        <v>0</v>
      </c>
      <c r="L18" s="106">
        <f>_xlfn.IFNA(VLOOKUP(CONCATENATE($L$4,$B18,$C18),'2 Dryandra'!$A$7:$K$99,11,FALSE),0)</f>
        <v>0</v>
      </c>
      <c r="M18" s="106">
        <f>_xlfn.IFNA(VLOOKUP(CONCATENATE($M$4,$B18,$C18),'3 York'!$A$7:$K$100,11,FALSE),0)</f>
        <v>0</v>
      </c>
      <c r="N18" s="106">
        <f>_xlfn.IFNA(VLOOKUP(CONCATENATE($N$4,$B18,$C18),'4State'!$A$7:$L$200,12,FALSE),0)</f>
        <v>0</v>
      </c>
      <c r="O18" s="149"/>
      <c r="P18" s="58"/>
      <c r="Q18" s="58"/>
      <c r="R18" s="58"/>
      <c r="S18" s="58"/>
      <c r="T18" s="58"/>
      <c r="U18" s="58"/>
      <c r="V18" s="158"/>
      <c r="W18" s="9"/>
      <c r="X18" s="158"/>
      <c r="Y18" s="9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158"/>
      <c r="BT18" s="158"/>
      <c r="BU18" s="158"/>
      <c r="BV18" s="158"/>
      <c r="BW18" s="158"/>
      <c r="BX18" s="158"/>
      <c r="BY18" s="158"/>
    </row>
    <row r="19" spans="1:77" x14ac:dyDescent="0.2">
      <c r="A19" s="241"/>
      <c r="B19" s="67" t="s">
        <v>54</v>
      </c>
      <c r="C19" s="67" t="s">
        <v>55</v>
      </c>
      <c r="D19" s="67" t="s">
        <v>36</v>
      </c>
      <c r="E19" s="107">
        <v>43857</v>
      </c>
      <c r="F19" s="137">
        <v>17</v>
      </c>
      <c r="G19" s="138">
        <f t="shared" si="1"/>
        <v>0</v>
      </c>
      <c r="H19" s="68">
        <f t="shared" si="2"/>
        <v>0</v>
      </c>
      <c r="I19" s="139"/>
      <c r="J19" s="117">
        <f>_xlfn.IFNA(VLOOKUP(CONCATENATE($J$4,$B19,$C19),'1 Mortlock'!$A$7:$K$100,11,FALSE),0)</f>
        <v>0</v>
      </c>
      <c r="K19" s="106">
        <f>_xlfn.IFNA(VLOOKUP(CONCATENATE($K$4,$B19,$C19),'2 Dryandra'!$A$7:$K$99,11,FALSE),0)</f>
        <v>0</v>
      </c>
      <c r="L19" s="106">
        <f>_xlfn.IFNA(VLOOKUP(CONCATENATE($L$4,$B19,$C19),'2 Dryandra'!$A$7:$K$99,11,FALSE),0)</f>
        <v>0</v>
      </c>
      <c r="M19" s="106">
        <f>_xlfn.IFNA(VLOOKUP(CONCATENATE($M$4,$B19,$C19),'3 York'!$A$7:$K$100,11,FALSE),0)</f>
        <v>0</v>
      </c>
      <c r="N19" s="106">
        <f>_xlfn.IFNA(VLOOKUP(CONCATENATE($N$4,$B19,$C19),'4State'!$A$7:$L$200,12,FALSE),0)</f>
        <v>0</v>
      </c>
      <c r="O19" s="149"/>
      <c r="P19" s="58"/>
      <c r="Q19" s="58"/>
      <c r="R19" s="58"/>
      <c r="S19" s="58"/>
      <c r="T19" s="58"/>
      <c r="U19" s="58"/>
      <c r="V19" s="158"/>
      <c r="W19" s="9"/>
      <c r="X19" s="158"/>
      <c r="Y19" s="9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</row>
    <row r="20" spans="1:77" x14ac:dyDescent="0.2">
      <c r="A20" s="241"/>
      <c r="B20" s="67" t="s">
        <v>56</v>
      </c>
      <c r="C20" s="67" t="s">
        <v>57</v>
      </c>
      <c r="D20" s="67" t="s">
        <v>58</v>
      </c>
      <c r="E20" s="107">
        <v>43879</v>
      </c>
      <c r="F20" s="137">
        <v>16</v>
      </c>
      <c r="G20" s="138">
        <f t="shared" si="1"/>
        <v>0</v>
      </c>
      <c r="H20" s="68">
        <f t="shared" si="2"/>
        <v>0</v>
      </c>
      <c r="I20" s="139"/>
      <c r="J20" s="117">
        <f>_xlfn.IFNA(VLOOKUP(CONCATENATE($J$4,$B20,$C20),'1 Mortlock'!$A$7:$K$100,11,FALSE),0)</f>
        <v>0</v>
      </c>
      <c r="K20" s="106">
        <f>_xlfn.IFNA(VLOOKUP(CONCATENATE($K$4,$B20,$C20),'2 Dryandra'!$A$7:$K$99,11,FALSE),0)</f>
        <v>0</v>
      </c>
      <c r="L20" s="106">
        <f>_xlfn.IFNA(VLOOKUP(CONCATENATE($L$4,$B20,$C20),'2 Dryandra'!$A$7:$K$99,11,FALSE),0)</f>
        <v>0</v>
      </c>
      <c r="M20" s="106">
        <f>_xlfn.IFNA(VLOOKUP(CONCATENATE($M$4,$B20,$C20),'3 York'!$A$7:$K$100,11,FALSE),0)</f>
        <v>0</v>
      </c>
      <c r="N20" s="106">
        <f>_xlfn.IFNA(VLOOKUP(CONCATENATE($N$4,$B20,$C20),'4State'!$A$7:$L$200,12,FALSE),0)</f>
        <v>0</v>
      </c>
      <c r="O20" s="149"/>
      <c r="P20" s="58"/>
      <c r="Q20" s="58"/>
      <c r="R20" s="58"/>
      <c r="S20" s="58"/>
      <c r="T20" s="58"/>
      <c r="U20" s="58"/>
      <c r="V20" s="158"/>
      <c r="W20" s="9"/>
      <c r="X20" s="158"/>
      <c r="Y20" s="9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</row>
    <row r="21" spans="1:77" s="100" customFormat="1" x14ac:dyDescent="0.2">
      <c r="A21" s="241"/>
      <c r="B21" s="67" t="s">
        <v>59</v>
      </c>
      <c r="C21" s="67" t="s">
        <v>60</v>
      </c>
      <c r="D21" s="67" t="s">
        <v>58</v>
      </c>
      <c r="E21" s="107">
        <v>43858</v>
      </c>
      <c r="F21" s="137">
        <v>15</v>
      </c>
      <c r="G21" s="138">
        <f t="shared" si="1"/>
        <v>0</v>
      </c>
      <c r="H21" s="68">
        <f t="shared" si="2"/>
        <v>0</v>
      </c>
      <c r="I21" s="139"/>
      <c r="J21" s="117">
        <f>_xlfn.IFNA(VLOOKUP(CONCATENATE($J$4,$B21,$C21),'1 Mortlock'!$A$7:$K$100,11,FALSE),0)</f>
        <v>0</v>
      </c>
      <c r="K21" s="106">
        <f>_xlfn.IFNA(VLOOKUP(CONCATENATE($K$4,$B21,$C21),'2 Dryandra'!$A$7:$K$99,11,FALSE),0)</f>
        <v>0</v>
      </c>
      <c r="L21" s="106">
        <f>_xlfn.IFNA(VLOOKUP(CONCATENATE($L$4,$B21,$C21),'2 Dryandra'!$A$7:$K$99,11,FALSE),0)</f>
        <v>0</v>
      </c>
      <c r="M21" s="106">
        <f>_xlfn.IFNA(VLOOKUP(CONCATENATE($M$4,$B21,$C21),'3 York'!$A$7:$K$100,11,FALSE),0)</f>
        <v>0</v>
      </c>
      <c r="N21" s="106">
        <f>_xlfn.IFNA(VLOOKUP(CONCATENATE($N$4,$B21,$C21),'4State'!$A$7:$L$200,12,FALSE),0)</f>
        <v>0</v>
      </c>
      <c r="O21" s="149"/>
      <c r="P21" s="58"/>
      <c r="Q21" s="58"/>
      <c r="R21" s="58"/>
      <c r="S21" s="58"/>
      <c r="T21" s="58"/>
      <c r="U21" s="58"/>
      <c r="V21" s="158"/>
      <c r="W21" s="9"/>
      <c r="X21" s="158"/>
      <c r="Y21" s="9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</row>
    <row r="22" spans="1:77" s="100" customFormat="1" x14ac:dyDescent="0.2">
      <c r="A22" s="241"/>
      <c r="B22" s="67" t="s">
        <v>61</v>
      </c>
      <c r="C22" s="67" t="s">
        <v>62</v>
      </c>
      <c r="D22" s="67" t="s">
        <v>63</v>
      </c>
      <c r="E22" s="107">
        <v>43853</v>
      </c>
      <c r="F22" s="137">
        <v>13</v>
      </c>
      <c r="G22" s="138">
        <f t="shared" si="1"/>
        <v>0</v>
      </c>
      <c r="H22" s="68">
        <f t="shared" si="2"/>
        <v>0</v>
      </c>
      <c r="I22" s="139"/>
      <c r="J22" s="117">
        <f>_xlfn.IFNA(VLOOKUP(CONCATENATE($J$4,$B22,$C22),'1 Mortlock'!$A$7:$K$100,11,FALSE),0)</f>
        <v>0</v>
      </c>
      <c r="K22" s="106">
        <f>_xlfn.IFNA(VLOOKUP(CONCATENATE($K$4,$B22,$C22),'2 Dryandra'!$A$7:$K$99,11,FALSE),0)</f>
        <v>0</v>
      </c>
      <c r="L22" s="106">
        <f>_xlfn.IFNA(VLOOKUP(CONCATENATE($L$4,$B22,$C22),'2 Dryandra'!$A$7:$K$99,11,FALSE),0)</f>
        <v>0</v>
      </c>
      <c r="M22" s="106">
        <f>_xlfn.IFNA(VLOOKUP(CONCATENATE($M$4,$B22,$C22),'3 York'!$A$7:$K$100,11,FALSE),0)</f>
        <v>0</v>
      </c>
      <c r="N22" s="106">
        <f>_xlfn.IFNA(VLOOKUP(CONCATENATE($N$4,$B22,$C22),'4State'!$A$7:$L$200,12,FALSE),0)</f>
        <v>0</v>
      </c>
      <c r="O22" s="149"/>
      <c r="P22" s="58"/>
      <c r="Q22" s="58"/>
      <c r="R22" s="58"/>
      <c r="S22" s="58"/>
      <c r="T22" s="58"/>
      <c r="U22" s="58"/>
      <c r="V22" s="158"/>
      <c r="W22" s="9"/>
      <c r="X22" s="158"/>
      <c r="Y22" s="9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</row>
    <row r="23" spans="1:77" s="118" customFormat="1" x14ac:dyDescent="0.2">
      <c r="A23" s="241"/>
      <c r="B23" s="67" t="s">
        <v>64</v>
      </c>
      <c r="C23" s="67" t="s">
        <v>65</v>
      </c>
      <c r="D23" s="67" t="s">
        <v>58</v>
      </c>
      <c r="E23" s="107">
        <v>43891</v>
      </c>
      <c r="F23" s="137">
        <v>12</v>
      </c>
      <c r="G23" s="138">
        <f t="shared" si="1"/>
        <v>0</v>
      </c>
      <c r="H23" s="68">
        <f t="shared" si="2"/>
        <v>0</v>
      </c>
      <c r="I23" s="139"/>
      <c r="J23" s="117">
        <f>_xlfn.IFNA(VLOOKUP(CONCATENATE($J$4,$B23,$C23),'1 Mortlock'!$A$7:$K$100,11,FALSE),0)</f>
        <v>0</v>
      </c>
      <c r="K23" s="106">
        <f>_xlfn.IFNA(VLOOKUP(CONCATENATE($K$4,$B23,$C23),'2 Dryandra'!$A$7:$K$99,11,FALSE),0)</f>
        <v>0</v>
      </c>
      <c r="L23" s="106">
        <f>_xlfn.IFNA(VLOOKUP(CONCATENATE($L$4,$B23,$C23),'2 Dryandra'!$A$7:$K$99,11,FALSE),0)</f>
        <v>0</v>
      </c>
      <c r="M23" s="106">
        <f>_xlfn.IFNA(VLOOKUP(CONCATENATE($M$4,$B23,$C23),'3 York'!$A$7:$K$100,11,FALSE),0)</f>
        <v>0</v>
      </c>
      <c r="N23" s="106">
        <f>_xlfn.IFNA(VLOOKUP(CONCATENATE($N$4,$B23,$C23),'4State'!$A$7:$L$200,12,FALSE),0)</f>
        <v>0</v>
      </c>
      <c r="O23" s="149"/>
      <c r="P23" s="1"/>
      <c r="Q23" s="1"/>
      <c r="R23" s="1"/>
      <c r="S23" s="1"/>
      <c r="T23" s="1"/>
      <c r="U23" s="1"/>
      <c r="V23" s="158"/>
      <c r="W23" s="9"/>
      <c r="X23" s="158"/>
      <c r="Y23" s="9"/>
      <c r="Z23" s="158"/>
      <c r="AA23" s="1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/>
      <c r="BW23" s="158"/>
      <c r="BX23" s="158"/>
      <c r="BY23" s="158"/>
    </row>
    <row r="24" spans="1:77" s="119" customFormat="1" x14ac:dyDescent="0.2">
      <c r="A24" s="241"/>
      <c r="B24" s="67" t="s">
        <v>66</v>
      </c>
      <c r="C24" s="67" t="s">
        <v>67</v>
      </c>
      <c r="D24" s="67" t="s">
        <v>39</v>
      </c>
      <c r="E24" s="107">
        <v>43889</v>
      </c>
      <c r="F24" s="137">
        <v>14</v>
      </c>
      <c r="G24" s="138">
        <f t="shared" si="1"/>
        <v>0</v>
      </c>
      <c r="H24" s="68">
        <f t="shared" si="2"/>
        <v>0</v>
      </c>
      <c r="I24" s="139"/>
      <c r="J24" s="117">
        <f>_xlfn.IFNA(VLOOKUP(CONCATENATE($J$4,$B24,$C24),'1 Mortlock'!$A$7:$K$100,11,FALSE),0)</f>
        <v>0</v>
      </c>
      <c r="K24" s="106">
        <f>_xlfn.IFNA(VLOOKUP(CONCATENATE($K$4,$B24,$C24),'2 Dryandra'!$A$7:$K$99,11,FALSE),0)</f>
        <v>0</v>
      </c>
      <c r="L24" s="106">
        <f>_xlfn.IFNA(VLOOKUP(CONCATENATE($L$4,$B24,$C24),'2 Dryandra'!$A$7:$K$99,11,FALSE),0)</f>
        <v>0</v>
      </c>
      <c r="M24" s="106">
        <f>_xlfn.IFNA(VLOOKUP(CONCATENATE($M$4,$B24,$C24),'3 York'!$A$7:$K$100,11,FALSE),0)</f>
        <v>0</v>
      </c>
      <c r="N24" s="106">
        <f>_xlfn.IFNA(VLOOKUP(CONCATENATE($N$4,$B24,$C24),'4State'!$A$7:$L$200,12,FALSE),0)</f>
        <v>0</v>
      </c>
      <c r="O24" s="149"/>
      <c r="P24" s="1"/>
      <c r="Q24" s="1"/>
      <c r="R24" s="1"/>
      <c r="S24" s="1"/>
      <c r="T24" s="1"/>
      <c r="U24" s="1"/>
      <c r="V24" s="158"/>
      <c r="W24" s="9"/>
      <c r="X24" s="158"/>
      <c r="Y24" s="9"/>
      <c r="Z24" s="158"/>
      <c r="AA24" s="1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</row>
    <row r="25" spans="1:77" s="119" customFormat="1" x14ac:dyDescent="0.2">
      <c r="A25" s="241"/>
      <c r="B25" s="67" t="s">
        <v>68</v>
      </c>
      <c r="C25" s="67" t="s">
        <v>69</v>
      </c>
      <c r="D25" s="67" t="s">
        <v>70</v>
      </c>
      <c r="E25" s="107">
        <v>44077</v>
      </c>
      <c r="F25" s="137">
        <v>14</v>
      </c>
      <c r="G25" s="138">
        <f t="shared" si="1"/>
        <v>0</v>
      </c>
      <c r="H25" s="68">
        <f t="shared" si="2"/>
        <v>0</v>
      </c>
      <c r="I25" s="139"/>
      <c r="J25" s="117">
        <f>_xlfn.IFNA(VLOOKUP(CONCATENATE($J$4,$B25,$C25),'1 Mortlock'!$A$7:$K$100,11,FALSE),0)</f>
        <v>0</v>
      </c>
      <c r="K25" s="106">
        <f>_xlfn.IFNA(VLOOKUP(CONCATENATE($K$4,$B25,$C25),'2 Dryandra'!$A$7:$K$99,11,FALSE),0)</f>
        <v>0</v>
      </c>
      <c r="L25" s="106">
        <f>_xlfn.IFNA(VLOOKUP(CONCATENATE($L$4,$B25,$C25),'2 Dryandra'!$A$7:$K$99,11,FALSE),0)</f>
        <v>0</v>
      </c>
      <c r="M25" s="106">
        <f>_xlfn.IFNA(VLOOKUP(CONCATENATE($M$4,$B25,$C25),'3 York'!$A$7:$K$100,11,FALSE),0)</f>
        <v>0</v>
      </c>
      <c r="N25" s="106">
        <f>_xlfn.IFNA(VLOOKUP(CONCATENATE($N$4,$B25,$C25),'4State'!$A$7:$L$200,12,FALSE),0)</f>
        <v>0</v>
      </c>
      <c r="O25" s="149"/>
      <c r="P25" s="1"/>
      <c r="Q25" s="1"/>
      <c r="R25" s="1"/>
      <c r="S25" s="1"/>
      <c r="T25" s="1"/>
      <c r="U25" s="1"/>
      <c r="V25" s="158"/>
      <c r="W25" s="9"/>
      <c r="X25" s="158"/>
      <c r="Y25" s="9"/>
      <c r="Z25" s="158"/>
      <c r="AA25" s="1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</row>
    <row r="26" spans="1:77" s="119" customFormat="1" x14ac:dyDescent="0.2">
      <c r="A26" s="241"/>
      <c r="B26" s="67" t="s">
        <v>71</v>
      </c>
      <c r="C26" s="67" t="s">
        <v>72</v>
      </c>
      <c r="D26" s="67" t="s">
        <v>73</v>
      </c>
      <c r="E26" s="107">
        <v>44172</v>
      </c>
      <c r="F26" s="137">
        <v>13</v>
      </c>
      <c r="G26" s="138">
        <f t="shared" si="1"/>
        <v>0</v>
      </c>
      <c r="H26" s="68">
        <f t="shared" si="2"/>
        <v>0</v>
      </c>
      <c r="I26" s="139"/>
      <c r="J26" s="117">
        <f>_xlfn.IFNA(VLOOKUP(CONCATENATE($J$4,$B26,$C26),'1 Mortlock'!$A$7:$K$100,11,FALSE),0)</f>
        <v>0</v>
      </c>
      <c r="K26" s="106">
        <f>_xlfn.IFNA(VLOOKUP(CONCATENATE($K$4,$B26,$C26),'2 Dryandra'!$A$7:$K$99,11,FALSE),0)</f>
        <v>0</v>
      </c>
      <c r="L26" s="106">
        <f>_xlfn.IFNA(VLOOKUP(CONCATENATE($L$4,$B26,$C26),'2 Dryandra'!$A$7:$K$99,11,FALSE),0)</f>
        <v>0</v>
      </c>
      <c r="M26" s="106">
        <f>_xlfn.IFNA(VLOOKUP(CONCATENATE($M$4,$B26,$C26),'3 York'!$A$7:$K$100,11,FALSE),0)</f>
        <v>0</v>
      </c>
      <c r="N26" s="106">
        <f>_xlfn.IFNA(VLOOKUP(CONCATENATE($N$4,$B26,$C26),'4State'!$A$7:$L$200,12,FALSE),0)</f>
        <v>0</v>
      </c>
      <c r="O26" s="149"/>
      <c r="P26" s="1"/>
      <c r="Q26" s="1"/>
      <c r="R26" s="1"/>
      <c r="S26" s="1"/>
      <c r="T26" s="1"/>
      <c r="U26" s="1"/>
      <c r="V26" s="158"/>
      <c r="W26" s="9"/>
      <c r="X26" s="158"/>
      <c r="Y26" s="9"/>
      <c r="Z26" s="158"/>
      <c r="AA26" s="1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  <c r="BV26" s="158"/>
      <c r="BW26" s="158"/>
      <c r="BX26" s="158"/>
      <c r="BY26" s="158"/>
    </row>
    <row r="27" spans="1:77" s="119" customFormat="1" x14ac:dyDescent="0.2">
      <c r="A27" s="241"/>
      <c r="B27" s="67" t="s">
        <v>74</v>
      </c>
      <c r="C27" s="67"/>
      <c r="D27" s="67"/>
      <c r="E27" s="107"/>
      <c r="F27" s="137"/>
      <c r="G27" s="138">
        <f t="shared" si="1"/>
        <v>0</v>
      </c>
      <c r="H27" s="68">
        <f t="shared" si="2"/>
        <v>0</v>
      </c>
      <c r="I27" s="139"/>
      <c r="J27" s="117">
        <f>_xlfn.IFNA(VLOOKUP(CONCATENATE($J$4,$B27,$C27),'1 Mortlock'!$A$7:$K$100,11,FALSE),0)</f>
        <v>0</v>
      </c>
      <c r="K27" s="106">
        <f>_xlfn.IFNA(VLOOKUP(CONCATENATE($K$4,$B27,$C27),'2 Dryandra'!$A$7:$K$99,11,FALSE),0)</f>
        <v>0</v>
      </c>
      <c r="L27" s="106">
        <f>_xlfn.IFNA(VLOOKUP(CONCATENATE($L$4,$B27,$C27),'2 Dryandra'!$A$7:$K$99,11,FALSE),0)</f>
        <v>0</v>
      </c>
      <c r="M27" s="106">
        <f>_xlfn.IFNA(VLOOKUP(CONCATENATE($M$4,$B27,$C27),'3 York'!$A$7:$K$100,11,FALSE),0)</f>
        <v>0</v>
      </c>
      <c r="N27" s="106">
        <f>_xlfn.IFNA(VLOOKUP(CONCATENATE($N$4,$B27,$C27),'4State'!$A$7:$L$200,12,FALSE),0)</f>
        <v>0</v>
      </c>
      <c r="O27" s="149"/>
      <c r="P27" s="1"/>
      <c r="Q27" s="1"/>
      <c r="R27" s="1"/>
      <c r="S27" s="1"/>
      <c r="T27" s="1"/>
      <c r="U27" s="1"/>
      <c r="V27" s="158"/>
      <c r="W27" s="9"/>
      <c r="X27" s="158"/>
      <c r="Y27" s="9"/>
      <c r="Z27" s="158"/>
      <c r="AA27" s="1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8"/>
      <c r="BV27" s="158"/>
      <c r="BW27" s="158"/>
      <c r="BX27" s="158"/>
      <c r="BY27" s="158"/>
    </row>
    <row r="28" spans="1:77" s="119" customFormat="1" x14ac:dyDescent="0.2">
      <c r="A28" s="241"/>
      <c r="B28" s="149" t="s">
        <v>74</v>
      </c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44"/>
      <c r="Q28" s="44"/>
      <c r="R28" s="44"/>
      <c r="S28" s="44"/>
      <c r="T28" s="44"/>
      <c r="U28" s="44"/>
      <c r="V28" s="158"/>
      <c r="W28" s="5"/>
      <c r="X28" s="57"/>
      <c r="Y28" s="9"/>
      <c r="Z28" s="69"/>
      <c r="AA28" s="158"/>
      <c r="AB28" s="10"/>
      <c r="AC28" s="1"/>
      <c r="AD28" s="36"/>
      <c r="AE28" s="39"/>
      <c r="AF28" s="10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</row>
    <row r="29" spans="1:77" x14ac:dyDescent="0.2">
      <c r="A29" s="158"/>
      <c r="B29" s="20" t="s">
        <v>74</v>
      </c>
      <c r="E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  <c r="BW29" s="158"/>
      <c r="BX29" s="158"/>
      <c r="BY29" s="158"/>
    </row>
    <row r="30" spans="1:77" x14ac:dyDescent="0.2">
      <c r="A30" s="158"/>
      <c r="B30" s="20" t="s">
        <v>74</v>
      </c>
      <c r="E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</row>
    <row r="31" spans="1:77" x14ac:dyDescent="0.2">
      <c r="A31" s="158"/>
      <c r="B31" s="20" t="s">
        <v>74</v>
      </c>
      <c r="E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158"/>
      <c r="BI31" s="158"/>
      <c r="BJ31" s="158"/>
      <c r="BK31" s="158"/>
      <c r="BL31" s="158"/>
      <c r="BM31" s="158"/>
      <c r="BN31" s="158"/>
      <c r="BO31" s="158"/>
      <c r="BP31" s="158"/>
      <c r="BQ31" s="158"/>
      <c r="BR31" s="158"/>
      <c r="BS31" s="158"/>
      <c r="BT31" s="158"/>
      <c r="BU31" s="158"/>
      <c r="BV31" s="158"/>
      <c r="BW31" s="158"/>
      <c r="BX31" s="158"/>
      <c r="BY31" s="158"/>
    </row>
    <row r="32" spans="1:77" x14ac:dyDescent="0.2">
      <c r="A32" s="158"/>
      <c r="B32" s="20" t="s">
        <v>74</v>
      </c>
      <c r="E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158"/>
      <c r="BP32" s="158"/>
      <c r="BQ32" s="158"/>
      <c r="BR32" s="158"/>
      <c r="BS32" s="158"/>
      <c r="BT32" s="158"/>
      <c r="BU32" s="158"/>
      <c r="BV32" s="158"/>
      <c r="BW32" s="158"/>
      <c r="BX32" s="158"/>
      <c r="BY32" s="158"/>
    </row>
    <row r="33" spans="1:77" x14ac:dyDescent="0.2">
      <c r="A33" s="158"/>
      <c r="B33" s="20" t="s">
        <v>74</v>
      </c>
      <c r="E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  <c r="BT33" s="158"/>
      <c r="BU33" s="158"/>
      <c r="BV33" s="158"/>
      <c r="BW33" s="158"/>
      <c r="BX33" s="158"/>
      <c r="BY33" s="158"/>
    </row>
    <row r="34" spans="1:77" x14ac:dyDescent="0.2">
      <c r="A34" s="158"/>
      <c r="B34" s="20" t="s">
        <v>74</v>
      </c>
      <c r="E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  <c r="BV34" s="158"/>
      <c r="BW34" s="158"/>
      <c r="BX34" s="158"/>
      <c r="BY34" s="158"/>
    </row>
    <row r="35" spans="1:77" x14ac:dyDescent="0.2">
      <c r="A35" s="158"/>
      <c r="B35" s="20" t="s">
        <v>74</v>
      </c>
      <c r="E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V35" s="158"/>
      <c r="BW35" s="158"/>
      <c r="BX35" s="158"/>
      <c r="BY35" s="158"/>
    </row>
    <row r="36" spans="1:77" x14ac:dyDescent="0.2">
      <c r="A36" s="158"/>
      <c r="B36" s="20" t="s">
        <v>74</v>
      </c>
      <c r="E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  <c r="BV36" s="158"/>
      <c r="BW36" s="158"/>
      <c r="BX36" s="158"/>
      <c r="BY36" s="158"/>
    </row>
    <row r="37" spans="1:77" x14ac:dyDescent="0.2">
      <c r="A37" s="158"/>
      <c r="B37" s="20" t="s">
        <v>74</v>
      </c>
      <c r="E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8"/>
      <c r="BV37" s="158"/>
      <c r="BW37" s="158"/>
      <c r="BX37" s="158"/>
      <c r="BY37" s="158"/>
    </row>
    <row r="38" spans="1:77" x14ac:dyDescent="0.2">
      <c r="A38" s="158"/>
      <c r="B38" s="20" t="s">
        <v>74</v>
      </c>
      <c r="E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58"/>
      <c r="BT38" s="158"/>
      <c r="BU38" s="158"/>
      <c r="BV38" s="158"/>
      <c r="BW38" s="158"/>
      <c r="BX38" s="158"/>
      <c r="BY38" s="158"/>
    </row>
    <row r="39" spans="1:77" x14ac:dyDescent="0.2">
      <c r="A39" s="158"/>
      <c r="B39" s="20" t="s">
        <v>74</v>
      </c>
      <c r="E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8"/>
      <c r="BQ39" s="158"/>
      <c r="BR39" s="158"/>
      <c r="BS39" s="158"/>
      <c r="BT39" s="158"/>
      <c r="BU39" s="158"/>
      <c r="BV39" s="158"/>
      <c r="BW39" s="158"/>
      <c r="BX39" s="158"/>
      <c r="BY39" s="158"/>
    </row>
    <row r="40" spans="1:77" x14ac:dyDescent="0.2">
      <c r="A40" s="158"/>
      <c r="B40" s="20" t="s">
        <v>74</v>
      </c>
      <c r="E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8"/>
      <c r="BQ40" s="158"/>
      <c r="BR40" s="158"/>
      <c r="BS40" s="158"/>
      <c r="BT40" s="158"/>
      <c r="BU40" s="158"/>
      <c r="BV40" s="158"/>
      <c r="BW40" s="158"/>
      <c r="BX40" s="158"/>
      <c r="BY40" s="158"/>
    </row>
    <row r="41" spans="1:77" x14ac:dyDescent="0.2">
      <c r="A41" s="158"/>
      <c r="B41" s="20" t="s">
        <v>74</v>
      </c>
      <c r="E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58"/>
      <c r="BT41" s="158"/>
      <c r="BU41" s="158"/>
      <c r="BV41" s="158"/>
      <c r="BW41" s="158"/>
      <c r="BX41" s="158"/>
      <c r="BY41" s="158"/>
    </row>
    <row r="42" spans="1:77" x14ac:dyDescent="0.2">
      <c r="A42" s="158"/>
      <c r="B42" s="20" t="s">
        <v>74</v>
      </c>
      <c r="E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8"/>
      <c r="BQ42" s="158"/>
      <c r="BR42" s="158"/>
      <c r="BS42" s="158"/>
      <c r="BT42" s="158"/>
      <c r="BU42" s="158"/>
      <c r="BV42" s="158"/>
      <c r="BW42" s="158"/>
      <c r="BX42" s="158"/>
      <c r="BY42" s="158"/>
    </row>
    <row r="43" spans="1:77" x14ac:dyDescent="0.2">
      <c r="A43" s="158"/>
      <c r="B43" s="20" t="s">
        <v>74</v>
      </c>
      <c r="E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  <c r="BI43" s="158"/>
      <c r="BJ43" s="158"/>
      <c r="BK43" s="158"/>
      <c r="BL43" s="158"/>
      <c r="BM43" s="158"/>
      <c r="BN43" s="158"/>
      <c r="BO43" s="158"/>
      <c r="BP43" s="158"/>
      <c r="BQ43" s="158"/>
      <c r="BR43" s="158"/>
      <c r="BS43" s="158"/>
      <c r="BT43" s="158"/>
      <c r="BU43" s="158"/>
      <c r="BV43" s="158"/>
      <c r="BW43" s="158"/>
      <c r="BX43" s="158"/>
      <c r="BY43" s="158"/>
    </row>
    <row r="44" spans="1:77" x14ac:dyDescent="0.2">
      <c r="A44" s="158"/>
      <c r="B44" s="20" t="s">
        <v>74</v>
      </c>
      <c r="E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  <c r="BI44" s="158"/>
      <c r="BJ44" s="158"/>
      <c r="BK44" s="158"/>
      <c r="BL44" s="158"/>
      <c r="BM44" s="158"/>
      <c r="BN44" s="158"/>
      <c r="BO44" s="158"/>
      <c r="BP44" s="158"/>
      <c r="BQ44" s="158"/>
      <c r="BR44" s="158"/>
      <c r="BS44" s="158"/>
      <c r="BT44" s="158"/>
      <c r="BU44" s="158"/>
      <c r="BV44" s="158"/>
      <c r="BW44" s="158"/>
      <c r="BX44" s="158"/>
      <c r="BY44" s="158"/>
    </row>
    <row r="45" spans="1:77" x14ac:dyDescent="0.2">
      <c r="A45" s="158"/>
      <c r="B45" s="20" t="s">
        <v>74</v>
      </c>
      <c r="E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58"/>
      <c r="BM45" s="158"/>
      <c r="BN45" s="158"/>
      <c r="BO45" s="158"/>
      <c r="BP45" s="158"/>
      <c r="BQ45" s="158"/>
      <c r="BR45" s="158"/>
      <c r="BS45" s="158"/>
      <c r="BT45" s="158"/>
      <c r="BU45" s="158"/>
      <c r="BV45" s="158"/>
      <c r="BW45" s="158"/>
      <c r="BX45" s="158"/>
      <c r="BY45" s="158"/>
    </row>
    <row r="46" spans="1:77" x14ac:dyDescent="0.2">
      <c r="A46" s="158"/>
      <c r="B46" s="20" t="s">
        <v>74</v>
      </c>
      <c r="E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8"/>
      <c r="BQ46" s="158"/>
      <c r="BR46" s="158"/>
      <c r="BS46" s="158"/>
      <c r="BT46" s="158"/>
      <c r="BU46" s="158"/>
      <c r="BV46" s="158"/>
      <c r="BW46" s="158"/>
      <c r="BX46" s="158"/>
      <c r="BY46" s="158"/>
    </row>
    <row r="47" spans="1:77" x14ac:dyDescent="0.2">
      <c r="A47" s="158"/>
      <c r="B47" s="20" t="s">
        <v>74</v>
      </c>
      <c r="E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  <c r="BV47" s="158"/>
      <c r="BW47" s="158"/>
      <c r="BX47" s="158"/>
      <c r="BY47" s="158"/>
    </row>
    <row r="48" spans="1:77" x14ac:dyDescent="0.2">
      <c r="A48" s="158"/>
      <c r="B48" s="20" t="s">
        <v>74</v>
      </c>
      <c r="E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8"/>
      <c r="BQ48" s="158"/>
      <c r="BR48" s="158"/>
      <c r="BS48" s="158"/>
      <c r="BT48" s="158"/>
      <c r="BU48" s="158"/>
      <c r="BV48" s="158"/>
      <c r="BW48" s="158"/>
      <c r="BX48" s="158"/>
      <c r="BY48" s="158"/>
    </row>
    <row r="49" spans="2:2" x14ac:dyDescent="0.2">
      <c r="B49" s="20" t="s">
        <v>74</v>
      </c>
    </row>
    <row r="50" spans="2:2" x14ac:dyDescent="0.2">
      <c r="B50" s="20" t="s">
        <v>74</v>
      </c>
    </row>
    <row r="51" spans="2:2" x14ac:dyDescent="0.2">
      <c r="B51" s="20" t="s">
        <v>74</v>
      </c>
    </row>
    <row r="52" spans="2:2" x14ac:dyDescent="0.2">
      <c r="B52" s="20" t="s">
        <v>74</v>
      </c>
    </row>
    <row r="53" spans="2:2" x14ac:dyDescent="0.2">
      <c r="B53" s="20" t="s">
        <v>74</v>
      </c>
    </row>
    <row r="54" spans="2:2" x14ac:dyDescent="0.2">
      <c r="B54" s="20" t="s">
        <v>74</v>
      </c>
    </row>
    <row r="55" spans="2:2" x14ac:dyDescent="0.2">
      <c r="B55" s="20" t="s">
        <v>74</v>
      </c>
    </row>
    <row r="56" spans="2:2" x14ac:dyDescent="0.2">
      <c r="B56" s="20" t="s">
        <v>74</v>
      </c>
    </row>
    <row r="57" spans="2:2" x14ac:dyDescent="0.2">
      <c r="B57" s="20" t="s">
        <v>74</v>
      </c>
    </row>
    <row r="58" spans="2:2" x14ac:dyDescent="0.2">
      <c r="B58" s="20" t="s">
        <v>74</v>
      </c>
    </row>
    <row r="59" spans="2:2" x14ac:dyDescent="0.2">
      <c r="B59" s="20" t="s">
        <v>74</v>
      </c>
    </row>
    <row r="60" spans="2:2" x14ac:dyDescent="0.2">
      <c r="B60" s="20" t="s">
        <v>74</v>
      </c>
    </row>
    <row r="61" spans="2:2" x14ac:dyDescent="0.2">
      <c r="B61" s="20" t="s">
        <v>74</v>
      </c>
    </row>
    <row r="62" spans="2:2" x14ac:dyDescent="0.2">
      <c r="B62" s="20" t="s">
        <v>74</v>
      </c>
    </row>
    <row r="63" spans="2:2" x14ac:dyDescent="0.2">
      <c r="B63" s="20" t="s">
        <v>74</v>
      </c>
    </row>
    <row r="64" spans="2:2" x14ac:dyDescent="0.2">
      <c r="B64" s="20" t="s">
        <v>74</v>
      </c>
    </row>
    <row r="65" spans="2:2" x14ac:dyDescent="0.2">
      <c r="B65" s="20" t="s">
        <v>74</v>
      </c>
    </row>
    <row r="66" spans="2:2" x14ac:dyDescent="0.2">
      <c r="B66" s="20" t="s">
        <v>74</v>
      </c>
    </row>
    <row r="67" spans="2:2" x14ac:dyDescent="0.2">
      <c r="B67" s="20" t="s">
        <v>74</v>
      </c>
    </row>
    <row r="68" spans="2:2" x14ac:dyDescent="0.2">
      <c r="B68" s="20" t="s">
        <v>74</v>
      </c>
    </row>
    <row r="69" spans="2:2" x14ac:dyDescent="0.2">
      <c r="B69" s="20" t="s">
        <v>74</v>
      </c>
    </row>
    <row r="70" spans="2:2" x14ac:dyDescent="0.2">
      <c r="B70" s="20" t="s">
        <v>74</v>
      </c>
    </row>
    <row r="71" spans="2:2" x14ac:dyDescent="0.2">
      <c r="B71" s="20" t="s">
        <v>74</v>
      </c>
    </row>
    <row r="72" spans="2:2" x14ac:dyDescent="0.2">
      <c r="B72" s="20" t="s">
        <v>74</v>
      </c>
    </row>
    <row r="73" spans="2:2" x14ac:dyDescent="0.2">
      <c r="B73" s="20" t="s">
        <v>74</v>
      </c>
    </row>
    <row r="74" spans="2:2" x14ac:dyDescent="0.2">
      <c r="B74" s="20" t="s">
        <v>74</v>
      </c>
    </row>
    <row r="75" spans="2:2" x14ac:dyDescent="0.2">
      <c r="B75" s="20" t="s">
        <v>74</v>
      </c>
    </row>
    <row r="76" spans="2:2" x14ac:dyDescent="0.2">
      <c r="B76" s="20" t="s">
        <v>74</v>
      </c>
    </row>
    <row r="77" spans="2:2" x14ac:dyDescent="0.2">
      <c r="B77" s="20" t="s">
        <v>74</v>
      </c>
    </row>
    <row r="78" spans="2:2" x14ac:dyDescent="0.2">
      <c r="B78" s="20" t="s">
        <v>74</v>
      </c>
    </row>
    <row r="79" spans="2:2" x14ac:dyDescent="0.2">
      <c r="B79" s="20" t="s">
        <v>74</v>
      </c>
    </row>
    <row r="80" spans="2:2" x14ac:dyDescent="0.2">
      <c r="B80" s="20" t="s">
        <v>74</v>
      </c>
    </row>
    <row r="81" spans="2:2" x14ac:dyDescent="0.2">
      <c r="B81" s="20" t="s">
        <v>74</v>
      </c>
    </row>
    <row r="82" spans="2:2" x14ac:dyDescent="0.2">
      <c r="B82" s="20" t="s">
        <v>74</v>
      </c>
    </row>
    <row r="83" spans="2:2" x14ac:dyDescent="0.2">
      <c r="B83" s="20" t="s">
        <v>74</v>
      </c>
    </row>
    <row r="84" spans="2:2" x14ac:dyDescent="0.2">
      <c r="B84" s="20" t="s">
        <v>74</v>
      </c>
    </row>
    <row r="85" spans="2:2" x14ac:dyDescent="0.2">
      <c r="B85" s="20" t="s">
        <v>74</v>
      </c>
    </row>
    <row r="86" spans="2:2" x14ac:dyDescent="0.2">
      <c r="B86" s="20" t="s">
        <v>74</v>
      </c>
    </row>
    <row r="87" spans="2:2" x14ac:dyDescent="0.2">
      <c r="B87" s="20" t="s">
        <v>74</v>
      </c>
    </row>
    <row r="88" spans="2:2" x14ac:dyDescent="0.2">
      <c r="B88" s="20" t="s">
        <v>74</v>
      </c>
    </row>
    <row r="89" spans="2:2" x14ac:dyDescent="0.2">
      <c r="B89" s="20" t="s">
        <v>74</v>
      </c>
    </row>
    <row r="90" spans="2:2" x14ac:dyDescent="0.2">
      <c r="B90" s="20" t="s">
        <v>74</v>
      </c>
    </row>
    <row r="91" spans="2:2" x14ac:dyDescent="0.2">
      <c r="B91" s="20" t="s">
        <v>74</v>
      </c>
    </row>
    <row r="92" spans="2:2" x14ac:dyDescent="0.2">
      <c r="B92" s="20" t="s">
        <v>74</v>
      </c>
    </row>
    <row r="93" spans="2:2" x14ac:dyDescent="0.2">
      <c r="B93" s="20" t="s">
        <v>74</v>
      </c>
    </row>
    <row r="94" spans="2:2" x14ac:dyDescent="0.2">
      <c r="B94" s="20" t="s">
        <v>74</v>
      </c>
    </row>
    <row r="95" spans="2:2" x14ac:dyDescent="0.2">
      <c r="B95" s="20" t="s">
        <v>74</v>
      </c>
    </row>
    <row r="96" spans="2:2" x14ac:dyDescent="0.2">
      <c r="B96" s="20" t="s">
        <v>74</v>
      </c>
    </row>
    <row r="97" spans="2:2" x14ac:dyDescent="0.2">
      <c r="B97" s="20" t="s">
        <v>74</v>
      </c>
    </row>
    <row r="98" spans="2:2" x14ac:dyDescent="0.2">
      <c r="B98" s="20" t="s">
        <v>74</v>
      </c>
    </row>
    <row r="99" spans="2:2" x14ac:dyDescent="0.2">
      <c r="B99" s="20" t="s">
        <v>74</v>
      </c>
    </row>
    <row r="100" spans="2:2" x14ac:dyDescent="0.2">
      <c r="B100" s="20" t="s">
        <v>74</v>
      </c>
    </row>
    <row r="101" spans="2:2" x14ac:dyDescent="0.2">
      <c r="B101" s="20" t="s">
        <v>74</v>
      </c>
    </row>
    <row r="102" spans="2:2" x14ac:dyDescent="0.2">
      <c r="B102" s="20" t="s">
        <v>74</v>
      </c>
    </row>
    <row r="103" spans="2:2" x14ac:dyDescent="0.2">
      <c r="B103" s="20" t="s">
        <v>74</v>
      </c>
    </row>
    <row r="104" spans="2:2" x14ac:dyDescent="0.2">
      <c r="B104" s="20" t="s">
        <v>74</v>
      </c>
    </row>
    <row r="105" spans="2:2" x14ac:dyDescent="0.2">
      <c r="B105" s="20" t="s">
        <v>74</v>
      </c>
    </row>
    <row r="106" spans="2:2" x14ac:dyDescent="0.2">
      <c r="B106" s="20" t="s">
        <v>74</v>
      </c>
    </row>
    <row r="107" spans="2:2" x14ac:dyDescent="0.2">
      <c r="B107" s="20" t="s">
        <v>74</v>
      </c>
    </row>
    <row r="108" spans="2:2" x14ac:dyDescent="0.2">
      <c r="B108" s="20" t="s">
        <v>74</v>
      </c>
    </row>
    <row r="109" spans="2:2" x14ac:dyDescent="0.2">
      <c r="B109" s="20" t="s">
        <v>74</v>
      </c>
    </row>
    <row r="110" spans="2:2" x14ac:dyDescent="0.2">
      <c r="B110" s="20" t="s">
        <v>74</v>
      </c>
    </row>
    <row r="111" spans="2:2" x14ac:dyDescent="0.2">
      <c r="B111" s="20" t="s">
        <v>74</v>
      </c>
    </row>
    <row r="112" spans="2:2" x14ac:dyDescent="0.2">
      <c r="B112" s="20" t="s">
        <v>74</v>
      </c>
    </row>
    <row r="113" spans="2:2" x14ac:dyDescent="0.2">
      <c r="B113" s="20" t="s">
        <v>74</v>
      </c>
    </row>
    <row r="114" spans="2:2" x14ac:dyDescent="0.2">
      <c r="B114" s="20" t="s">
        <v>74</v>
      </c>
    </row>
    <row r="115" spans="2:2" x14ac:dyDescent="0.2">
      <c r="B115" s="20" t="s">
        <v>74</v>
      </c>
    </row>
    <row r="116" spans="2:2" x14ac:dyDescent="0.2">
      <c r="B116" s="20" t="s">
        <v>74</v>
      </c>
    </row>
    <row r="117" spans="2:2" x14ac:dyDescent="0.2">
      <c r="B117" s="20" t="s">
        <v>74</v>
      </c>
    </row>
    <row r="118" spans="2:2" x14ac:dyDescent="0.2">
      <c r="B118" s="20" t="s">
        <v>74</v>
      </c>
    </row>
    <row r="119" spans="2:2" x14ac:dyDescent="0.2">
      <c r="B119" s="20" t="s">
        <v>74</v>
      </c>
    </row>
    <row r="120" spans="2:2" x14ac:dyDescent="0.2">
      <c r="B120" s="20" t="s">
        <v>74</v>
      </c>
    </row>
    <row r="121" spans="2:2" x14ac:dyDescent="0.2">
      <c r="B121" s="20" t="s">
        <v>74</v>
      </c>
    </row>
    <row r="122" spans="2:2" x14ac:dyDescent="0.2">
      <c r="B122" s="20" t="s">
        <v>74</v>
      </c>
    </row>
    <row r="123" spans="2:2" x14ac:dyDescent="0.2">
      <c r="B123" s="20" t="s">
        <v>74</v>
      </c>
    </row>
    <row r="124" spans="2:2" x14ac:dyDescent="0.2">
      <c r="B124" s="20" t="s">
        <v>74</v>
      </c>
    </row>
    <row r="125" spans="2:2" x14ac:dyDescent="0.2">
      <c r="B125" s="20" t="s">
        <v>74</v>
      </c>
    </row>
    <row r="126" spans="2:2" x14ac:dyDescent="0.2">
      <c r="B126" s="20" t="s">
        <v>74</v>
      </c>
    </row>
    <row r="127" spans="2:2" x14ac:dyDescent="0.2">
      <c r="B127" s="20" t="s">
        <v>74</v>
      </c>
    </row>
    <row r="128" spans="2:2" x14ac:dyDescent="0.2">
      <c r="B128" s="20" t="s">
        <v>74</v>
      </c>
    </row>
    <row r="129" spans="2:2" x14ac:dyDescent="0.2">
      <c r="B129" s="20" t="s">
        <v>74</v>
      </c>
    </row>
    <row r="130" spans="2:2" x14ac:dyDescent="0.2">
      <c r="B130" s="20" t="s">
        <v>74</v>
      </c>
    </row>
    <row r="131" spans="2:2" x14ac:dyDescent="0.2">
      <c r="B131" s="20" t="s">
        <v>74</v>
      </c>
    </row>
    <row r="132" spans="2:2" x14ac:dyDescent="0.2">
      <c r="B132" s="20" t="s">
        <v>74</v>
      </c>
    </row>
    <row r="133" spans="2:2" x14ac:dyDescent="0.2">
      <c r="B133" s="20" t="s">
        <v>74</v>
      </c>
    </row>
    <row r="134" spans="2:2" x14ac:dyDescent="0.2">
      <c r="B134" s="20" t="s">
        <v>74</v>
      </c>
    </row>
    <row r="135" spans="2:2" x14ac:dyDescent="0.2">
      <c r="B135" s="20" t="s">
        <v>74</v>
      </c>
    </row>
    <row r="136" spans="2:2" x14ac:dyDescent="0.2">
      <c r="B136" s="20" t="s">
        <v>74</v>
      </c>
    </row>
    <row r="137" spans="2:2" x14ac:dyDescent="0.2">
      <c r="B137" s="20" t="s">
        <v>74</v>
      </c>
    </row>
    <row r="138" spans="2:2" x14ac:dyDescent="0.2">
      <c r="B138" s="20" t="s">
        <v>74</v>
      </c>
    </row>
    <row r="139" spans="2:2" x14ac:dyDescent="0.2">
      <c r="B139" s="20" t="s">
        <v>74</v>
      </c>
    </row>
    <row r="140" spans="2:2" x14ac:dyDescent="0.2">
      <c r="B140" s="20" t="s">
        <v>74</v>
      </c>
    </row>
    <row r="141" spans="2:2" x14ac:dyDescent="0.2">
      <c r="B141" s="20" t="s">
        <v>74</v>
      </c>
    </row>
    <row r="142" spans="2:2" x14ac:dyDescent="0.2">
      <c r="B142" s="20" t="s">
        <v>74</v>
      </c>
    </row>
    <row r="143" spans="2:2" x14ac:dyDescent="0.2">
      <c r="B143" s="20" t="s">
        <v>74</v>
      </c>
    </row>
    <row r="144" spans="2:2" x14ac:dyDescent="0.2">
      <c r="B144" s="20" t="s">
        <v>74</v>
      </c>
    </row>
    <row r="145" spans="2:2" x14ac:dyDescent="0.2">
      <c r="B145" s="20" t="s">
        <v>74</v>
      </c>
    </row>
    <row r="146" spans="2:2" x14ac:dyDescent="0.2">
      <c r="B146" s="20" t="s">
        <v>74</v>
      </c>
    </row>
    <row r="147" spans="2:2" x14ac:dyDescent="0.2">
      <c r="B147" s="20" t="s">
        <v>74</v>
      </c>
    </row>
    <row r="148" spans="2:2" x14ac:dyDescent="0.2">
      <c r="B148" s="20" t="s">
        <v>74</v>
      </c>
    </row>
    <row r="149" spans="2:2" x14ac:dyDescent="0.2">
      <c r="B149" s="20" t="s">
        <v>74</v>
      </c>
    </row>
    <row r="150" spans="2:2" x14ac:dyDescent="0.2">
      <c r="B150" s="20" t="s">
        <v>74</v>
      </c>
    </row>
    <row r="151" spans="2:2" x14ac:dyDescent="0.2">
      <c r="B151" s="20" t="s">
        <v>74</v>
      </c>
    </row>
    <row r="152" spans="2:2" x14ac:dyDescent="0.2">
      <c r="B152" s="20" t="s">
        <v>74</v>
      </c>
    </row>
    <row r="153" spans="2:2" x14ac:dyDescent="0.2">
      <c r="B153" s="20" t="s">
        <v>74</v>
      </c>
    </row>
    <row r="154" spans="2:2" x14ac:dyDescent="0.2">
      <c r="B154" s="20" t="s">
        <v>74</v>
      </c>
    </row>
    <row r="155" spans="2:2" x14ac:dyDescent="0.2">
      <c r="B155" s="20" t="s">
        <v>74</v>
      </c>
    </row>
    <row r="156" spans="2:2" x14ac:dyDescent="0.2">
      <c r="B156" s="20" t="s">
        <v>74</v>
      </c>
    </row>
    <row r="157" spans="2:2" x14ac:dyDescent="0.2">
      <c r="B157" s="20" t="s">
        <v>74</v>
      </c>
    </row>
    <row r="158" spans="2:2" x14ac:dyDescent="0.2">
      <c r="B158" s="20" t="s">
        <v>74</v>
      </c>
    </row>
    <row r="159" spans="2:2" x14ac:dyDescent="0.2">
      <c r="B159" s="20" t="s">
        <v>74</v>
      </c>
    </row>
    <row r="160" spans="2:2" x14ac:dyDescent="0.2">
      <c r="B160" s="20" t="s">
        <v>74</v>
      </c>
    </row>
    <row r="161" spans="2:2" x14ac:dyDescent="0.2">
      <c r="B161" s="20" t="s">
        <v>74</v>
      </c>
    </row>
    <row r="162" spans="2:2" x14ac:dyDescent="0.2">
      <c r="B162" s="20" t="s">
        <v>74</v>
      </c>
    </row>
    <row r="163" spans="2:2" x14ac:dyDescent="0.2">
      <c r="B163" s="20" t="s">
        <v>74</v>
      </c>
    </row>
    <row r="164" spans="2:2" x14ac:dyDescent="0.2">
      <c r="B164" s="20" t="s">
        <v>74</v>
      </c>
    </row>
    <row r="165" spans="2:2" x14ac:dyDescent="0.2">
      <c r="B165" s="20" t="s">
        <v>74</v>
      </c>
    </row>
    <row r="166" spans="2:2" x14ac:dyDescent="0.2">
      <c r="B166" s="20" t="s">
        <v>74</v>
      </c>
    </row>
    <row r="167" spans="2:2" x14ac:dyDescent="0.2">
      <c r="B167" s="20" t="s">
        <v>74</v>
      </c>
    </row>
    <row r="168" spans="2:2" x14ac:dyDescent="0.2">
      <c r="B168" s="20" t="s">
        <v>74</v>
      </c>
    </row>
    <row r="169" spans="2:2" x14ac:dyDescent="0.2">
      <c r="B169" s="20" t="s">
        <v>74</v>
      </c>
    </row>
    <row r="170" spans="2:2" x14ac:dyDescent="0.2">
      <c r="B170" s="20" t="s">
        <v>74</v>
      </c>
    </row>
    <row r="171" spans="2:2" x14ac:dyDescent="0.2">
      <c r="B171" s="20" t="s">
        <v>74</v>
      </c>
    </row>
    <row r="172" spans="2:2" x14ac:dyDescent="0.2">
      <c r="B172" s="20" t="s">
        <v>74</v>
      </c>
    </row>
    <row r="173" spans="2:2" x14ac:dyDescent="0.2">
      <c r="B173" s="20" t="s">
        <v>74</v>
      </c>
    </row>
    <row r="174" spans="2:2" x14ac:dyDescent="0.2">
      <c r="B174" s="20" t="s">
        <v>74</v>
      </c>
    </row>
    <row r="175" spans="2:2" x14ac:dyDescent="0.2">
      <c r="B175" s="20" t="s">
        <v>74</v>
      </c>
    </row>
    <row r="176" spans="2:2" x14ac:dyDescent="0.2">
      <c r="B176" s="20" t="s">
        <v>74</v>
      </c>
    </row>
    <row r="177" spans="2:2" x14ac:dyDescent="0.2">
      <c r="B177" s="20" t="s">
        <v>74</v>
      </c>
    </row>
    <row r="178" spans="2:2" x14ac:dyDescent="0.2">
      <c r="B178" s="20" t="s">
        <v>74</v>
      </c>
    </row>
    <row r="179" spans="2:2" x14ac:dyDescent="0.2">
      <c r="B179" s="20" t="s">
        <v>74</v>
      </c>
    </row>
    <row r="180" spans="2:2" x14ac:dyDescent="0.2">
      <c r="B180" s="20" t="s">
        <v>74</v>
      </c>
    </row>
    <row r="181" spans="2:2" x14ac:dyDescent="0.2">
      <c r="B181" s="20" t="s">
        <v>74</v>
      </c>
    </row>
    <row r="182" spans="2:2" x14ac:dyDescent="0.2">
      <c r="B182" s="20" t="s">
        <v>74</v>
      </c>
    </row>
    <row r="183" spans="2:2" x14ac:dyDescent="0.2">
      <c r="B183" s="20" t="s">
        <v>74</v>
      </c>
    </row>
    <row r="184" spans="2:2" x14ac:dyDescent="0.2">
      <c r="B184" s="20" t="s">
        <v>74</v>
      </c>
    </row>
    <row r="185" spans="2:2" x14ac:dyDescent="0.2">
      <c r="B185" s="20" t="s">
        <v>74</v>
      </c>
    </row>
    <row r="186" spans="2:2" x14ac:dyDescent="0.2">
      <c r="B186" s="20" t="s">
        <v>74</v>
      </c>
    </row>
    <row r="187" spans="2:2" x14ac:dyDescent="0.2">
      <c r="B187" s="20" t="s">
        <v>74</v>
      </c>
    </row>
    <row r="188" spans="2:2" x14ac:dyDescent="0.2">
      <c r="B188" s="20" t="s">
        <v>74</v>
      </c>
    </row>
    <row r="189" spans="2:2" x14ac:dyDescent="0.2">
      <c r="B189" s="20" t="s">
        <v>74</v>
      </c>
    </row>
    <row r="190" spans="2:2" x14ac:dyDescent="0.2">
      <c r="B190" s="20" t="s">
        <v>74</v>
      </c>
    </row>
    <row r="191" spans="2:2" x14ac:dyDescent="0.2">
      <c r="B191" s="20" t="s">
        <v>74</v>
      </c>
    </row>
    <row r="192" spans="2:2" x14ac:dyDescent="0.2">
      <c r="B192" s="20" t="s">
        <v>74</v>
      </c>
    </row>
    <row r="193" spans="2:2" x14ac:dyDescent="0.2">
      <c r="B193" s="20" t="s">
        <v>74</v>
      </c>
    </row>
    <row r="194" spans="2:2" x14ac:dyDescent="0.2">
      <c r="B194" s="20" t="s">
        <v>74</v>
      </c>
    </row>
    <row r="195" spans="2:2" x14ac:dyDescent="0.2">
      <c r="B195" s="20" t="s">
        <v>74</v>
      </c>
    </row>
    <row r="196" spans="2:2" x14ac:dyDescent="0.2">
      <c r="B196" s="20" t="s">
        <v>74</v>
      </c>
    </row>
    <row r="197" spans="2:2" x14ac:dyDescent="0.2">
      <c r="B197" s="20" t="s">
        <v>74</v>
      </c>
    </row>
    <row r="198" spans="2:2" x14ac:dyDescent="0.2">
      <c r="B198" s="20" t="s">
        <v>74</v>
      </c>
    </row>
    <row r="199" spans="2:2" x14ac:dyDescent="0.2">
      <c r="B199" s="20" t="s">
        <v>74</v>
      </c>
    </row>
    <row r="200" spans="2:2" x14ac:dyDescent="0.2">
      <c r="B200" s="20" t="s">
        <v>74</v>
      </c>
    </row>
    <row r="201" spans="2:2" x14ac:dyDescent="0.2">
      <c r="B201" s="20" t="s">
        <v>74</v>
      </c>
    </row>
    <row r="202" spans="2:2" x14ac:dyDescent="0.2">
      <c r="B202" s="20" t="s">
        <v>74</v>
      </c>
    </row>
    <row r="203" spans="2:2" x14ac:dyDescent="0.2">
      <c r="B203" s="20" t="s">
        <v>74</v>
      </c>
    </row>
    <row r="204" spans="2:2" x14ac:dyDescent="0.2">
      <c r="B204" s="20" t="s">
        <v>74</v>
      </c>
    </row>
    <row r="205" spans="2:2" x14ac:dyDescent="0.2">
      <c r="B205" s="20" t="s">
        <v>74</v>
      </c>
    </row>
    <row r="206" spans="2:2" x14ac:dyDescent="0.2">
      <c r="B206" s="20" t="s">
        <v>74</v>
      </c>
    </row>
    <row r="207" spans="2:2" x14ac:dyDescent="0.2">
      <c r="B207" s="20" t="s">
        <v>74</v>
      </c>
    </row>
    <row r="208" spans="2:2" x14ac:dyDescent="0.2">
      <c r="B208" s="20" t="s">
        <v>74</v>
      </c>
    </row>
    <row r="209" spans="2:2" x14ac:dyDescent="0.2">
      <c r="B209" s="20" t="s">
        <v>74</v>
      </c>
    </row>
    <row r="210" spans="2:2" x14ac:dyDescent="0.2">
      <c r="B210" s="20" t="s">
        <v>74</v>
      </c>
    </row>
    <row r="211" spans="2:2" x14ac:dyDescent="0.2">
      <c r="B211" s="20" t="s">
        <v>74</v>
      </c>
    </row>
    <row r="212" spans="2:2" x14ac:dyDescent="0.2">
      <c r="B212" s="20" t="s">
        <v>74</v>
      </c>
    </row>
    <row r="213" spans="2:2" x14ac:dyDescent="0.2">
      <c r="B213" s="20" t="s">
        <v>74</v>
      </c>
    </row>
    <row r="214" spans="2:2" x14ac:dyDescent="0.2">
      <c r="B214" s="20" t="s">
        <v>74</v>
      </c>
    </row>
    <row r="215" spans="2:2" x14ac:dyDescent="0.2">
      <c r="B215" s="20" t="s">
        <v>74</v>
      </c>
    </row>
    <row r="216" spans="2:2" x14ac:dyDescent="0.2">
      <c r="B216" s="20" t="s">
        <v>74</v>
      </c>
    </row>
    <row r="217" spans="2:2" x14ac:dyDescent="0.2">
      <c r="B217" s="20" t="s">
        <v>74</v>
      </c>
    </row>
    <row r="218" spans="2:2" x14ac:dyDescent="0.2">
      <c r="B218" s="20" t="s">
        <v>74</v>
      </c>
    </row>
    <row r="219" spans="2:2" x14ac:dyDescent="0.2">
      <c r="B219" s="20" t="s">
        <v>74</v>
      </c>
    </row>
    <row r="220" spans="2:2" x14ac:dyDescent="0.2">
      <c r="B220" s="20" t="s">
        <v>74</v>
      </c>
    </row>
    <row r="221" spans="2:2" x14ac:dyDescent="0.2">
      <c r="B221" s="20" t="s">
        <v>74</v>
      </c>
    </row>
    <row r="222" spans="2:2" x14ac:dyDescent="0.2">
      <c r="B222" s="20" t="s">
        <v>74</v>
      </c>
    </row>
    <row r="223" spans="2:2" x14ac:dyDescent="0.2">
      <c r="B223" s="20" t="s">
        <v>74</v>
      </c>
    </row>
    <row r="224" spans="2:2" x14ac:dyDescent="0.2">
      <c r="B224" s="20" t="s">
        <v>74</v>
      </c>
    </row>
    <row r="225" spans="2:2" x14ac:dyDescent="0.2">
      <c r="B225" s="20" t="s">
        <v>74</v>
      </c>
    </row>
    <row r="226" spans="2:2" x14ac:dyDescent="0.2">
      <c r="B226" s="20" t="s">
        <v>74</v>
      </c>
    </row>
    <row r="227" spans="2:2" x14ac:dyDescent="0.2">
      <c r="B227" s="20" t="s">
        <v>74</v>
      </c>
    </row>
    <row r="228" spans="2:2" x14ac:dyDescent="0.2">
      <c r="B228" s="20" t="s">
        <v>74</v>
      </c>
    </row>
    <row r="229" spans="2:2" x14ac:dyDescent="0.2">
      <c r="B229" s="20" t="s">
        <v>74</v>
      </c>
    </row>
    <row r="230" spans="2:2" x14ac:dyDescent="0.2">
      <c r="B230" s="20" t="s">
        <v>74</v>
      </c>
    </row>
    <row r="231" spans="2:2" x14ac:dyDescent="0.2">
      <c r="B231" s="20" t="s">
        <v>74</v>
      </c>
    </row>
    <row r="232" spans="2:2" x14ac:dyDescent="0.2">
      <c r="B232" s="20" t="s">
        <v>74</v>
      </c>
    </row>
    <row r="233" spans="2:2" x14ac:dyDescent="0.2">
      <c r="B233" s="20" t="s">
        <v>74</v>
      </c>
    </row>
    <row r="234" spans="2:2" x14ac:dyDescent="0.2">
      <c r="B234" s="20" t="s">
        <v>74</v>
      </c>
    </row>
    <row r="235" spans="2:2" x14ac:dyDescent="0.2">
      <c r="B235" s="20" t="s">
        <v>74</v>
      </c>
    </row>
    <row r="236" spans="2:2" x14ac:dyDescent="0.2">
      <c r="B236" s="20" t="s">
        <v>74</v>
      </c>
    </row>
    <row r="237" spans="2:2" x14ac:dyDescent="0.2">
      <c r="B237" s="20" t="s">
        <v>74</v>
      </c>
    </row>
    <row r="238" spans="2:2" x14ac:dyDescent="0.2">
      <c r="B238" s="20" t="s">
        <v>74</v>
      </c>
    </row>
    <row r="239" spans="2:2" x14ac:dyDescent="0.2">
      <c r="B239" s="20" t="s">
        <v>74</v>
      </c>
    </row>
    <row r="240" spans="2:2" x14ac:dyDescent="0.2">
      <c r="B240" s="20" t="s">
        <v>74</v>
      </c>
    </row>
    <row r="241" spans="2:2" x14ac:dyDescent="0.2">
      <c r="B241" s="20" t="s">
        <v>74</v>
      </c>
    </row>
    <row r="242" spans="2:2" x14ac:dyDescent="0.2">
      <c r="B242" s="20" t="s">
        <v>74</v>
      </c>
    </row>
    <row r="243" spans="2:2" x14ac:dyDescent="0.2">
      <c r="B243" s="20" t="s">
        <v>74</v>
      </c>
    </row>
    <row r="244" spans="2:2" x14ac:dyDescent="0.2">
      <c r="B244" s="20" t="s">
        <v>74</v>
      </c>
    </row>
    <row r="245" spans="2:2" x14ac:dyDescent="0.2">
      <c r="B245" s="20" t="s">
        <v>74</v>
      </c>
    </row>
    <row r="246" spans="2:2" x14ac:dyDescent="0.2">
      <c r="B246" s="20" t="s">
        <v>74</v>
      </c>
    </row>
    <row r="247" spans="2:2" x14ac:dyDescent="0.2">
      <c r="B247" s="20" t="s">
        <v>74</v>
      </c>
    </row>
    <row r="248" spans="2:2" x14ac:dyDescent="0.2">
      <c r="B248" s="20" t="s">
        <v>74</v>
      </c>
    </row>
    <row r="249" spans="2:2" x14ac:dyDescent="0.2">
      <c r="B249" s="20" t="s">
        <v>74</v>
      </c>
    </row>
    <row r="250" spans="2:2" x14ac:dyDescent="0.2">
      <c r="B250" s="20" t="s">
        <v>74</v>
      </c>
    </row>
    <row r="251" spans="2:2" x14ac:dyDescent="0.2">
      <c r="B251" s="20" t="s">
        <v>74</v>
      </c>
    </row>
    <row r="252" spans="2:2" x14ac:dyDescent="0.2">
      <c r="B252" s="20" t="s">
        <v>74</v>
      </c>
    </row>
    <row r="253" spans="2:2" x14ac:dyDescent="0.2">
      <c r="B253" s="20" t="s">
        <v>74</v>
      </c>
    </row>
    <row r="254" spans="2:2" x14ac:dyDescent="0.2">
      <c r="B254" s="20" t="s">
        <v>74</v>
      </c>
    </row>
    <row r="255" spans="2:2" x14ac:dyDescent="0.2">
      <c r="B255" s="20" t="s">
        <v>74</v>
      </c>
    </row>
    <row r="256" spans="2:2" x14ac:dyDescent="0.2">
      <c r="B256" s="20" t="s">
        <v>74</v>
      </c>
    </row>
    <row r="257" spans="2:2" x14ac:dyDescent="0.2">
      <c r="B257" s="20" t="s">
        <v>74</v>
      </c>
    </row>
    <row r="258" spans="2:2" x14ac:dyDescent="0.2">
      <c r="B258" s="20" t="s">
        <v>74</v>
      </c>
    </row>
    <row r="259" spans="2:2" x14ac:dyDescent="0.2">
      <c r="B259" s="20" t="s">
        <v>74</v>
      </c>
    </row>
    <row r="260" spans="2:2" x14ac:dyDescent="0.2">
      <c r="B260" s="20" t="s">
        <v>74</v>
      </c>
    </row>
    <row r="261" spans="2:2" x14ac:dyDescent="0.2">
      <c r="B261" s="20" t="s">
        <v>74</v>
      </c>
    </row>
    <row r="262" spans="2:2" x14ac:dyDescent="0.2">
      <c r="B262" s="20" t="s">
        <v>74</v>
      </c>
    </row>
    <row r="263" spans="2:2" x14ac:dyDescent="0.2">
      <c r="B263" s="20" t="s">
        <v>74</v>
      </c>
    </row>
    <row r="264" spans="2:2" x14ac:dyDescent="0.2">
      <c r="B264" s="20" t="s">
        <v>74</v>
      </c>
    </row>
    <row r="265" spans="2:2" x14ac:dyDescent="0.2">
      <c r="B265" s="20" t="s">
        <v>74</v>
      </c>
    </row>
    <row r="266" spans="2:2" x14ac:dyDescent="0.2">
      <c r="B266" s="20" t="s">
        <v>74</v>
      </c>
    </row>
    <row r="267" spans="2:2" x14ac:dyDescent="0.2">
      <c r="B267" s="20" t="s">
        <v>74</v>
      </c>
    </row>
    <row r="268" spans="2:2" x14ac:dyDescent="0.2">
      <c r="B268" s="20" t="s">
        <v>74</v>
      </c>
    </row>
    <row r="269" spans="2:2" x14ac:dyDescent="0.2">
      <c r="B269" s="20" t="s">
        <v>74</v>
      </c>
    </row>
    <row r="270" spans="2:2" x14ac:dyDescent="0.2">
      <c r="B270" s="20" t="s">
        <v>74</v>
      </c>
    </row>
    <row r="271" spans="2:2" x14ac:dyDescent="0.2">
      <c r="B271" s="20" t="s">
        <v>74</v>
      </c>
    </row>
    <row r="272" spans="2:2" x14ac:dyDescent="0.2">
      <c r="B272" s="20" t="s">
        <v>74</v>
      </c>
    </row>
    <row r="273" spans="2:2" x14ac:dyDescent="0.2">
      <c r="B273" s="20" t="s">
        <v>74</v>
      </c>
    </row>
    <row r="274" spans="2:2" x14ac:dyDescent="0.2">
      <c r="B274" s="20" t="s">
        <v>74</v>
      </c>
    </row>
    <row r="275" spans="2:2" x14ac:dyDescent="0.2">
      <c r="B275" s="20" t="s">
        <v>74</v>
      </c>
    </row>
    <row r="276" spans="2:2" x14ac:dyDescent="0.2">
      <c r="B276" s="20" t="s">
        <v>74</v>
      </c>
    </row>
    <row r="277" spans="2:2" x14ac:dyDescent="0.2">
      <c r="B277" s="20" t="s">
        <v>74</v>
      </c>
    </row>
    <row r="278" spans="2:2" x14ac:dyDescent="0.2">
      <c r="B278" s="20" t="s">
        <v>74</v>
      </c>
    </row>
    <row r="279" spans="2:2" x14ac:dyDescent="0.2">
      <c r="B279" s="20" t="s">
        <v>74</v>
      </c>
    </row>
    <row r="280" spans="2:2" x14ac:dyDescent="0.2">
      <c r="B280" s="20" t="s">
        <v>74</v>
      </c>
    </row>
    <row r="281" spans="2:2" x14ac:dyDescent="0.2">
      <c r="B281" s="20" t="s">
        <v>74</v>
      </c>
    </row>
    <row r="282" spans="2:2" x14ac:dyDescent="0.2">
      <c r="B282" s="20" t="s">
        <v>74</v>
      </c>
    </row>
    <row r="283" spans="2:2" x14ac:dyDescent="0.2">
      <c r="B283" s="20" t="s">
        <v>74</v>
      </c>
    </row>
    <row r="284" spans="2:2" x14ac:dyDescent="0.2">
      <c r="B284" s="20" t="s">
        <v>74</v>
      </c>
    </row>
    <row r="285" spans="2:2" x14ac:dyDescent="0.2">
      <c r="B285" s="20" t="s">
        <v>74</v>
      </c>
    </row>
    <row r="286" spans="2:2" x14ac:dyDescent="0.2">
      <c r="B286" s="20" t="s">
        <v>74</v>
      </c>
    </row>
    <row r="287" spans="2:2" x14ac:dyDescent="0.2">
      <c r="B287" s="20" t="s">
        <v>74</v>
      </c>
    </row>
    <row r="288" spans="2:2" x14ac:dyDescent="0.2">
      <c r="B288" s="20" t="s">
        <v>74</v>
      </c>
    </row>
    <row r="289" spans="2:2" x14ac:dyDescent="0.2">
      <c r="B289" s="20" t="s">
        <v>74</v>
      </c>
    </row>
    <row r="290" spans="2:2" x14ac:dyDescent="0.2">
      <c r="B290" s="20" t="s">
        <v>74</v>
      </c>
    </row>
    <row r="291" spans="2:2" x14ac:dyDescent="0.2">
      <c r="B291" s="20" t="s">
        <v>74</v>
      </c>
    </row>
    <row r="292" spans="2:2" x14ac:dyDescent="0.2">
      <c r="B292" s="20" t="s">
        <v>74</v>
      </c>
    </row>
    <row r="293" spans="2:2" x14ac:dyDescent="0.2">
      <c r="B293" s="20" t="s">
        <v>74</v>
      </c>
    </row>
    <row r="294" spans="2:2" x14ac:dyDescent="0.2">
      <c r="B294" s="20" t="s">
        <v>74</v>
      </c>
    </row>
    <row r="295" spans="2:2" x14ac:dyDescent="0.2">
      <c r="B295" s="20" t="s">
        <v>74</v>
      </c>
    </row>
    <row r="296" spans="2:2" x14ac:dyDescent="0.2">
      <c r="B296" s="20" t="s">
        <v>74</v>
      </c>
    </row>
    <row r="297" spans="2:2" x14ac:dyDescent="0.2">
      <c r="B297" s="20" t="s">
        <v>74</v>
      </c>
    </row>
    <row r="298" spans="2:2" x14ac:dyDescent="0.2">
      <c r="B298" s="20" t="s">
        <v>74</v>
      </c>
    </row>
    <row r="299" spans="2:2" x14ac:dyDescent="0.2">
      <c r="B299" s="20" t="s">
        <v>74</v>
      </c>
    </row>
    <row r="300" spans="2:2" x14ac:dyDescent="0.2">
      <c r="B300" s="20" t="s">
        <v>74</v>
      </c>
    </row>
    <row r="301" spans="2:2" x14ac:dyDescent="0.2">
      <c r="B301" s="20" t="s">
        <v>74</v>
      </c>
    </row>
    <row r="302" spans="2:2" x14ac:dyDescent="0.2">
      <c r="B302" s="20" t="s">
        <v>74</v>
      </c>
    </row>
    <row r="303" spans="2:2" x14ac:dyDescent="0.2">
      <c r="B303" s="20" t="s">
        <v>74</v>
      </c>
    </row>
    <row r="304" spans="2:2" x14ac:dyDescent="0.2">
      <c r="B304" s="20" t="s">
        <v>74</v>
      </c>
    </row>
    <row r="305" spans="2:2" x14ac:dyDescent="0.2">
      <c r="B305" s="20" t="s">
        <v>74</v>
      </c>
    </row>
    <row r="306" spans="2:2" x14ac:dyDescent="0.2">
      <c r="B306" s="20" t="s">
        <v>74</v>
      </c>
    </row>
    <row r="307" spans="2:2" x14ac:dyDescent="0.2">
      <c r="B307" s="20" t="s">
        <v>74</v>
      </c>
    </row>
    <row r="308" spans="2:2" x14ac:dyDescent="0.2">
      <c r="B308" s="20" t="s">
        <v>74</v>
      </c>
    </row>
    <row r="309" spans="2:2" x14ac:dyDescent="0.2">
      <c r="B309" s="20" t="s">
        <v>74</v>
      </c>
    </row>
    <row r="310" spans="2:2" x14ac:dyDescent="0.2">
      <c r="B310" s="20" t="s">
        <v>74</v>
      </c>
    </row>
    <row r="311" spans="2:2" x14ac:dyDescent="0.2">
      <c r="B311" s="20" t="s">
        <v>74</v>
      </c>
    </row>
    <row r="312" spans="2:2" x14ac:dyDescent="0.2">
      <c r="B312" s="20" t="s">
        <v>74</v>
      </c>
    </row>
    <row r="313" spans="2:2" x14ac:dyDescent="0.2">
      <c r="B313" s="20" t="s">
        <v>74</v>
      </c>
    </row>
    <row r="314" spans="2:2" x14ac:dyDescent="0.2">
      <c r="B314" s="20" t="s">
        <v>74</v>
      </c>
    </row>
    <row r="315" spans="2:2" x14ac:dyDescent="0.2">
      <c r="B315" s="20" t="s">
        <v>74</v>
      </c>
    </row>
    <row r="316" spans="2:2" x14ac:dyDescent="0.2">
      <c r="B316" s="20" t="s">
        <v>74</v>
      </c>
    </row>
    <row r="317" spans="2:2" x14ac:dyDescent="0.2">
      <c r="B317" s="20" t="s">
        <v>74</v>
      </c>
    </row>
    <row r="318" spans="2:2" x14ac:dyDescent="0.2">
      <c r="B318" s="20" t="s">
        <v>74</v>
      </c>
    </row>
    <row r="319" spans="2:2" x14ac:dyDescent="0.2">
      <c r="B319" s="20" t="s">
        <v>74</v>
      </c>
    </row>
    <row r="320" spans="2:2" x14ac:dyDescent="0.2">
      <c r="B320" s="20" t="s">
        <v>74</v>
      </c>
    </row>
    <row r="321" spans="2:2" x14ac:dyDescent="0.2">
      <c r="B321" s="20" t="s">
        <v>74</v>
      </c>
    </row>
    <row r="322" spans="2:2" x14ac:dyDescent="0.2">
      <c r="B322" s="20" t="s">
        <v>74</v>
      </c>
    </row>
    <row r="323" spans="2:2" x14ac:dyDescent="0.2">
      <c r="B323" s="20" t="s">
        <v>74</v>
      </c>
    </row>
    <row r="324" spans="2:2" x14ac:dyDescent="0.2">
      <c r="B324" s="20" t="s">
        <v>74</v>
      </c>
    </row>
    <row r="325" spans="2:2" x14ac:dyDescent="0.2">
      <c r="B325" s="20" t="s">
        <v>74</v>
      </c>
    </row>
    <row r="326" spans="2:2" x14ac:dyDescent="0.2">
      <c r="B326" s="20" t="s">
        <v>74</v>
      </c>
    </row>
    <row r="327" spans="2:2" x14ac:dyDescent="0.2">
      <c r="B327" s="20" t="s">
        <v>74</v>
      </c>
    </row>
    <row r="328" spans="2:2" x14ac:dyDescent="0.2">
      <c r="B328" s="20" t="s">
        <v>74</v>
      </c>
    </row>
    <row r="329" spans="2:2" x14ac:dyDescent="0.2">
      <c r="B329" s="20" t="s">
        <v>74</v>
      </c>
    </row>
    <row r="330" spans="2:2" x14ac:dyDescent="0.2">
      <c r="B330" s="20" t="s">
        <v>74</v>
      </c>
    </row>
    <row r="331" spans="2:2" x14ac:dyDescent="0.2">
      <c r="B331" s="20" t="s">
        <v>74</v>
      </c>
    </row>
    <row r="332" spans="2:2" x14ac:dyDescent="0.2">
      <c r="B332" s="20" t="s">
        <v>74</v>
      </c>
    </row>
    <row r="333" spans="2:2" x14ac:dyDescent="0.2">
      <c r="B333" s="20" t="s">
        <v>74</v>
      </c>
    </row>
    <row r="334" spans="2:2" x14ac:dyDescent="0.2">
      <c r="B334" s="20" t="s">
        <v>74</v>
      </c>
    </row>
    <row r="335" spans="2:2" x14ac:dyDescent="0.2">
      <c r="B335" s="20" t="s">
        <v>74</v>
      </c>
    </row>
    <row r="336" spans="2:2" x14ac:dyDescent="0.2">
      <c r="B336" s="20" t="s">
        <v>74</v>
      </c>
    </row>
    <row r="337" spans="2:2" x14ac:dyDescent="0.2">
      <c r="B337" s="20" t="s">
        <v>74</v>
      </c>
    </row>
    <row r="338" spans="2:2" x14ac:dyDescent="0.2">
      <c r="B338" s="20" t="s">
        <v>74</v>
      </c>
    </row>
    <row r="339" spans="2:2" x14ac:dyDescent="0.2">
      <c r="B339" s="20" t="s">
        <v>74</v>
      </c>
    </row>
    <row r="340" spans="2:2" x14ac:dyDescent="0.2">
      <c r="B340" s="20" t="s">
        <v>74</v>
      </c>
    </row>
    <row r="341" spans="2:2" x14ac:dyDescent="0.2">
      <c r="B341" s="20" t="s">
        <v>74</v>
      </c>
    </row>
    <row r="342" spans="2:2" x14ac:dyDescent="0.2">
      <c r="B342" s="20" t="s">
        <v>74</v>
      </c>
    </row>
    <row r="343" spans="2:2" x14ac:dyDescent="0.2">
      <c r="B343" s="20" t="s">
        <v>74</v>
      </c>
    </row>
    <row r="344" spans="2:2" x14ac:dyDescent="0.2">
      <c r="B344" s="20" t="s">
        <v>74</v>
      </c>
    </row>
    <row r="345" spans="2:2" x14ac:dyDescent="0.2">
      <c r="B345" s="20" t="s">
        <v>74</v>
      </c>
    </row>
    <row r="346" spans="2:2" x14ac:dyDescent="0.2">
      <c r="B346" s="20" t="s">
        <v>74</v>
      </c>
    </row>
    <row r="347" spans="2:2" x14ac:dyDescent="0.2">
      <c r="B347" s="20" t="s">
        <v>74</v>
      </c>
    </row>
    <row r="348" spans="2:2" x14ac:dyDescent="0.2">
      <c r="B348" s="20" t="s">
        <v>74</v>
      </c>
    </row>
    <row r="349" spans="2:2" x14ac:dyDescent="0.2">
      <c r="B349" s="20" t="s">
        <v>74</v>
      </c>
    </row>
    <row r="350" spans="2:2" x14ac:dyDescent="0.2">
      <c r="B350" s="20" t="s">
        <v>74</v>
      </c>
    </row>
    <row r="351" spans="2:2" x14ac:dyDescent="0.2">
      <c r="B351" s="20" t="s">
        <v>74</v>
      </c>
    </row>
    <row r="352" spans="2:2" x14ac:dyDescent="0.2">
      <c r="B352" s="20" t="s">
        <v>74</v>
      </c>
    </row>
    <row r="353" spans="2:2" x14ac:dyDescent="0.2">
      <c r="B353" s="20" t="s">
        <v>74</v>
      </c>
    </row>
    <row r="354" spans="2:2" x14ac:dyDescent="0.2">
      <c r="B354" s="20" t="s">
        <v>74</v>
      </c>
    </row>
    <row r="355" spans="2:2" x14ac:dyDescent="0.2">
      <c r="B355" s="20" t="s">
        <v>74</v>
      </c>
    </row>
    <row r="356" spans="2:2" x14ac:dyDescent="0.2">
      <c r="B356" s="20" t="s">
        <v>74</v>
      </c>
    </row>
    <row r="357" spans="2:2" x14ac:dyDescent="0.2">
      <c r="B357" s="20" t="s">
        <v>74</v>
      </c>
    </row>
    <row r="358" spans="2:2" x14ac:dyDescent="0.2">
      <c r="B358" s="20" t="s">
        <v>74</v>
      </c>
    </row>
    <row r="359" spans="2:2" x14ac:dyDescent="0.2">
      <c r="B359" s="20" t="s">
        <v>74</v>
      </c>
    </row>
    <row r="360" spans="2:2" x14ac:dyDescent="0.2">
      <c r="B360" s="20" t="s">
        <v>74</v>
      </c>
    </row>
    <row r="361" spans="2:2" x14ac:dyDescent="0.2">
      <c r="B361" s="20" t="s">
        <v>74</v>
      </c>
    </row>
    <row r="362" spans="2:2" x14ac:dyDescent="0.2">
      <c r="B362" s="20" t="s">
        <v>74</v>
      </c>
    </row>
    <row r="363" spans="2:2" x14ac:dyDescent="0.2">
      <c r="B363" s="20" t="s">
        <v>74</v>
      </c>
    </row>
    <row r="364" spans="2:2" x14ac:dyDescent="0.2">
      <c r="B364" s="20" t="s">
        <v>74</v>
      </c>
    </row>
    <row r="365" spans="2:2" x14ac:dyDescent="0.2">
      <c r="B365" s="20" t="s">
        <v>74</v>
      </c>
    </row>
    <row r="366" spans="2:2" x14ac:dyDescent="0.2">
      <c r="B366" s="20" t="s">
        <v>74</v>
      </c>
    </row>
    <row r="367" spans="2:2" x14ac:dyDescent="0.2">
      <c r="B367" s="20" t="s">
        <v>74</v>
      </c>
    </row>
    <row r="368" spans="2:2" x14ac:dyDescent="0.2">
      <c r="B368" s="20" t="s">
        <v>74</v>
      </c>
    </row>
    <row r="369" spans="2:2" x14ac:dyDescent="0.2">
      <c r="B369" s="20" t="s">
        <v>74</v>
      </c>
    </row>
    <row r="370" spans="2:2" x14ac:dyDescent="0.2">
      <c r="B370" s="20" t="s">
        <v>74</v>
      </c>
    </row>
    <row r="371" spans="2:2" x14ac:dyDescent="0.2">
      <c r="B371" s="20" t="s">
        <v>74</v>
      </c>
    </row>
    <row r="372" spans="2:2" x14ac:dyDescent="0.2">
      <c r="B372" s="20" t="s">
        <v>74</v>
      </c>
    </row>
    <row r="373" spans="2:2" x14ac:dyDescent="0.2">
      <c r="B373" s="20" t="s">
        <v>74</v>
      </c>
    </row>
    <row r="374" spans="2:2" x14ac:dyDescent="0.2">
      <c r="B374" s="20" t="s">
        <v>74</v>
      </c>
    </row>
    <row r="375" spans="2:2" x14ac:dyDescent="0.2">
      <c r="B375" s="20" t="s">
        <v>74</v>
      </c>
    </row>
    <row r="376" spans="2:2" x14ac:dyDescent="0.2">
      <c r="B376" s="20" t="s">
        <v>74</v>
      </c>
    </row>
    <row r="377" spans="2:2" x14ac:dyDescent="0.2">
      <c r="B377" s="20" t="s">
        <v>74</v>
      </c>
    </row>
    <row r="378" spans="2:2" x14ac:dyDescent="0.2">
      <c r="B378" s="20" t="s">
        <v>74</v>
      </c>
    </row>
    <row r="379" spans="2:2" x14ac:dyDescent="0.2">
      <c r="B379" s="20" t="s">
        <v>74</v>
      </c>
    </row>
    <row r="380" spans="2:2" x14ac:dyDescent="0.2">
      <c r="B380" s="20" t="s">
        <v>74</v>
      </c>
    </row>
    <row r="381" spans="2:2" x14ac:dyDescent="0.2">
      <c r="B381" s="20" t="s">
        <v>74</v>
      </c>
    </row>
    <row r="382" spans="2:2" x14ac:dyDescent="0.2">
      <c r="B382" s="20" t="s">
        <v>74</v>
      </c>
    </row>
    <row r="383" spans="2:2" x14ac:dyDescent="0.2">
      <c r="B383" s="20" t="s">
        <v>74</v>
      </c>
    </row>
    <row r="384" spans="2:2" x14ac:dyDescent="0.2">
      <c r="B384" s="20" t="s">
        <v>74</v>
      </c>
    </row>
    <row r="385" spans="2:2" x14ac:dyDescent="0.2">
      <c r="B385" s="20" t="s">
        <v>74</v>
      </c>
    </row>
    <row r="386" spans="2:2" x14ac:dyDescent="0.2">
      <c r="B386" s="20" t="s">
        <v>74</v>
      </c>
    </row>
    <row r="387" spans="2:2" x14ac:dyDescent="0.2">
      <c r="B387" s="20" t="s">
        <v>74</v>
      </c>
    </row>
    <row r="388" spans="2:2" x14ac:dyDescent="0.2">
      <c r="B388" s="20" t="s">
        <v>74</v>
      </c>
    </row>
    <row r="389" spans="2:2" x14ac:dyDescent="0.2">
      <c r="B389" s="20" t="s">
        <v>74</v>
      </c>
    </row>
    <row r="390" spans="2:2" x14ac:dyDescent="0.2">
      <c r="B390" s="20" t="s">
        <v>74</v>
      </c>
    </row>
    <row r="391" spans="2:2" x14ac:dyDescent="0.2">
      <c r="B391" s="20" t="s">
        <v>74</v>
      </c>
    </row>
    <row r="392" spans="2:2" x14ac:dyDescent="0.2">
      <c r="B392" s="20" t="s">
        <v>74</v>
      </c>
    </row>
    <row r="393" spans="2:2" x14ac:dyDescent="0.2">
      <c r="B393" s="20" t="s">
        <v>74</v>
      </c>
    </row>
    <row r="394" spans="2:2" x14ac:dyDescent="0.2">
      <c r="B394" s="20" t="s">
        <v>74</v>
      </c>
    </row>
    <row r="395" spans="2:2" x14ac:dyDescent="0.2">
      <c r="B395" s="20" t="s">
        <v>74</v>
      </c>
    </row>
    <row r="396" spans="2:2" x14ac:dyDescent="0.2">
      <c r="B396" s="20" t="s">
        <v>74</v>
      </c>
    </row>
    <row r="397" spans="2:2" x14ac:dyDescent="0.2">
      <c r="B397" s="20" t="s">
        <v>74</v>
      </c>
    </row>
    <row r="398" spans="2:2" x14ac:dyDescent="0.2">
      <c r="B398" s="20" t="s">
        <v>74</v>
      </c>
    </row>
    <row r="399" spans="2:2" x14ac:dyDescent="0.2">
      <c r="B399" s="20" t="s">
        <v>74</v>
      </c>
    </row>
    <row r="400" spans="2:2" x14ac:dyDescent="0.2">
      <c r="B400" s="20" t="s">
        <v>74</v>
      </c>
    </row>
    <row r="401" spans="2:2" x14ac:dyDescent="0.2">
      <c r="B401" s="20" t="s">
        <v>74</v>
      </c>
    </row>
    <row r="402" spans="2:2" x14ac:dyDescent="0.2">
      <c r="B402" s="20" t="s">
        <v>74</v>
      </c>
    </row>
    <row r="403" spans="2:2" x14ac:dyDescent="0.2">
      <c r="B403" s="20" t="s">
        <v>74</v>
      </c>
    </row>
    <row r="404" spans="2:2" x14ac:dyDescent="0.2">
      <c r="B404" s="20" t="s">
        <v>74</v>
      </c>
    </row>
    <row r="405" spans="2:2" x14ac:dyDescent="0.2">
      <c r="B405" s="20" t="s">
        <v>74</v>
      </c>
    </row>
    <row r="406" spans="2:2" x14ac:dyDescent="0.2">
      <c r="B406" s="20" t="s">
        <v>74</v>
      </c>
    </row>
    <row r="407" spans="2:2" x14ac:dyDescent="0.2">
      <c r="B407" s="20" t="s">
        <v>74</v>
      </c>
    </row>
    <row r="408" spans="2:2" x14ac:dyDescent="0.2">
      <c r="B408" s="20" t="s">
        <v>74</v>
      </c>
    </row>
    <row r="409" spans="2:2" x14ac:dyDescent="0.2">
      <c r="B409" s="20" t="s">
        <v>74</v>
      </c>
    </row>
    <row r="410" spans="2:2" x14ac:dyDescent="0.2">
      <c r="B410" s="20" t="s">
        <v>74</v>
      </c>
    </row>
    <row r="411" spans="2:2" x14ac:dyDescent="0.2">
      <c r="B411" s="20" t="s">
        <v>74</v>
      </c>
    </row>
    <row r="412" spans="2:2" x14ac:dyDescent="0.2">
      <c r="B412" s="20" t="s">
        <v>74</v>
      </c>
    </row>
    <row r="413" spans="2:2" x14ac:dyDescent="0.2">
      <c r="B413" s="20" t="s">
        <v>74</v>
      </c>
    </row>
    <row r="414" spans="2:2" x14ac:dyDescent="0.2">
      <c r="B414" s="20" t="s">
        <v>74</v>
      </c>
    </row>
    <row r="415" spans="2:2" x14ac:dyDescent="0.2">
      <c r="B415" s="20" t="s">
        <v>74</v>
      </c>
    </row>
    <row r="416" spans="2:2" x14ac:dyDescent="0.2">
      <c r="B416" s="20" t="s">
        <v>74</v>
      </c>
    </row>
    <row r="417" spans="2:2" x14ac:dyDescent="0.2">
      <c r="B417" s="20" t="s">
        <v>74</v>
      </c>
    </row>
    <row r="418" spans="2:2" x14ac:dyDescent="0.2">
      <c r="B418" s="20" t="s">
        <v>74</v>
      </c>
    </row>
    <row r="419" spans="2:2" x14ac:dyDescent="0.2">
      <c r="B419" s="20" t="s">
        <v>74</v>
      </c>
    </row>
  </sheetData>
  <sortState xmlns:xlrd2="http://schemas.microsoft.com/office/spreadsheetml/2017/richdata2" ref="B5:N27">
    <sortCondition descending="1" ref="H5:H27"/>
    <sortCondition ref="I5:I27"/>
    <sortCondition descending="1" ref="G5:G27"/>
  </sortState>
  <mergeCells count="21">
    <mergeCell ref="A1:A28"/>
    <mergeCell ref="G1:G2"/>
    <mergeCell ref="G3:G4"/>
    <mergeCell ref="H1:H2"/>
    <mergeCell ref="H3:H4"/>
    <mergeCell ref="I1:I2"/>
    <mergeCell ref="I3:I4"/>
    <mergeCell ref="F1:F4"/>
    <mergeCell ref="B1:B2"/>
    <mergeCell ref="C1:C2"/>
    <mergeCell ref="D1:D2"/>
    <mergeCell ref="E1:E2"/>
    <mergeCell ref="B3:B4"/>
    <mergeCell ref="C3:C4"/>
    <mergeCell ref="D3:D4"/>
    <mergeCell ref="E3:E4"/>
    <mergeCell ref="M1:M2"/>
    <mergeCell ref="N1:N2"/>
    <mergeCell ref="K3:L3"/>
    <mergeCell ref="K1:L2"/>
    <mergeCell ref="J1:J2"/>
  </mergeCells>
  <phoneticPr fontId="4" type="noConversion"/>
  <conditionalFormatting sqref="J6:M27">
    <cfRule type="containsText" dxfId="18" priority="4" operator="containsText" text="0">
      <formula>NOT(ISERROR(SEARCH("0",J6)))</formula>
    </cfRule>
  </conditionalFormatting>
  <conditionalFormatting sqref="N6:N27">
    <cfRule type="containsText" dxfId="17" priority="1" operator="containsText" text="0">
      <formula>NOT(ISERROR(SEARCH("0",N6)))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  <ignoredErrors>
    <ignoredError sqref="H6:N27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0"/>
  </sheetPr>
  <dimension ref="A1:BD422"/>
  <sheetViews>
    <sheetView zoomScale="70" zoomScaleNormal="70" zoomScaleSheetLayoutView="70" workbookViewId="0">
      <selection activeCell="D32" sqref="D32"/>
    </sheetView>
  </sheetViews>
  <sheetFormatPr defaultColWidth="30.7109375" defaultRowHeight="12.75" x14ac:dyDescent="0.2"/>
  <cols>
    <col min="1" max="1" width="4.28515625" style="65" bestFit="1" customWidth="1"/>
    <col min="2" max="2" width="21.5703125" style="18" bestFit="1" customWidth="1"/>
    <col min="3" max="3" width="30.140625" style="18" bestFit="1" customWidth="1"/>
    <col min="4" max="4" width="22.42578125" style="18" bestFit="1" customWidth="1"/>
    <col min="5" max="5" width="14" style="18" bestFit="1" customWidth="1"/>
    <col min="6" max="6" width="5.85546875" style="65" bestFit="1" customWidth="1"/>
    <col min="7" max="7" width="13.140625" style="65" bestFit="1" customWidth="1"/>
    <col min="8" max="8" width="8.7109375" style="12" bestFit="1" customWidth="1"/>
    <col min="9" max="9" width="14" style="12" bestFit="1" customWidth="1"/>
    <col min="10" max="19" width="6.28515625" style="65" customWidth="1"/>
    <col min="20" max="20" width="3" style="65" customWidth="1"/>
    <col min="21" max="21" width="17.85546875" style="65" customWidth="1"/>
    <col min="22" max="22" width="17.28515625" style="18" customWidth="1"/>
    <col min="23" max="23" width="16.28515625" style="65" customWidth="1"/>
    <col min="24" max="24" width="15.42578125" style="18" customWidth="1"/>
    <col min="25" max="25" width="18.85546875" style="18" customWidth="1"/>
    <col min="26" max="26" width="13.42578125" style="18" customWidth="1"/>
    <col min="27" max="27" width="12.28515625" style="41" customWidth="1"/>
    <col min="28" max="28" width="9.28515625" style="12" bestFit="1" customWidth="1"/>
    <col min="29" max="29" width="12.42578125" style="54" customWidth="1"/>
    <col min="30" max="30" width="30.85546875" style="41" bestFit="1" customWidth="1"/>
    <col min="31" max="31" width="9.42578125" style="12" bestFit="1" customWidth="1"/>
    <col min="32" max="32" width="4.42578125" style="41" bestFit="1" customWidth="1"/>
    <col min="33" max="33" width="9.28515625" style="33" bestFit="1" customWidth="1"/>
    <col min="34" max="34" width="5.7109375" style="18" bestFit="1" customWidth="1"/>
    <col min="35" max="35" width="6" style="18" bestFit="1" customWidth="1"/>
    <col min="36" max="36" width="9.140625" style="18" bestFit="1" customWidth="1"/>
    <col min="37" max="37" width="18.42578125" style="33" bestFit="1" customWidth="1"/>
    <col min="38" max="38" width="12.140625" style="18" bestFit="1" customWidth="1"/>
    <col min="39" max="16384" width="30.7109375" style="18"/>
  </cols>
  <sheetData>
    <row r="1" spans="1:56" ht="15" customHeight="1" x14ac:dyDescent="0.2">
      <c r="A1" s="257" t="s">
        <v>0</v>
      </c>
      <c r="B1" s="245" t="s">
        <v>75</v>
      </c>
      <c r="C1" s="245" t="s">
        <v>76</v>
      </c>
      <c r="D1" s="245" t="s">
        <v>5</v>
      </c>
      <c r="E1" s="245" t="s">
        <v>6</v>
      </c>
      <c r="F1" s="245" t="s">
        <v>7</v>
      </c>
      <c r="G1" s="258" t="s">
        <v>77</v>
      </c>
      <c r="H1" s="259" t="s">
        <v>78</v>
      </c>
      <c r="I1" s="260" t="s">
        <v>390</v>
      </c>
      <c r="J1" s="247" t="s">
        <v>10</v>
      </c>
      <c r="K1" s="247"/>
      <c r="L1" s="247"/>
      <c r="M1" s="246" t="s">
        <v>11</v>
      </c>
      <c r="N1" s="247"/>
      <c r="O1" s="246" t="s">
        <v>12</v>
      </c>
      <c r="P1" s="247"/>
      <c r="Q1" s="252" t="s">
        <v>13</v>
      </c>
      <c r="R1" s="253"/>
      <c r="S1" s="254"/>
      <c r="T1" s="120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</row>
    <row r="2" spans="1:56" ht="15" customHeight="1" x14ac:dyDescent="0.2">
      <c r="A2" s="257"/>
      <c r="B2" s="245"/>
      <c r="C2" s="245"/>
      <c r="D2" s="245"/>
      <c r="E2" s="245"/>
      <c r="F2" s="245"/>
      <c r="G2" s="251"/>
      <c r="H2" s="245"/>
      <c r="I2" s="250"/>
      <c r="J2" s="247"/>
      <c r="K2" s="247"/>
      <c r="L2" s="247"/>
      <c r="M2" s="246"/>
      <c r="N2" s="247"/>
      <c r="O2" s="246"/>
      <c r="P2" s="247"/>
      <c r="Q2" s="246"/>
      <c r="R2" s="247"/>
      <c r="S2" s="255"/>
      <c r="T2" s="120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</row>
    <row r="3" spans="1:56" s="74" customFormat="1" x14ac:dyDescent="0.2">
      <c r="A3" s="257"/>
      <c r="B3" s="245" t="s">
        <v>14</v>
      </c>
      <c r="C3" s="245" t="s">
        <v>15</v>
      </c>
      <c r="D3" s="245" t="s">
        <v>16</v>
      </c>
      <c r="E3" s="245" t="s">
        <v>17</v>
      </c>
      <c r="F3" s="245"/>
      <c r="G3" s="251" t="s">
        <v>18</v>
      </c>
      <c r="H3" s="245" t="s">
        <v>19</v>
      </c>
      <c r="I3" s="250" t="s">
        <v>20</v>
      </c>
      <c r="J3" s="249">
        <v>43862</v>
      </c>
      <c r="K3" s="249"/>
      <c r="L3" s="249"/>
      <c r="M3" s="248">
        <v>43883</v>
      </c>
      <c r="N3" s="249"/>
      <c r="O3" s="248">
        <v>43897</v>
      </c>
      <c r="P3" s="249"/>
      <c r="Q3" s="248">
        <v>44163</v>
      </c>
      <c r="R3" s="249"/>
      <c r="S3" s="256"/>
      <c r="T3" s="121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</row>
    <row r="4" spans="1:56" s="58" customFormat="1" x14ac:dyDescent="0.2">
      <c r="A4" s="257"/>
      <c r="B4" s="245"/>
      <c r="C4" s="245"/>
      <c r="D4" s="245"/>
      <c r="E4" s="245"/>
      <c r="F4" s="245"/>
      <c r="G4" s="251"/>
      <c r="H4" s="245"/>
      <c r="I4" s="250"/>
      <c r="J4" s="161">
        <v>60</v>
      </c>
      <c r="K4" s="161">
        <v>70</v>
      </c>
      <c r="L4" s="161">
        <v>80</v>
      </c>
      <c r="M4" s="130">
        <v>65</v>
      </c>
      <c r="N4" s="161">
        <v>80</v>
      </c>
      <c r="O4" s="130">
        <v>65</v>
      </c>
      <c r="P4" s="161">
        <v>80</v>
      </c>
      <c r="Q4" s="130">
        <v>60</v>
      </c>
      <c r="R4" s="161">
        <v>70</v>
      </c>
      <c r="S4" s="131">
        <v>80</v>
      </c>
      <c r="T4" s="111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</row>
    <row r="5" spans="1:56" s="58" customFormat="1" x14ac:dyDescent="0.2">
      <c r="A5" s="257"/>
      <c r="B5" s="122"/>
      <c r="C5" s="122"/>
      <c r="D5" s="122"/>
      <c r="E5" s="122"/>
      <c r="F5" s="122"/>
      <c r="G5" s="143" t="s">
        <v>18</v>
      </c>
      <c r="H5" s="144" t="s">
        <v>19</v>
      </c>
      <c r="I5" s="145" t="s">
        <v>20</v>
      </c>
      <c r="J5" s="122"/>
      <c r="K5" s="122"/>
      <c r="L5" s="122"/>
      <c r="M5" s="112"/>
      <c r="N5" s="122"/>
      <c r="O5" s="112"/>
      <c r="P5" s="122"/>
      <c r="Q5" s="112"/>
      <c r="R5" s="122"/>
      <c r="S5" s="113"/>
      <c r="T5" s="111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</row>
    <row r="6" spans="1:56" s="13" customFormat="1" x14ac:dyDescent="0.2">
      <c r="A6" s="257"/>
      <c r="B6" s="286" t="s">
        <v>79</v>
      </c>
      <c r="C6" s="286" t="s">
        <v>80</v>
      </c>
      <c r="D6" s="286" t="s">
        <v>81</v>
      </c>
      <c r="E6" s="287">
        <v>43882</v>
      </c>
      <c r="F6" s="288">
        <v>14</v>
      </c>
      <c r="G6" s="289">
        <f>COUNTIF(J6:T6,"&gt;0")</f>
        <v>4</v>
      </c>
      <c r="H6" s="290">
        <f>SUM(J6:AB6)</f>
        <v>35</v>
      </c>
      <c r="I6" s="291">
        <f>RANK(H6,$H$6:$H$22)</f>
        <v>1</v>
      </c>
      <c r="J6" s="278">
        <f>_xlfn.IFNA(VLOOKUP(CONCATENATE($J$4,$B6,$C6),'1 Mortlock'!$A$7:$K$73,11,FALSE),0)</f>
        <v>7</v>
      </c>
      <c r="K6" s="279">
        <f>_xlfn.IFNA(VLOOKUP(CONCATENATE($K$4,$B6,$C6),'1 Mortlock'!$A$7:$K$73,11,FALSE),0)</f>
        <v>0</v>
      </c>
      <c r="L6" s="279">
        <f>_xlfn.IFNA(VLOOKUP(CONCATENATE($L$4,$B6,$C6),'1 Mortlock'!$A$7:$K$73,11,FALSE),0)</f>
        <v>0</v>
      </c>
      <c r="M6" s="279">
        <f>_xlfn.IFNA(VLOOKUP(CONCATENATE($M$4,$B6,$C6),'2 Dry'!$A$7:$K$99,11,FALSE),0)</f>
        <v>7</v>
      </c>
      <c r="N6" s="279">
        <f>_xlfn.IFNA(VLOOKUP(CONCATENATE($N$4,$B6,$C6),'2 Dry'!$A$7:$K$99,11,FALSE),0)</f>
        <v>0</v>
      </c>
      <c r="O6" s="279">
        <f>_xlfn.IFNA(VLOOKUP(CONCATENATE($O$4,$B6,$C6),'3 York'!$A$7:$K$100,11,FALSE),0)</f>
        <v>7</v>
      </c>
      <c r="P6" s="279">
        <f>_xlfn.IFNA(VLOOKUP(CONCATENATE($P$4,$B6,$C6),'3 York'!$A$7:$K$100,11,FALSE),0)</f>
        <v>0</v>
      </c>
      <c r="Q6" s="279">
        <f>_xlfn.IFNA(VLOOKUP(CONCATENATE($Q$4,$B6,$C6),'4State'!$A$7:$L$200,12,FALSE),0)</f>
        <v>0</v>
      </c>
      <c r="R6" s="279">
        <f>_xlfn.IFNA(VLOOKUP(CONCATENATE($R$4,$B6,$C6),'4State'!$A$7:$L$200,12,FALSE),0)</f>
        <v>0</v>
      </c>
      <c r="S6" s="279">
        <f>_xlfn.IFNA(VLOOKUP(CONCATENATE($S$4,$B6,$C6),'4State'!$A$7:$L$200,12,FALSE),0)</f>
        <v>14</v>
      </c>
      <c r="T6" s="120"/>
      <c r="Y6" s="16"/>
      <c r="Z6" s="16"/>
    </row>
    <row r="7" spans="1:56" s="13" customFormat="1" x14ac:dyDescent="0.2">
      <c r="A7" s="257"/>
      <c r="B7" s="292" t="s">
        <v>54</v>
      </c>
      <c r="C7" s="292" t="s">
        <v>55</v>
      </c>
      <c r="D7" s="292" t="s">
        <v>39</v>
      </c>
      <c r="E7" s="293">
        <v>43857</v>
      </c>
      <c r="F7" s="294">
        <v>17</v>
      </c>
      <c r="G7" s="289">
        <f>COUNTIF(J7:T7,"&gt;0")</f>
        <v>4</v>
      </c>
      <c r="H7" s="290">
        <f>SUM(J7:AB7)</f>
        <v>31</v>
      </c>
      <c r="I7" s="291">
        <f>RANK(H7,$H$6:$H$22)</f>
        <v>2</v>
      </c>
      <c r="J7" s="278">
        <f>_xlfn.IFNA(VLOOKUP(CONCATENATE($J$4,$B7,$C7),'1 Mortlock'!$A$7:$K$73,11,FALSE),0)</f>
        <v>0</v>
      </c>
      <c r="K7" s="279">
        <f>_xlfn.IFNA(VLOOKUP(CONCATENATE($K$4,$B7,$C7),'1 Mortlock'!$A$7:$K$73,11,FALSE),0)</f>
        <v>0</v>
      </c>
      <c r="L7" s="279">
        <f>_xlfn.IFNA(VLOOKUP(CONCATENATE($L$4,$B7,$C7),'1 Mortlock'!$A$7:$K$73,11,FALSE),0)</f>
        <v>6</v>
      </c>
      <c r="M7" s="279">
        <f>_xlfn.IFNA(VLOOKUP(CONCATENATE($M$4,$B7,$C7),'2 Dry'!$A$7:$K$99,11,FALSE),0)</f>
        <v>0</v>
      </c>
      <c r="N7" s="279">
        <f>_xlfn.IFNA(VLOOKUP(CONCATENATE($N$4,$B7,$C7),'2 Dry'!$A$7:$K$99,11,FALSE),0)</f>
        <v>6</v>
      </c>
      <c r="O7" s="279">
        <f>_xlfn.IFNA(VLOOKUP(CONCATENATE($O$4,$B7,$C7),'3 York'!$A$7:$K$100,11,FALSE),0)</f>
        <v>0</v>
      </c>
      <c r="P7" s="279">
        <f>_xlfn.IFNA(VLOOKUP(CONCATENATE($P$4,$B7,$C7),'3 York'!$A$7:$K$100,11,FALSE),0)</f>
        <v>7</v>
      </c>
      <c r="Q7" s="279">
        <f>_xlfn.IFNA(VLOOKUP(CONCATENATE($Q$4,$B7,$C7),'4State'!$A$7:$L$200,12,FALSE),0)</f>
        <v>0</v>
      </c>
      <c r="R7" s="279">
        <f>_xlfn.IFNA(VLOOKUP(CONCATENATE($R$4,$B7,$C7),'4State'!$A$7:$L$200,12,FALSE),0)</f>
        <v>0</v>
      </c>
      <c r="S7" s="279">
        <f>_xlfn.IFNA(VLOOKUP(CONCATENATE($S$4,$B7,$C7),'4State'!$A$7:$L$200,12,FALSE),0)</f>
        <v>12</v>
      </c>
      <c r="T7" s="120"/>
      <c r="Y7" s="16"/>
      <c r="Z7" s="16"/>
    </row>
    <row r="8" spans="1:56" s="13" customFormat="1" x14ac:dyDescent="0.2">
      <c r="A8" s="257"/>
      <c r="B8" s="292" t="s">
        <v>37</v>
      </c>
      <c r="C8" s="292" t="s">
        <v>38</v>
      </c>
      <c r="D8" s="292" t="s">
        <v>39</v>
      </c>
      <c r="E8" s="293">
        <v>43858</v>
      </c>
      <c r="F8" s="294">
        <v>16</v>
      </c>
      <c r="G8" s="289">
        <f>COUNTIF(J8:T8,"&gt;0")</f>
        <v>3</v>
      </c>
      <c r="H8" s="290">
        <f>SUM(J8:AB8)</f>
        <v>22</v>
      </c>
      <c r="I8" s="291">
        <f>RANK(H8,$H$6:$H$22)</f>
        <v>3</v>
      </c>
      <c r="J8" s="278">
        <f>_xlfn.IFNA(VLOOKUP(CONCATENATE($J$4,$B8,$C8),'1 Mortlock'!$A$7:$K$73,11,FALSE),0)</f>
        <v>0</v>
      </c>
      <c r="K8" s="279">
        <f>_xlfn.IFNA(VLOOKUP(CONCATENATE($K$4,$B8,$C8),'1 Mortlock'!$A$7:$K$73,11,FALSE),0)</f>
        <v>0</v>
      </c>
      <c r="L8" s="279">
        <f>_xlfn.IFNA(VLOOKUP(CONCATENATE($L$4,$B8,$C8),'1 Mortlock'!$A$7:$K$73,11,FALSE),0)</f>
        <v>0</v>
      </c>
      <c r="M8" s="279">
        <f>_xlfn.IFNA(VLOOKUP(CONCATENATE($M$4,$B8,$C8),'2 Dry'!$A$7:$K$99,11,FALSE),0)</f>
        <v>0</v>
      </c>
      <c r="N8" s="279">
        <f>_xlfn.IFNA(VLOOKUP(CONCATENATE($N$4,$B8,$C8),'2 Dry'!$A$7:$K$99,11,FALSE),0)</f>
        <v>7</v>
      </c>
      <c r="O8" s="279">
        <f>_xlfn.IFNA(VLOOKUP(CONCATENATE($O$4,$B8,$C8),'3 York'!$A$7:$K$100,11,FALSE),0)</f>
        <v>0</v>
      </c>
      <c r="P8" s="279">
        <f>_xlfn.IFNA(VLOOKUP(CONCATENATE($P$4,$B8,$C8),'3 York'!$A$7:$K$100,11,FALSE),0)</f>
        <v>5</v>
      </c>
      <c r="Q8" s="279">
        <f>_xlfn.IFNA(VLOOKUP(CONCATENATE($Q$4,$B8,$C8),'4State'!$A$7:$L$200,12,FALSE),0)</f>
        <v>0</v>
      </c>
      <c r="R8" s="279">
        <f>_xlfn.IFNA(VLOOKUP(CONCATENATE($R$4,$B8,$C8),'4State'!$A$7:$L$200,12,FALSE),0)</f>
        <v>0</v>
      </c>
      <c r="S8" s="279">
        <f>_xlfn.IFNA(VLOOKUP(CONCATENATE($S$4,$B8,$C8),'4State'!$A$7:$L$200,12,FALSE),0)</f>
        <v>10</v>
      </c>
      <c r="T8" s="120"/>
      <c r="Y8" s="16"/>
      <c r="Z8" s="16"/>
    </row>
    <row r="9" spans="1:56" s="13" customFormat="1" x14ac:dyDescent="0.2">
      <c r="A9" s="257"/>
      <c r="B9" s="292" t="s">
        <v>82</v>
      </c>
      <c r="C9" s="292" t="s">
        <v>83</v>
      </c>
      <c r="D9" s="292" t="s">
        <v>84</v>
      </c>
      <c r="E9" s="293">
        <v>43854</v>
      </c>
      <c r="F9" s="294">
        <v>12</v>
      </c>
      <c r="G9" s="289">
        <f>COUNTIF(J9:T9,"&gt;0")</f>
        <v>2</v>
      </c>
      <c r="H9" s="290">
        <f>SUM(J9:AB9)</f>
        <v>17</v>
      </c>
      <c r="I9" s="291">
        <f>RANK(H9,$H$6:$H$22)</f>
        <v>4</v>
      </c>
      <c r="J9" s="278">
        <f>_xlfn.IFNA(VLOOKUP(CONCATENATE($J$4,$B9,$C9),'1 Mortlock'!$A$7:$K$73,11,FALSE),0)</f>
        <v>0</v>
      </c>
      <c r="K9" s="279">
        <f>_xlfn.IFNA(VLOOKUP(CONCATENATE($K$4,$B9,$C9),'1 Mortlock'!$A$7:$K$73,11,FALSE),0)</f>
        <v>0</v>
      </c>
      <c r="L9" s="279">
        <f>_xlfn.IFNA(VLOOKUP(CONCATENATE($L$4,$B9,$C9),'1 Mortlock'!$A$7:$K$73,11,FALSE),0)</f>
        <v>0</v>
      </c>
      <c r="M9" s="279">
        <f>_xlfn.IFNA(VLOOKUP(CONCATENATE($M$4,$B9,$C9),'2 Dry'!$A$7:$K$99,11,FALSE),0)</f>
        <v>7</v>
      </c>
      <c r="N9" s="279">
        <f>_xlfn.IFNA(VLOOKUP(CONCATENATE($N$4,$B9,$C9),'2 Dry'!$A$7:$K$99,11,FALSE),0)</f>
        <v>0</v>
      </c>
      <c r="O9" s="279">
        <f>_xlfn.IFNA(VLOOKUP(CONCATENATE($O$4,$B9,$C9),'3 York'!$A$7:$K$100,11,FALSE),0)</f>
        <v>0</v>
      </c>
      <c r="P9" s="279">
        <f>_xlfn.IFNA(VLOOKUP(CONCATENATE($P$4,$B9,$C9),'3 York'!$A$7:$K$100,11,FALSE),0)</f>
        <v>0</v>
      </c>
      <c r="Q9" s="279">
        <f>_xlfn.IFNA(VLOOKUP(CONCATENATE($Q$4,$B9,$C9),'4State'!$A$7:$L$200,12,FALSE),0)</f>
        <v>0</v>
      </c>
      <c r="R9" s="279">
        <f>_xlfn.IFNA(VLOOKUP(CONCATENATE($R$4,$B9,$C9),'4State'!$A$7:$L$200,12,FALSE),0)</f>
        <v>10</v>
      </c>
      <c r="S9" s="279">
        <f>_xlfn.IFNA(VLOOKUP(CONCATENATE($S$4,$B9,$C9),'4State'!$A$7:$L$200,12,FALSE),0)</f>
        <v>0</v>
      </c>
      <c r="T9" s="120"/>
      <c r="Y9" s="16"/>
      <c r="Z9" s="16"/>
    </row>
    <row r="10" spans="1:56" s="13" customFormat="1" x14ac:dyDescent="0.2">
      <c r="A10" s="257"/>
      <c r="B10" s="292" t="s">
        <v>64</v>
      </c>
      <c r="C10" s="292" t="s">
        <v>65</v>
      </c>
      <c r="D10" s="292" t="s">
        <v>58</v>
      </c>
      <c r="E10" s="293">
        <v>43891</v>
      </c>
      <c r="F10" s="294">
        <v>12</v>
      </c>
      <c r="G10" s="289">
        <f>COUNTIF(J10:T10,"&gt;0")</f>
        <v>2</v>
      </c>
      <c r="H10" s="290">
        <f>SUM(J10:AB10)</f>
        <v>16</v>
      </c>
      <c r="I10" s="291">
        <f>RANK(H10,$H$6:$H$22)</f>
        <v>5</v>
      </c>
      <c r="J10" s="278">
        <f>_xlfn.IFNA(VLOOKUP(CONCATENATE($J$4,$B10,$C10),'1 Mortlock'!$A$7:$K$73,11,FALSE),0)</f>
        <v>6</v>
      </c>
      <c r="K10" s="279">
        <f>_xlfn.IFNA(VLOOKUP(CONCATENATE($K$4,$B10,$C10),'1 Mortlock'!$A$7:$K$73,11,FALSE),0)</f>
        <v>0</v>
      </c>
      <c r="L10" s="279">
        <f>_xlfn.IFNA(VLOOKUP(CONCATENATE($L$4,$B10,$C10),'1 Mortlock'!$A$7:$K$73,11,FALSE),0)</f>
        <v>0</v>
      </c>
      <c r="M10" s="279">
        <f>_xlfn.IFNA(VLOOKUP(CONCATENATE($M$4,$B10,$C10),'2 Dry'!$A$7:$K$99,11,FALSE),0)</f>
        <v>0</v>
      </c>
      <c r="N10" s="279">
        <f>_xlfn.IFNA(VLOOKUP(CONCATENATE($N$4,$B10,$C10),'2 Dry'!$A$7:$K$99,11,FALSE),0)</f>
        <v>0</v>
      </c>
      <c r="O10" s="279">
        <f>_xlfn.IFNA(VLOOKUP(CONCATENATE($O$4,$B10,$C10),'3 York'!$A$7:$K$100,11,FALSE),0)</f>
        <v>0</v>
      </c>
      <c r="P10" s="279">
        <f>_xlfn.IFNA(VLOOKUP(CONCATENATE($P$4,$B10,$C10),'3 York'!$A$7:$K$100,11,FALSE),0)</f>
        <v>0</v>
      </c>
      <c r="Q10" s="279">
        <f>_xlfn.IFNA(VLOOKUP(CONCATENATE($Q$4,$B10,$C10),'4State'!$A$7:$L$200,12,FALSE),0)</f>
        <v>10</v>
      </c>
      <c r="R10" s="279">
        <f>_xlfn.IFNA(VLOOKUP(CONCATENATE($R$4,$B10,$C10),'4State'!$A$7:$L$200,12,FALSE),0)</f>
        <v>0</v>
      </c>
      <c r="S10" s="279">
        <f>_xlfn.IFNA(VLOOKUP(CONCATENATE($S$4,$B10,$C10),'4State'!$A$7:$L$200,12,FALSE),0)</f>
        <v>0</v>
      </c>
      <c r="T10" s="120"/>
      <c r="Y10" s="16"/>
      <c r="Z10" s="16"/>
    </row>
    <row r="11" spans="1:56" s="13" customFormat="1" x14ac:dyDescent="0.2">
      <c r="A11" s="257"/>
      <c r="B11" s="292" t="s">
        <v>85</v>
      </c>
      <c r="C11" s="292" t="s">
        <v>86</v>
      </c>
      <c r="D11" s="292" t="s">
        <v>81</v>
      </c>
      <c r="E11" s="293">
        <v>43882</v>
      </c>
      <c r="F11" s="294">
        <v>11</v>
      </c>
      <c r="G11" s="289">
        <f>COUNTIF(J11:T11,"&gt;0")</f>
        <v>3</v>
      </c>
      <c r="H11" s="290">
        <f>SUM(J11:AB11)</f>
        <v>15</v>
      </c>
      <c r="I11" s="291">
        <f>RANK(H11,$H$6:$H$22)</f>
        <v>6</v>
      </c>
      <c r="J11" s="278">
        <f>_xlfn.IFNA(VLOOKUP(CONCATENATE($J$4,$B11,$C11),'1 Mortlock'!$A$7:$K$73,11,FALSE),0)</f>
        <v>7</v>
      </c>
      <c r="K11" s="279">
        <f>_xlfn.IFNA(VLOOKUP(CONCATENATE($K$4,$B11,$C11),'1 Mortlock'!$A$7:$K$73,11,FALSE),0)</f>
        <v>0</v>
      </c>
      <c r="L11" s="279">
        <f>_xlfn.IFNA(VLOOKUP(CONCATENATE($L$4,$B11,$C11),'1 Mortlock'!$A$7:$K$73,11,FALSE),0)</f>
        <v>0</v>
      </c>
      <c r="M11" s="279">
        <f>_xlfn.IFNA(VLOOKUP(CONCATENATE($M$4,$B11,$C11),'2 Dry'!$A$7:$K$99,11,FALSE),0)</f>
        <v>1</v>
      </c>
      <c r="N11" s="279">
        <f>_xlfn.IFNA(VLOOKUP(CONCATENATE($N$4,$B11,$C11),'2 Dry'!$A$7:$K$99,11,FALSE),0)</f>
        <v>0</v>
      </c>
      <c r="O11" s="279">
        <f>_xlfn.IFNA(VLOOKUP(CONCATENATE($O$4,$B11,$C11),'3 York'!$A$7:$K$100,11,FALSE),0)</f>
        <v>7</v>
      </c>
      <c r="P11" s="279">
        <f>_xlfn.IFNA(VLOOKUP(CONCATENATE($P$4,$B11,$C11),'3 York'!$A$7:$K$100,11,FALSE),0)</f>
        <v>0</v>
      </c>
      <c r="Q11" s="279">
        <f>_xlfn.IFNA(VLOOKUP(CONCATENATE($Q$4,$B11,$C11),'4State'!$A$7:$L$200,12,FALSE),0)</f>
        <v>0</v>
      </c>
      <c r="R11" s="279">
        <f>_xlfn.IFNA(VLOOKUP(CONCATENATE($R$4,$B11,$C11),'4State'!$A$7:$L$200,12,FALSE),0)</f>
        <v>0</v>
      </c>
      <c r="S11" s="279">
        <f>_xlfn.IFNA(VLOOKUP(CONCATENATE($S$4,$B11,$C11),'4State'!$A$7:$L$200,12,FALSE),0)</f>
        <v>0</v>
      </c>
      <c r="T11" s="120"/>
      <c r="Y11" s="16"/>
      <c r="Z11" s="16"/>
    </row>
    <row r="12" spans="1:56" s="13" customFormat="1" x14ac:dyDescent="0.2">
      <c r="A12" s="257"/>
      <c r="B12" s="295"/>
      <c r="C12" s="295"/>
      <c r="D12" s="295"/>
      <c r="E12" s="296"/>
      <c r="F12" s="297"/>
      <c r="G12" s="298"/>
      <c r="H12" s="299"/>
      <c r="I12" s="300"/>
      <c r="J12" s="301"/>
      <c r="K12" s="302"/>
      <c r="L12" s="302"/>
      <c r="M12" s="302"/>
      <c r="N12" s="302"/>
      <c r="O12" s="302"/>
      <c r="P12" s="302"/>
      <c r="Q12" s="302"/>
      <c r="R12" s="302"/>
      <c r="S12" s="302"/>
      <c r="T12" s="120"/>
      <c r="Y12" s="16"/>
      <c r="Z12" s="16"/>
    </row>
    <row r="13" spans="1:56" x14ac:dyDescent="0.2">
      <c r="A13" s="257"/>
      <c r="B13" s="92" t="s">
        <v>87</v>
      </c>
      <c r="C13" s="92" t="s">
        <v>88</v>
      </c>
      <c r="D13" s="92" t="s">
        <v>89</v>
      </c>
      <c r="E13" s="93">
        <v>43888</v>
      </c>
      <c r="F13" s="133">
        <v>12</v>
      </c>
      <c r="G13" s="134">
        <f>COUNTIF(J13:T13,"&gt;0")</f>
        <v>2</v>
      </c>
      <c r="H13" s="132">
        <f>SUM(J13:AB13)</f>
        <v>15</v>
      </c>
      <c r="I13" s="135">
        <v>7</v>
      </c>
      <c r="J13" s="117">
        <f>_xlfn.IFNA(VLOOKUP(CONCATENATE($J$4,$B13,$C13),'1 Mortlock'!$A$7:$K$73,11,FALSE),0)</f>
        <v>0</v>
      </c>
      <c r="K13" s="106">
        <f>_xlfn.IFNA(VLOOKUP(CONCATENATE($K$4,$B13,$C13),'1 Mortlock'!$A$7:$K$73,11,FALSE),0)</f>
        <v>0</v>
      </c>
      <c r="L13" s="106">
        <f>_xlfn.IFNA(VLOOKUP(CONCATENATE($L$4,$B13,$C13),'1 Mortlock'!$A$7:$K$73,11,FALSE),0)</f>
        <v>0</v>
      </c>
      <c r="M13" s="106">
        <f>_xlfn.IFNA(VLOOKUP(CONCATENATE($M$4,$B13,$C13),'2 Dry'!$A$7:$K$99,11,FALSE),0)</f>
        <v>0</v>
      </c>
      <c r="N13" s="106">
        <f>_xlfn.IFNA(VLOOKUP(CONCATENATE($N$4,$B13,$C13),'2 Dry'!$A$7:$K$99,11,FALSE),0)</f>
        <v>0</v>
      </c>
      <c r="O13" s="106">
        <f>_xlfn.IFNA(VLOOKUP(CONCATENATE($O$4,$B13,$C13),'3 York'!$A$7:$K$100,11,FALSE),0)</f>
        <v>1</v>
      </c>
      <c r="P13" s="106">
        <f>_xlfn.IFNA(VLOOKUP(CONCATENATE($P$4,$B13,$C13),'3 York'!$A$7:$K$100,11,FALSE),0)</f>
        <v>0</v>
      </c>
      <c r="Q13" s="106">
        <f>_xlfn.IFNA(VLOOKUP(CONCATENATE($Q$4,$B13,$C13),'4State'!$A$7:$L$200,12,FALSE),0)</f>
        <v>0</v>
      </c>
      <c r="R13" s="106">
        <f>_xlfn.IFNA(VLOOKUP(CONCATENATE($R$4,$B13,$C13),'4State'!$A$7:$L$200,12,FALSE),0)</f>
        <v>14</v>
      </c>
      <c r="S13" s="106">
        <f>_xlfn.IFNA(VLOOKUP(CONCATENATE($S$4,$B13,$C13),'4State'!$A$7:$L$200,12,FALSE),0)</f>
        <v>0</v>
      </c>
      <c r="T13" s="114"/>
      <c r="U13" s="18"/>
      <c r="W13" s="18"/>
      <c r="Y13" s="58"/>
      <c r="Z13" s="58"/>
      <c r="AA13" s="18"/>
      <c r="AB13" s="18"/>
      <c r="AC13" s="18"/>
      <c r="AD13" s="18"/>
      <c r="AE13" s="18"/>
      <c r="AF13" s="18"/>
      <c r="AG13" s="18"/>
      <c r="AK13" s="18"/>
    </row>
    <row r="14" spans="1:56" x14ac:dyDescent="0.2">
      <c r="A14" s="257"/>
      <c r="B14" s="92" t="s">
        <v>51</v>
      </c>
      <c r="C14" s="92" t="s">
        <v>52</v>
      </c>
      <c r="D14" s="92" t="s">
        <v>53</v>
      </c>
      <c r="E14" s="93">
        <v>43839</v>
      </c>
      <c r="F14" s="133">
        <v>16</v>
      </c>
      <c r="G14" s="134">
        <f>COUNTIF(J14:T14,"&gt;0")</f>
        <v>2</v>
      </c>
      <c r="H14" s="132">
        <f>SUM(J14:AB14)</f>
        <v>15</v>
      </c>
      <c r="I14" s="135">
        <v>8</v>
      </c>
      <c r="J14" s="117">
        <f>_xlfn.IFNA(VLOOKUP(CONCATENATE($J$4,$B14,$C14),'1 Mortlock'!$A$7:$K$73,11,FALSE),0)</f>
        <v>0</v>
      </c>
      <c r="K14" s="106">
        <f>_xlfn.IFNA(VLOOKUP(CONCATENATE($K$4,$B14,$C14),'1 Mortlock'!$A$7:$K$73,11,FALSE),0)</f>
        <v>0</v>
      </c>
      <c r="L14" s="106">
        <f>_xlfn.IFNA(VLOOKUP(CONCATENATE($L$4,$B14,$C14),'1 Mortlock'!$A$7:$K$73,11,FALSE),0)</f>
        <v>0</v>
      </c>
      <c r="M14" s="106">
        <f>_xlfn.IFNA(VLOOKUP(CONCATENATE($M$4,$B14,$C14),'2 Dry'!$A$7:$K$99,11,FALSE),0)</f>
        <v>0</v>
      </c>
      <c r="N14" s="106">
        <f>_xlfn.IFNA(VLOOKUP(CONCATENATE($N$4,$B14,$C14),'2 Dry'!$A$7:$K$99,11,FALSE),0)</f>
        <v>3</v>
      </c>
      <c r="O14" s="106">
        <f>_xlfn.IFNA(VLOOKUP(CONCATENATE($O$4,$B14,$C14),'3 York'!$A$7:$K$100,11,FALSE),0)</f>
        <v>0</v>
      </c>
      <c r="P14" s="106">
        <f>_xlfn.IFNA(VLOOKUP(CONCATENATE($P$4,$B14,$C14),'3 York'!$A$7:$K$100,11,FALSE),0)</f>
        <v>0</v>
      </c>
      <c r="Q14" s="106">
        <f>_xlfn.IFNA(VLOOKUP(CONCATENATE($Q$4,$B14,$C14),'4State'!$A$7:$L$200,12,FALSE),0)</f>
        <v>0</v>
      </c>
      <c r="R14" s="106">
        <f>_xlfn.IFNA(VLOOKUP(CONCATENATE($R$4,$B14,$C14),'4State'!$A$7:$L$200,12,FALSE),0)</f>
        <v>0</v>
      </c>
      <c r="S14" s="106">
        <f>_xlfn.IFNA(VLOOKUP(CONCATENATE($S$4,$B14,$C14),'4State'!$A$7:$L$200,12,FALSE),0)</f>
        <v>12</v>
      </c>
      <c r="T14" s="114"/>
      <c r="U14" s="18"/>
      <c r="W14" s="18"/>
      <c r="Y14" s="58"/>
      <c r="Z14" s="58"/>
      <c r="AA14" s="18"/>
      <c r="AB14" s="18"/>
      <c r="AC14" s="18"/>
      <c r="AD14" s="18"/>
      <c r="AE14" s="18"/>
      <c r="AF14" s="18"/>
      <c r="AG14" s="18"/>
      <c r="AK14" s="18"/>
    </row>
    <row r="15" spans="1:56" x14ac:dyDescent="0.2">
      <c r="A15" s="257"/>
      <c r="B15" s="92" t="s">
        <v>90</v>
      </c>
      <c r="C15" s="92" t="s">
        <v>91</v>
      </c>
      <c r="D15" s="92" t="s">
        <v>92</v>
      </c>
      <c r="E15" s="93">
        <v>43854</v>
      </c>
      <c r="F15" s="133">
        <v>16</v>
      </c>
      <c r="G15" s="134">
        <f>COUNTIF(J15:T15,"&gt;0")</f>
        <v>2</v>
      </c>
      <c r="H15" s="132">
        <f>SUM(J15:AB15)</f>
        <v>14</v>
      </c>
      <c r="I15" s="135">
        <f>RANK(H15,$H$6:$H$22)</f>
        <v>9</v>
      </c>
      <c r="J15" s="117">
        <f>_xlfn.IFNA(VLOOKUP(CONCATENATE($J$4,$B15,$C15),'1 Mortlock'!$A$7:$K$73,11,FALSE),0)</f>
        <v>0</v>
      </c>
      <c r="K15" s="106">
        <f>_xlfn.IFNA(VLOOKUP(CONCATENATE($K$4,$B15,$C15),'1 Mortlock'!$A$7:$K$73,11,FALSE),0)</f>
        <v>0</v>
      </c>
      <c r="L15" s="106">
        <f>_xlfn.IFNA(VLOOKUP(CONCATENATE($L$4,$B15,$C15),'1 Mortlock'!$A$7:$K$73,11,FALSE),0)</f>
        <v>7</v>
      </c>
      <c r="M15" s="106">
        <f>_xlfn.IFNA(VLOOKUP(CONCATENATE($M$4,$B15,$C15),'2 Dry'!$A$7:$K$99,11,FALSE),0)</f>
        <v>0</v>
      </c>
      <c r="N15" s="106">
        <f>_xlfn.IFNA(VLOOKUP(CONCATENATE($N$4,$B15,$C15),'2 Dry'!$A$7:$K$99,11,FALSE),0)</f>
        <v>7</v>
      </c>
      <c r="O15" s="106">
        <f>_xlfn.IFNA(VLOOKUP(CONCATENATE($O$4,$B15,$C15),'3 York'!$A$7:$K$100,11,FALSE),0)</f>
        <v>0</v>
      </c>
      <c r="P15" s="106">
        <f>_xlfn.IFNA(VLOOKUP(CONCATENATE($P$4,$B15,$C15),'3 York'!$A$7:$K$100,11,FALSE),0)</f>
        <v>0</v>
      </c>
      <c r="Q15" s="106">
        <f>_xlfn.IFNA(VLOOKUP(CONCATENATE($Q$4,$B15,$C15),'4State'!$A$7:$L$200,12,FALSE),0)</f>
        <v>0</v>
      </c>
      <c r="R15" s="106">
        <f>_xlfn.IFNA(VLOOKUP(CONCATENATE($R$4,$B15,$C15),'4State'!$A$7:$L$200,12,FALSE),0)</f>
        <v>0</v>
      </c>
      <c r="S15" s="106">
        <f>_xlfn.IFNA(VLOOKUP(CONCATENATE($S$4,$B15,$C15),'4State'!$A$7:$L$200,12,FALSE),0)</f>
        <v>0</v>
      </c>
      <c r="T15" s="114"/>
      <c r="U15" s="18"/>
      <c r="W15" s="18"/>
      <c r="Y15" s="58"/>
      <c r="Z15" s="58"/>
      <c r="AA15" s="18"/>
      <c r="AB15" s="18"/>
      <c r="AC15" s="18"/>
      <c r="AD15" s="18"/>
      <c r="AE15" s="18"/>
      <c r="AF15" s="18"/>
      <c r="AG15" s="18"/>
      <c r="AK15" s="18"/>
    </row>
    <row r="16" spans="1:56" x14ac:dyDescent="0.2">
      <c r="A16" s="257"/>
      <c r="B16" s="92" t="s">
        <v>93</v>
      </c>
      <c r="C16" s="92" t="s">
        <v>94</v>
      </c>
      <c r="D16" s="92" t="s">
        <v>11</v>
      </c>
      <c r="E16" s="93">
        <v>43882</v>
      </c>
      <c r="F16" s="133">
        <v>18</v>
      </c>
      <c r="G16" s="134">
        <f>COUNTIF(J16:T16,"&gt;0")</f>
        <v>2</v>
      </c>
      <c r="H16" s="132">
        <f>SUM(J16:AB16)</f>
        <v>14</v>
      </c>
      <c r="I16" s="135">
        <f>RANK(H16,$H$6:$H$22)</f>
        <v>9</v>
      </c>
      <c r="J16" s="117">
        <f>_xlfn.IFNA(VLOOKUP(CONCATENATE($J$4,$B16,$C16),'1 Mortlock'!$A$7:$K$73,11,FALSE),0)</f>
        <v>0</v>
      </c>
      <c r="K16" s="106">
        <f>_xlfn.IFNA(VLOOKUP(CONCATENATE($K$4,$B16,$C16),'1 Mortlock'!$A$7:$K$73,11,FALSE),0)</f>
        <v>7</v>
      </c>
      <c r="L16" s="106">
        <f>_xlfn.IFNA(VLOOKUP(CONCATENATE($L$4,$B16,$C16),'1 Mortlock'!$A$7:$K$73,11,FALSE),0)</f>
        <v>0</v>
      </c>
      <c r="M16" s="106">
        <f>_xlfn.IFNA(VLOOKUP(CONCATENATE($M$4,$B16,$C16),'2 Dry'!$A$7:$K$99,11,FALSE),0)</f>
        <v>7</v>
      </c>
      <c r="N16" s="106">
        <f>_xlfn.IFNA(VLOOKUP(CONCATENATE($N$4,$B16,$C16),'2 Dry'!$A$7:$K$99,11,FALSE),0)</f>
        <v>0</v>
      </c>
      <c r="O16" s="106">
        <f>_xlfn.IFNA(VLOOKUP(CONCATENATE($O$4,$B16,$C16),'3 York'!$A$7:$K$100,11,FALSE),0)</f>
        <v>0</v>
      </c>
      <c r="P16" s="106">
        <f>_xlfn.IFNA(VLOOKUP(CONCATENATE($P$4,$B16,$C16),'3 York'!$A$7:$K$100,11,FALSE),0)</f>
        <v>0</v>
      </c>
      <c r="Q16" s="106">
        <f>_xlfn.IFNA(VLOOKUP(CONCATENATE($Q$4,$B16,$C16),'4State'!$A$7:$L$200,12,FALSE),0)</f>
        <v>0</v>
      </c>
      <c r="R16" s="106">
        <f>_xlfn.IFNA(VLOOKUP(CONCATENATE($R$4,$B16,$C16),'4State'!$A$7:$L$200,12,FALSE),0)</f>
        <v>0</v>
      </c>
      <c r="S16" s="106">
        <f>_xlfn.IFNA(VLOOKUP(CONCATENATE($S$4,$B16,$C16),'4State'!$A$7:$L$200,12,FALSE),0)</f>
        <v>0</v>
      </c>
      <c r="T16" s="114"/>
      <c r="U16" s="18"/>
      <c r="W16" s="18"/>
      <c r="Y16" s="58"/>
      <c r="Z16" s="58"/>
      <c r="AA16" s="18"/>
      <c r="AB16" s="18"/>
      <c r="AC16" s="18"/>
      <c r="AD16" s="18"/>
      <c r="AE16" s="18"/>
      <c r="AF16" s="18"/>
      <c r="AG16" s="18"/>
      <c r="AK16" s="18"/>
    </row>
    <row r="17" spans="1:37" x14ac:dyDescent="0.2">
      <c r="A17" s="257"/>
      <c r="B17" s="92" t="s">
        <v>95</v>
      </c>
      <c r="C17" s="92" t="s">
        <v>96</v>
      </c>
      <c r="D17" s="92" t="s">
        <v>53</v>
      </c>
      <c r="E17" s="93">
        <v>43839</v>
      </c>
      <c r="F17" s="133">
        <v>13</v>
      </c>
      <c r="G17" s="134">
        <f>COUNTIF(J17:T17,"&gt;0")</f>
        <v>2</v>
      </c>
      <c r="H17" s="132">
        <f>SUM(J17:AB17)</f>
        <v>13</v>
      </c>
      <c r="I17" s="135">
        <f>RANK(H17,$H$6:$H$22)</f>
        <v>11</v>
      </c>
      <c r="J17" s="117">
        <f>_xlfn.IFNA(VLOOKUP(CONCATENATE($J$4,$B17,$C17),'1 Mortlock'!$A$7:$K$73,11,FALSE),0)</f>
        <v>0</v>
      </c>
      <c r="K17" s="106">
        <f>_xlfn.IFNA(VLOOKUP(CONCATENATE($K$4,$B17,$C17),'1 Mortlock'!$A$7:$K$73,11,FALSE),0)</f>
        <v>0</v>
      </c>
      <c r="L17" s="106">
        <f>_xlfn.IFNA(VLOOKUP(CONCATENATE($L$4,$B17,$C17),'1 Mortlock'!$A$7:$K$73,11,FALSE),0)</f>
        <v>0</v>
      </c>
      <c r="M17" s="106">
        <f>_xlfn.IFNA(VLOOKUP(CONCATENATE($M$4,$B17,$C17),'2 Dry'!$A$7:$K$99,11,FALSE),0)</f>
        <v>1</v>
      </c>
      <c r="N17" s="106">
        <f>_xlfn.IFNA(VLOOKUP(CONCATENATE($N$4,$B17,$C17),'2 Dry'!$A$7:$K$99,11,FALSE),0)</f>
        <v>0</v>
      </c>
      <c r="O17" s="106">
        <f>_xlfn.IFNA(VLOOKUP(CONCATENATE($O$4,$B17,$C17),'3 York'!$A$7:$K$100,11,FALSE),0)</f>
        <v>0</v>
      </c>
      <c r="P17" s="106">
        <f>_xlfn.IFNA(VLOOKUP(CONCATENATE($P$4,$B17,$C17),'3 York'!$A$7:$K$100,11,FALSE),0)</f>
        <v>0</v>
      </c>
      <c r="Q17" s="106">
        <f>_xlfn.IFNA(VLOOKUP(CONCATENATE($Q$4,$B17,$C17),'4State'!$A$7:$L$200,12,FALSE),0)</f>
        <v>12</v>
      </c>
      <c r="R17" s="106">
        <f>_xlfn.IFNA(VLOOKUP(CONCATENATE($R$4,$B17,$C17),'4State'!$A$7:$L$200,12,FALSE),0)</f>
        <v>0</v>
      </c>
      <c r="S17" s="106">
        <f>_xlfn.IFNA(VLOOKUP(CONCATENATE($S$4,$B17,$C17),'4State'!$A$7:$L$200,12,FALSE),0)</f>
        <v>0</v>
      </c>
      <c r="T17" s="114"/>
      <c r="U17" s="18"/>
      <c r="W17" s="18"/>
      <c r="Y17" s="58"/>
      <c r="Z17" s="58"/>
      <c r="AA17" s="18"/>
      <c r="AB17" s="18"/>
      <c r="AC17" s="18"/>
      <c r="AD17" s="18"/>
      <c r="AE17" s="18"/>
      <c r="AF17" s="18"/>
      <c r="AG17" s="18"/>
      <c r="AK17" s="18"/>
    </row>
    <row r="18" spans="1:37" x14ac:dyDescent="0.2">
      <c r="A18" s="257"/>
      <c r="B18" s="92" t="s">
        <v>66</v>
      </c>
      <c r="C18" s="92" t="s">
        <v>67</v>
      </c>
      <c r="D18" s="92" t="s">
        <v>39</v>
      </c>
      <c r="E18" s="93">
        <v>43889</v>
      </c>
      <c r="F18" s="133">
        <v>14</v>
      </c>
      <c r="G18" s="134">
        <f>COUNTIF(J18:T18,"&gt;0")</f>
        <v>2</v>
      </c>
      <c r="H18" s="132">
        <f>SUM(J18:AB18)</f>
        <v>13</v>
      </c>
      <c r="I18" s="135">
        <v>12</v>
      </c>
      <c r="J18" s="117">
        <f>_xlfn.IFNA(VLOOKUP(CONCATENATE($J$4,$B18,$C18),'1 Mortlock'!$A$7:$K$73,11,FALSE),0)</f>
        <v>0</v>
      </c>
      <c r="K18" s="106">
        <f>_xlfn.IFNA(VLOOKUP(CONCATENATE($K$4,$B18,$C18),'1 Mortlock'!$A$7:$K$73,11,FALSE),0)</f>
        <v>0</v>
      </c>
      <c r="L18" s="106">
        <f>_xlfn.IFNA(VLOOKUP(CONCATENATE($L$4,$B18,$C18),'1 Mortlock'!$A$7:$K$73,11,FALSE),0)</f>
        <v>0</v>
      </c>
      <c r="M18" s="106">
        <f>_xlfn.IFNA(VLOOKUP(CONCATENATE($M$4,$B18,$C18),'2 Dry'!$A$7:$K$99,11,FALSE),0)</f>
        <v>0</v>
      </c>
      <c r="N18" s="106">
        <f>_xlfn.IFNA(VLOOKUP(CONCATENATE($N$4,$B18,$C18),'2 Dry'!$A$7:$K$99,11,FALSE),0)</f>
        <v>5</v>
      </c>
      <c r="O18" s="106">
        <f>_xlfn.IFNA(VLOOKUP(CONCATENATE($O$4,$B18,$C18),'3 York'!$A$7:$K$100,11,FALSE),0)</f>
        <v>0</v>
      </c>
      <c r="P18" s="106">
        <f>_xlfn.IFNA(VLOOKUP(CONCATENATE($P$4,$B18,$C18),'3 York'!$A$7:$K$100,11,FALSE),0)</f>
        <v>0</v>
      </c>
      <c r="Q18" s="106">
        <f>_xlfn.IFNA(VLOOKUP(CONCATENATE($Q$4,$B18,$C18),'4State'!$A$7:$L$200,12,FALSE),0)</f>
        <v>0</v>
      </c>
      <c r="R18" s="106">
        <f>_xlfn.IFNA(VLOOKUP(CONCATENATE($R$4,$B18,$C18),'4State'!$A$7:$L$200,12,FALSE),0)</f>
        <v>0</v>
      </c>
      <c r="S18" s="106">
        <f>_xlfn.IFNA(VLOOKUP(CONCATENATE($S$4,$B18,$C18),'4State'!$A$7:$L$200,12,FALSE),0)</f>
        <v>8</v>
      </c>
      <c r="T18" s="114"/>
      <c r="U18" s="18"/>
      <c r="W18" s="18"/>
      <c r="Y18" s="58"/>
      <c r="Z18" s="58"/>
      <c r="AA18" s="18"/>
      <c r="AB18" s="18"/>
      <c r="AC18" s="18"/>
      <c r="AD18" s="18"/>
      <c r="AE18" s="18"/>
      <c r="AF18" s="18"/>
      <c r="AG18" s="18"/>
      <c r="AK18" s="18"/>
    </row>
    <row r="19" spans="1:37" x14ac:dyDescent="0.2">
      <c r="A19" s="257"/>
      <c r="B19" s="92" t="s">
        <v>97</v>
      </c>
      <c r="C19" s="92" t="s">
        <v>98</v>
      </c>
      <c r="D19" s="92" t="s">
        <v>99</v>
      </c>
      <c r="E19" s="93">
        <v>43854</v>
      </c>
      <c r="F19" s="133">
        <v>14</v>
      </c>
      <c r="G19" s="134">
        <f>COUNTIF(J19:T19,"&gt;0")</f>
        <v>2</v>
      </c>
      <c r="H19" s="132">
        <f>SUM(J19:AB19)</f>
        <v>10</v>
      </c>
      <c r="I19" s="135">
        <f>RANK(H19,$H$6:$H$22)</f>
        <v>13</v>
      </c>
      <c r="J19" s="117">
        <f>_xlfn.IFNA(VLOOKUP(CONCATENATE($J$4,$B19,$C19),'1 Mortlock'!$A$7:$K$73,11,FALSE),0)</f>
        <v>0</v>
      </c>
      <c r="K19" s="106">
        <f>_xlfn.IFNA(VLOOKUP(CONCATENATE($K$4,$B19,$C19),'1 Mortlock'!$A$7:$K$73,11,FALSE),0)</f>
        <v>4</v>
      </c>
      <c r="L19" s="106">
        <f>_xlfn.IFNA(VLOOKUP(CONCATENATE($L$4,$B19,$C19),'1 Mortlock'!$A$7:$K$73,11,FALSE),0)</f>
        <v>0</v>
      </c>
      <c r="M19" s="106">
        <f>_xlfn.IFNA(VLOOKUP(CONCATENATE($M$4,$B19,$C19),'2 Dry'!$A$7:$K$99,11,FALSE),0)</f>
        <v>6</v>
      </c>
      <c r="N19" s="106">
        <f>_xlfn.IFNA(VLOOKUP(CONCATENATE($N$4,$B19,$C19),'2 Dry'!$A$7:$K$99,11,FALSE),0)</f>
        <v>0</v>
      </c>
      <c r="O19" s="106">
        <f>_xlfn.IFNA(VLOOKUP(CONCATENATE($O$4,$B19,$C19),'3 York'!$A$7:$K$100,11,FALSE),0)</f>
        <v>0</v>
      </c>
      <c r="P19" s="106">
        <f>_xlfn.IFNA(VLOOKUP(CONCATENATE($P$4,$B19,$C19),'3 York'!$A$7:$K$100,11,FALSE),0)</f>
        <v>0</v>
      </c>
      <c r="Q19" s="106">
        <f>_xlfn.IFNA(VLOOKUP(CONCATENATE($Q$4,$B19,$C19),'4State'!$A$7:$L$200,12,FALSE),0)</f>
        <v>0</v>
      </c>
      <c r="R19" s="106">
        <f>_xlfn.IFNA(VLOOKUP(CONCATENATE($R$4,$B19,$C19),'4State'!$A$7:$L$200,12,FALSE),0)</f>
        <v>0</v>
      </c>
      <c r="S19" s="106">
        <f>_xlfn.IFNA(VLOOKUP(CONCATENATE($S$4,$B19,$C19),'4State'!$A$7:$L$200,12,FALSE),0)</f>
        <v>0</v>
      </c>
      <c r="T19" s="114"/>
      <c r="U19" s="18"/>
      <c r="W19" s="18"/>
      <c r="Y19" s="58"/>
      <c r="Z19" s="58"/>
      <c r="AA19" s="18"/>
      <c r="AB19" s="18"/>
      <c r="AC19" s="18"/>
      <c r="AD19" s="18"/>
      <c r="AE19" s="18"/>
      <c r="AF19" s="18"/>
      <c r="AG19" s="18"/>
      <c r="AK19" s="18"/>
    </row>
    <row r="20" spans="1:37" x14ac:dyDescent="0.2">
      <c r="A20" s="257"/>
      <c r="B20" s="92" t="s">
        <v>110</v>
      </c>
      <c r="C20" s="92" t="s">
        <v>111</v>
      </c>
      <c r="D20" s="92" t="s">
        <v>81</v>
      </c>
      <c r="E20" s="93">
        <v>43864</v>
      </c>
      <c r="F20" s="133">
        <v>14</v>
      </c>
      <c r="G20" s="134">
        <f>COUNTIF(J20:T20,"&gt;0")</f>
        <v>2</v>
      </c>
      <c r="H20" s="94">
        <f>SUM(J20:AB20)</f>
        <v>10</v>
      </c>
      <c r="I20" s="135">
        <f>RANK(H20,$H$6:$H$22)</f>
        <v>13</v>
      </c>
      <c r="J20" s="117">
        <f>_xlfn.IFNA(VLOOKUP(CONCATENATE($J$4,$B20,$C20),'1 Mortlock'!$A$7:$K$73,11,FALSE),0)</f>
        <v>0</v>
      </c>
      <c r="K20" s="106">
        <f>_xlfn.IFNA(VLOOKUP(CONCATENATE($K$4,$B20,$C20),'1 Mortlock'!$A$7:$K$73,11,FALSE),0)</f>
        <v>0</v>
      </c>
      <c r="L20" s="106">
        <f>_xlfn.IFNA(VLOOKUP(CONCATENATE($L$4,$B20,$C20),'1 Mortlock'!$A$7:$K$73,11,FALSE),0)</f>
        <v>0</v>
      </c>
      <c r="M20" s="106">
        <f>_xlfn.IFNA(VLOOKUP(CONCATENATE($M$4,$B20,$C20),'2 Dry'!$A$7:$K$99,11,FALSE),0)</f>
        <v>6</v>
      </c>
      <c r="N20" s="106">
        <f>_xlfn.IFNA(VLOOKUP(CONCATENATE($N$4,$B20,$C20),'2 Dry'!$A$7:$K$99,11,FALSE),0)</f>
        <v>0</v>
      </c>
      <c r="O20" s="106">
        <f>_xlfn.IFNA(VLOOKUP(CONCATENATE($O$4,$B20,$C20),'3 York'!$A$7:$K$100,11,FALSE),0)</f>
        <v>0</v>
      </c>
      <c r="P20" s="106">
        <f>_xlfn.IFNA(VLOOKUP(CONCATENATE($P$4,$B20,$C20),'3 York'!$A$7:$K$100,11,FALSE),0)</f>
        <v>0</v>
      </c>
      <c r="Q20" s="106">
        <f>_xlfn.IFNA(VLOOKUP(CONCATENATE($Q$4,$B20,$C20),'4State'!$A$7:$L$200,12,FALSE),0)</f>
        <v>0</v>
      </c>
      <c r="R20" s="106">
        <f>_xlfn.IFNA(VLOOKUP(CONCATENATE($R$4,$B20,$C20),'4State'!$A$7:$L$200,12,FALSE),0)</f>
        <v>0</v>
      </c>
      <c r="S20" s="106">
        <f>_xlfn.IFNA(VLOOKUP(CONCATENATE($S$4,$B20,$C20),'4State'!$A$7:$L$200,12,FALSE),0)</f>
        <v>4</v>
      </c>
      <c r="T20" s="114"/>
      <c r="U20" s="18"/>
      <c r="W20" s="18"/>
      <c r="Y20" s="58"/>
      <c r="Z20" s="58"/>
      <c r="AA20" s="18"/>
      <c r="AB20" s="18"/>
      <c r="AC20" s="18"/>
      <c r="AD20" s="18"/>
      <c r="AE20" s="18"/>
      <c r="AF20" s="18"/>
      <c r="AG20" s="18"/>
      <c r="AK20" s="18"/>
    </row>
    <row r="21" spans="1:37" x14ac:dyDescent="0.2">
      <c r="A21" s="257"/>
      <c r="B21" s="92" t="s">
        <v>100</v>
      </c>
      <c r="C21" s="92" t="s">
        <v>101</v>
      </c>
      <c r="D21" s="92" t="s">
        <v>39</v>
      </c>
      <c r="E21" s="93">
        <v>43852</v>
      </c>
      <c r="F21" s="133">
        <v>12</v>
      </c>
      <c r="G21" s="134">
        <f>COUNTIF(J21:T21,"&gt;0")</f>
        <v>2</v>
      </c>
      <c r="H21" s="132">
        <f>SUM(J21:AB21)</f>
        <v>9</v>
      </c>
      <c r="I21" s="135">
        <f>RANK(H21,$H$6:$H$22)</f>
        <v>15</v>
      </c>
      <c r="J21" s="117">
        <f>_xlfn.IFNA(VLOOKUP(CONCATENATE($J$4,$B21,$C21),'1 Mortlock'!$A$7:$K$73,11,FALSE),0)</f>
        <v>0</v>
      </c>
      <c r="K21" s="106">
        <f>_xlfn.IFNA(VLOOKUP(CONCATENATE($K$4,$B21,$C21),'1 Mortlock'!$A$7:$K$73,11,FALSE),0)</f>
        <v>0</v>
      </c>
      <c r="L21" s="106">
        <f>_xlfn.IFNA(VLOOKUP(CONCATENATE($L$4,$B21,$C21),'1 Mortlock'!$A$7:$K$73,11,FALSE),0)</f>
        <v>0</v>
      </c>
      <c r="M21" s="106">
        <f>_xlfn.IFNA(VLOOKUP(CONCATENATE($M$4,$B21,$C21),'2 Dry'!$A$7:$K$99,11,FALSE),0)</f>
        <v>3</v>
      </c>
      <c r="N21" s="106">
        <f>_xlfn.IFNA(VLOOKUP(CONCATENATE($N$4,$B21,$C21),'2 Dry'!$A$7:$K$99,11,FALSE),0)</f>
        <v>0</v>
      </c>
      <c r="O21" s="106">
        <f>_xlfn.IFNA(VLOOKUP(CONCATENATE($O$4,$B21,$C21),'3 York'!$A$7:$K$100,11,FALSE),0)</f>
        <v>6</v>
      </c>
      <c r="P21" s="106">
        <f>_xlfn.IFNA(VLOOKUP(CONCATENATE($P$4,$B21,$C21),'3 York'!$A$7:$K$100,11,FALSE),0)</f>
        <v>0</v>
      </c>
      <c r="Q21" s="106">
        <f>_xlfn.IFNA(VLOOKUP(CONCATENATE($Q$4,$B21,$C21),'4State'!$A$7:$L$200,12,FALSE),0)</f>
        <v>0</v>
      </c>
      <c r="R21" s="106">
        <f>_xlfn.IFNA(VLOOKUP(CONCATENATE($R$4,$B21,$C21),'4State'!$A$7:$L$200,12,FALSE),0)</f>
        <v>0</v>
      </c>
      <c r="S21" s="106">
        <f>_xlfn.IFNA(VLOOKUP(CONCATENATE($S$4,$B21,$C21),'4State'!$A$7:$L$200,12,FALSE),0)</f>
        <v>0</v>
      </c>
      <c r="T21" s="114"/>
      <c r="U21" s="18"/>
      <c r="W21" s="18"/>
      <c r="Y21" s="58"/>
      <c r="Z21" s="58"/>
      <c r="AA21" s="18"/>
      <c r="AB21" s="18"/>
      <c r="AC21" s="18"/>
      <c r="AD21" s="18"/>
      <c r="AE21" s="18"/>
      <c r="AF21" s="18"/>
      <c r="AG21" s="18"/>
      <c r="AK21" s="18"/>
    </row>
    <row r="22" spans="1:37" x14ac:dyDescent="0.2">
      <c r="A22" s="257"/>
      <c r="B22" s="92" t="s">
        <v>102</v>
      </c>
      <c r="C22" s="92" t="s">
        <v>103</v>
      </c>
      <c r="D22" s="92" t="s">
        <v>104</v>
      </c>
      <c r="E22" s="93">
        <v>43883</v>
      </c>
      <c r="F22" s="133">
        <v>12</v>
      </c>
      <c r="G22" s="134">
        <f>COUNTIF(J22:T22,"&gt;0")</f>
        <v>2</v>
      </c>
      <c r="H22" s="132">
        <f>SUM(J22:AB22)</f>
        <v>8</v>
      </c>
      <c r="I22" s="135">
        <f>RANK(H22,$H$6:$H$22)</f>
        <v>16</v>
      </c>
      <c r="J22" s="117">
        <f>_xlfn.IFNA(VLOOKUP(CONCATENATE($J$4,$B22,$C22),'1 Mortlock'!$A$7:$K$73,11,FALSE),0)</f>
        <v>0</v>
      </c>
      <c r="K22" s="106">
        <f>_xlfn.IFNA(VLOOKUP(CONCATENATE($K$4,$B22,$C22),'1 Mortlock'!$A$7:$K$73,11,FALSE),0)</f>
        <v>0</v>
      </c>
      <c r="L22" s="106">
        <f>_xlfn.IFNA(VLOOKUP(CONCATENATE($L$4,$B22,$C22),'1 Mortlock'!$A$7:$K$73,11,FALSE),0)</f>
        <v>0</v>
      </c>
      <c r="M22" s="106">
        <f>_xlfn.IFNA(VLOOKUP(CONCATENATE($M$4,$B22,$C22),'2 Dry'!$A$7:$K$99,11,FALSE),0)</f>
        <v>6</v>
      </c>
      <c r="N22" s="106">
        <f>_xlfn.IFNA(VLOOKUP(CONCATENATE($N$4,$B22,$C22),'2 Dry'!$A$7:$K$99,11,FALSE),0)</f>
        <v>0</v>
      </c>
      <c r="O22" s="106">
        <f>_xlfn.IFNA(VLOOKUP(CONCATENATE($O$4,$B22,$C22),'3 York'!$A$7:$K$100,11,FALSE),0)</f>
        <v>2</v>
      </c>
      <c r="P22" s="106">
        <f>_xlfn.IFNA(VLOOKUP(CONCATENATE($P$4,$B22,$C22),'3 York'!$A$7:$K$100,11,FALSE),0)</f>
        <v>0</v>
      </c>
      <c r="Q22" s="106">
        <f>_xlfn.IFNA(VLOOKUP(CONCATENATE($Q$4,$B22,$C22),'4State'!$A$7:$L$200,12,FALSE),0)</f>
        <v>0</v>
      </c>
      <c r="R22" s="106">
        <f>_xlfn.IFNA(VLOOKUP(CONCATENATE($R$4,$B22,$C22),'4State'!$A$7:$L$200,12,FALSE),0)</f>
        <v>0</v>
      </c>
      <c r="S22" s="106">
        <f>_xlfn.IFNA(VLOOKUP(CONCATENATE($S$4,$B22,$C22),'4State'!$A$7:$L$200,12,FALSE),0)</f>
        <v>0</v>
      </c>
      <c r="T22" s="114"/>
      <c r="U22" s="18"/>
      <c r="W22" s="18"/>
      <c r="Y22" s="58"/>
      <c r="Z22" s="58"/>
      <c r="AA22" s="18"/>
      <c r="AB22" s="18"/>
      <c r="AC22" s="18"/>
      <c r="AD22" s="18"/>
      <c r="AE22" s="18"/>
      <c r="AF22" s="18"/>
      <c r="AG22" s="18"/>
      <c r="AK22" s="18"/>
    </row>
    <row r="23" spans="1:37" x14ac:dyDescent="0.2">
      <c r="A23" s="257"/>
      <c r="B23" s="209"/>
      <c r="C23" s="209"/>
      <c r="D23" s="209"/>
      <c r="E23" s="210"/>
      <c r="F23" s="211"/>
      <c r="G23" s="212"/>
      <c r="H23" s="213"/>
      <c r="I23" s="214"/>
      <c r="J23" s="215"/>
      <c r="K23" s="216"/>
      <c r="L23" s="216"/>
      <c r="M23" s="216"/>
      <c r="N23" s="216"/>
      <c r="O23" s="216"/>
      <c r="P23" s="216"/>
      <c r="Q23" s="216"/>
      <c r="R23" s="216"/>
      <c r="S23" s="216"/>
      <c r="T23" s="114"/>
      <c r="U23" s="18"/>
      <c r="W23" s="18"/>
      <c r="Y23" s="58"/>
      <c r="Z23" s="58"/>
      <c r="AA23" s="18"/>
      <c r="AB23" s="18"/>
      <c r="AC23" s="18"/>
      <c r="AD23" s="18"/>
      <c r="AE23" s="18"/>
      <c r="AF23" s="18"/>
      <c r="AG23" s="18"/>
      <c r="AK23" s="18"/>
    </row>
    <row r="24" spans="1:37" x14ac:dyDescent="0.2">
      <c r="A24" s="257"/>
      <c r="B24" s="92" t="s">
        <v>105</v>
      </c>
      <c r="C24" s="92" t="s">
        <v>106</v>
      </c>
      <c r="D24" s="92" t="s">
        <v>107</v>
      </c>
      <c r="E24" s="93">
        <v>43872</v>
      </c>
      <c r="F24" s="133">
        <v>14</v>
      </c>
      <c r="G24" s="134">
        <f t="shared" ref="G24:G69" si="0">COUNTIF(J24:T24,"&gt;0")</f>
        <v>1</v>
      </c>
      <c r="H24" s="94">
        <f t="shared" ref="H24:H69" si="1">SUM(J24:AB24)</f>
        <v>10</v>
      </c>
      <c r="I24" s="136"/>
      <c r="J24" s="117">
        <f>_xlfn.IFNA(VLOOKUP(CONCATENATE($J$4,$B24,$C24),'1 Mortlock'!$A$7:$K$73,11,FALSE),0)</f>
        <v>0</v>
      </c>
      <c r="K24" s="106">
        <f>_xlfn.IFNA(VLOOKUP(CONCATENATE($K$4,$B24,$C24),'1 Mortlock'!$A$7:$K$73,11,FALSE),0)</f>
        <v>0</v>
      </c>
      <c r="L24" s="106">
        <f>_xlfn.IFNA(VLOOKUP(CONCATENATE($L$4,$B24,$C24),'1 Mortlock'!$A$7:$K$73,11,FALSE),0)</f>
        <v>0</v>
      </c>
      <c r="M24" s="106">
        <f>_xlfn.IFNA(VLOOKUP(CONCATENATE($M$4,$B24,$C24),'2 Dry'!$A$7:$K$99,11,FALSE),0)</f>
        <v>0</v>
      </c>
      <c r="N24" s="106">
        <f>_xlfn.IFNA(VLOOKUP(CONCATENATE($N$4,$B24,$C24),'2 Dry'!$A$7:$K$99,11,FALSE),0)</f>
        <v>0</v>
      </c>
      <c r="O24" s="106">
        <f>_xlfn.IFNA(VLOOKUP(CONCATENATE($O$4,$B24,$C24),'3 York'!$A$7:$K$100,11,FALSE),0)</f>
        <v>0</v>
      </c>
      <c r="P24" s="106">
        <f>_xlfn.IFNA(VLOOKUP(CONCATENATE($P$4,$B24,$C24),'3 York'!$A$7:$K$100,11,FALSE),0)</f>
        <v>0</v>
      </c>
      <c r="Q24" s="106">
        <f>_xlfn.IFNA(VLOOKUP(CONCATENATE($Q$4,$B24,$C24),'4State'!$A$7:$L$200,12,FALSE),0)</f>
        <v>10</v>
      </c>
      <c r="R24" s="106">
        <f>_xlfn.IFNA(VLOOKUP(CONCATENATE($R$4,$B24,$C24),'4State'!$A$7:$L$200,12,FALSE),0)</f>
        <v>0</v>
      </c>
      <c r="S24" s="106">
        <f>_xlfn.IFNA(VLOOKUP(CONCATENATE($S$4,$B24,$C24),'4State'!$A$7:$L$200,12,FALSE),0)</f>
        <v>0</v>
      </c>
      <c r="T24" s="114"/>
      <c r="U24" s="18"/>
      <c r="W24" s="18"/>
      <c r="Y24" s="58"/>
      <c r="Z24" s="58"/>
      <c r="AA24" s="18"/>
      <c r="AB24" s="18"/>
      <c r="AC24" s="18"/>
      <c r="AD24" s="18"/>
      <c r="AE24" s="18"/>
      <c r="AF24" s="18"/>
      <c r="AG24" s="18"/>
      <c r="AK24" s="18"/>
    </row>
    <row r="25" spans="1:37" x14ac:dyDescent="0.2">
      <c r="A25" s="257"/>
      <c r="B25" s="92" t="s">
        <v>108</v>
      </c>
      <c r="C25" s="92" t="s">
        <v>109</v>
      </c>
      <c r="D25" s="92" t="s">
        <v>47</v>
      </c>
      <c r="E25" s="93">
        <v>43867</v>
      </c>
      <c r="F25" s="133">
        <v>13</v>
      </c>
      <c r="G25" s="134">
        <f t="shared" si="0"/>
        <v>1</v>
      </c>
      <c r="H25" s="94">
        <f t="shared" si="1"/>
        <v>7</v>
      </c>
      <c r="I25" s="136"/>
      <c r="J25" s="117">
        <f>_xlfn.IFNA(VLOOKUP(CONCATENATE($J$4,$B25,$C25),'1 Mortlock'!$A$7:$K$73,11,FALSE),0)</f>
        <v>0</v>
      </c>
      <c r="K25" s="106">
        <f>_xlfn.IFNA(VLOOKUP(CONCATENATE($K$4,$B25,$C25),'1 Mortlock'!$A$7:$K$73,11,FALSE),0)</f>
        <v>0</v>
      </c>
      <c r="L25" s="106">
        <f>_xlfn.IFNA(VLOOKUP(CONCATENATE($L$4,$B25,$C25),'1 Mortlock'!$A$7:$K$73,11,FALSE),0)</f>
        <v>7</v>
      </c>
      <c r="M25" s="106">
        <f>_xlfn.IFNA(VLOOKUP(CONCATENATE($M$4,$B25,$C25),'2 Dry'!$A$7:$K$99,11,FALSE),0)</f>
        <v>0</v>
      </c>
      <c r="N25" s="106">
        <f>_xlfn.IFNA(VLOOKUP(CONCATENATE($N$4,$B25,$C25),'2 Dry'!$A$7:$K$99,11,FALSE),0)</f>
        <v>0</v>
      </c>
      <c r="O25" s="106">
        <f>_xlfn.IFNA(VLOOKUP(CONCATENATE($O$4,$B25,$C25),'3 York'!$A$7:$K$100,11,FALSE),0)</f>
        <v>0</v>
      </c>
      <c r="P25" s="106">
        <f>_xlfn.IFNA(VLOOKUP(CONCATENATE($P$4,$B25,$C25),'3 York'!$A$7:$K$100,11,FALSE),0)</f>
        <v>0</v>
      </c>
      <c r="Q25" s="106">
        <f>_xlfn.IFNA(VLOOKUP(CONCATENATE($Q$4,$B25,$C25),'4State'!$A$7:$L$200,12,FALSE),0)</f>
        <v>0</v>
      </c>
      <c r="R25" s="106">
        <f>_xlfn.IFNA(VLOOKUP(CONCATENATE($R$4,$B25,$C25),'4State'!$A$7:$L$200,12,FALSE),0)</f>
        <v>0</v>
      </c>
      <c r="S25" s="106">
        <f>_xlfn.IFNA(VLOOKUP(CONCATENATE($S$4,$B25,$C25),'4State'!$A$7:$L$200,12,FALSE),0)</f>
        <v>0</v>
      </c>
      <c r="T25" s="114"/>
      <c r="U25" s="18"/>
      <c r="W25" s="18"/>
      <c r="Y25" s="58"/>
      <c r="Z25" s="58"/>
      <c r="AA25" s="18"/>
      <c r="AB25" s="18"/>
      <c r="AC25" s="18"/>
      <c r="AD25" s="18"/>
      <c r="AE25" s="18"/>
      <c r="AF25" s="18"/>
      <c r="AG25" s="18"/>
      <c r="AK25" s="18"/>
    </row>
    <row r="26" spans="1:37" x14ac:dyDescent="0.2">
      <c r="A26" s="257"/>
      <c r="B26" s="92" t="s">
        <v>112</v>
      </c>
      <c r="C26" s="92" t="s">
        <v>113</v>
      </c>
      <c r="D26" s="92" t="s">
        <v>10</v>
      </c>
      <c r="E26" s="93">
        <v>43868</v>
      </c>
      <c r="F26" s="133">
        <v>13</v>
      </c>
      <c r="G26" s="134">
        <f t="shared" si="0"/>
        <v>1</v>
      </c>
      <c r="H26" s="94">
        <f t="shared" si="1"/>
        <v>6</v>
      </c>
      <c r="I26" s="136"/>
      <c r="J26" s="117">
        <f>_xlfn.IFNA(VLOOKUP(CONCATENATE($J$4,$B26,$C26),'1 Mortlock'!$A$7:$K$73,11,FALSE),0)</f>
        <v>0</v>
      </c>
      <c r="K26" s="106">
        <f>_xlfn.IFNA(VLOOKUP(CONCATENATE($K$4,$B26,$C26),'1 Mortlock'!$A$7:$K$73,11,FALSE),0)</f>
        <v>0</v>
      </c>
      <c r="L26" s="106">
        <f>_xlfn.IFNA(VLOOKUP(CONCATENATE($L$4,$B26,$C26),'1 Mortlock'!$A$7:$K$73,11,FALSE),0)</f>
        <v>6</v>
      </c>
      <c r="M26" s="106">
        <f>_xlfn.IFNA(VLOOKUP(CONCATENATE($M$4,$B26,$C26),'2 Dry'!$A$7:$K$99,11,FALSE),0)</f>
        <v>0</v>
      </c>
      <c r="N26" s="106">
        <f>_xlfn.IFNA(VLOOKUP(CONCATENATE($N$4,$B26,$C26),'2 Dry'!$A$7:$K$99,11,FALSE),0)</f>
        <v>0</v>
      </c>
      <c r="O26" s="106">
        <f>_xlfn.IFNA(VLOOKUP(CONCATENATE($O$4,$B26,$C26),'3 York'!$A$7:$K$100,11,FALSE),0)</f>
        <v>0</v>
      </c>
      <c r="P26" s="106">
        <f>_xlfn.IFNA(VLOOKUP(CONCATENATE($P$4,$B26,$C26),'3 York'!$A$7:$K$100,11,FALSE),0)</f>
        <v>0</v>
      </c>
      <c r="Q26" s="106">
        <f>_xlfn.IFNA(VLOOKUP(CONCATENATE($Q$4,$B26,$C26),'4State'!$A$7:$L$200,12,FALSE),0)</f>
        <v>0</v>
      </c>
      <c r="R26" s="106">
        <f>_xlfn.IFNA(VLOOKUP(CONCATENATE($R$4,$B26,$C26),'4State'!$A$7:$L$200,12,FALSE),0)</f>
        <v>0</v>
      </c>
      <c r="S26" s="106">
        <f>_xlfn.IFNA(VLOOKUP(CONCATENATE($S$4,$B26,$C26),'4State'!$A$7:$L$200,12,FALSE),0)</f>
        <v>0</v>
      </c>
      <c r="T26" s="114"/>
      <c r="U26" s="18"/>
      <c r="W26" s="18"/>
      <c r="Y26" s="58"/>
      <c r="Z26" s="58"/>
      <c r="AA26" s="18"/>
      <c r="AB26" s="18"/>
      <c r="AC26" s="18"/>
      <c r="AD26" s="18"/>
      <c r="AE26" s="18"/>
      <c r="AF26" s="18"/>
      <c r="AG26" s="18"/>
      <c r="AK26" s="18"/>
    </row>
    <row r="27" spans="1:37" x14ac:dyDescent="0.2">
      <c r="A27" s="257"/>
      <c r="B27" s="92" t="s">
        <v>59</v>
      </c>
      <c r="C27" s="92" t="s">
        <v>60</v>
      </c>
      <c r="D27" s="92" t="s">
        <v>58</v>
      </c>
      <c r="E27" s="93">
        <v>43858</v>
      </c>
      <c r="F27" s="133">
        <v>15</v>
      </c>
      <c r="G27" s="134">
        <f t="shared" si="0"/>
        <v>1</v>
      </c>
      <c r="H27" s="94">
        <f t="shared" si="1"/>
        <v>6</v>
      </c>
      <c r="I27" s="136"/>
      <c r="J27" s="117">
        <f>_xlfn.IFNA(VLOOKUP(CONCATENATE($J$4,$B27,$C27),'1 Mortlock'!$A$7:$K$73,11,FALSE),0)</f>
        <v>0</v>
      </c>
      <c r="K27" s="106">
        <f>_xlfn.IFNA(VLOOKUP(CONCATENATE($K$4,$B27,$C27),'1 Mortlock'!$A$7:$K$73,11,FALSE),0)</f>
        <v>0</v>
      </c>
      <c r="L27" s="106">
        <f>_xlfn.IFNA(VLOOKUP(CONCATENATE($L$4,$B27,$C27),'1 Mortlock'!$A$7:$K$73,11,FALSE),0)</f>
        <v>0</v>
      </c>
      <c r="M27" s="106">
        <f>_xlfn.IFNA(VLOOKUP(CONCATENATE($M$4,$B27,$C27),'2 Dry'!$A$7:$K$99,11,FALSE),0)</f>
        <v>0</v>
      </c>
      <c r="N27" s="106">
        <f>_xlfn.IFNA(VLOOKUP(CONCATENATE($N$4,$B27,$C27),'2 Dry'!$A$7:$K$99,11,FALSE),0)</f>
        <v>0</v>
      </c>
      <c r="O27" s="106">
        <f>_xlfn.IFNA(VLOOKUP(CONCATENATE($O$4,$B27,$C27),'3 York'!$A$7:$K$100,11,FALSE),0)</f>
        <v>0</v>
      </c>
      <c r="P27" s="106">
        <f>_xlfn.IFNA(VLOOKUP(CONCATENATE($P$4,$B27,$C27),'3 York'!$A$7:$K$100,11,FALSE),0)</f>
        <v>6</v>
      </c>
      <c r="Q27" s="106">
        <f>_xlfn.IFNA(VLOOKUP(CONCATENATE($Q$4,$B27,$C27),'4State'!$A$7:$L$200,12,FALSE),0)</f>
        <v>0</v>
      </c>
      <c r="R27" s="106">
        <f>_xlfn.IFNA(VLOOKUP(CONCATENATE($R$4,$B27,$C27),'4State'!$A$7:$L$200,12,FALSE),0)</f>
        <v>0</v>
      </c>
      <c r="S27" s="106">
        <f>_xlfn.IFNA(VLOOKUP(CONCATENATE($S$4,$B27,$C27),'4State'!$A$7:$L$200,12,FALSE),0)</f>
        <v>0</v>
      </c>
      <c r="T27" s="114"/>
      <c r="U27" s="18"/>
      <c r="W27" s="18"/>
      <c r="Y27" s="58"/>
      <c r="Z27" s="58"/>
      <c r="AA27" s="18"/>
      <c r="AB27" s="18"/>
      <c r="AC27" s="18"/>
      <c r="AD27" s="18"/>
      <c r="AE27" s="18"/>
      <c r="AF27" s="18"/>
      <c r="AG27" s="18"/>
      <c r="AK27" s="18"/>
    </row>
    <row r="28" spans="1:37" x14ac:dyDescent="0.2">
      <c r="A28" s="257"/>
      <c r="B28" s="92" t="s">
        <v>114</v>
      </c>
      <c r="C28" s="92" t="s">
        <v>115</v>
      </c>
      <c r="D28" s="92" t="s">
        <v>116</v>
      </c>
      <c r="E28" s="93">
        <v>43854</v>
      </c>
      <c r="F28" s="133">
        <v>12</v>
      </c>
      <c r="G28" s="134">
        <f t="shared" si="0"/>
        <v>1</v>
      </c>
      <c r="H28" s="94">
        <f t="shared" si="1"/>
        <v>5</v>
      </c>
      <c r="I28" s="136"/>
      <c r="J28" s="117">
        <f>_xlfn.IFNA(VLOOKUP(CONCATENATE($J$4,$B28,$C28),'1 Mortlock'!$A$7:$K$73,11,FALSE),0)</f>
        <v>0</v>
      </c>
      <c r="K28" s="106">
        <f>_xlfn.IFNA(VLOOKUP(CONCATENATE($K$4,$B28,$C28),'1 Mortlock'!$A$7:$K$73,11,FALSE),0)</f>
        <v>0</v>
      </c>
      <c r="L28" s="106">
        <f>_xlfn.IFNA(VLOOKUP(CONCATENATE($L$4,$B28,$C28),'1 Mortlock'!$A$7:$K$73,11,FALSE),0)</f>
        <v>0</v>
      </c>
      <c r="M28" s="106">
        <f>_xlfn.IFNA(VLOOKUP(CONCATENATE($M$4,$B28,$C28),'2 Dry'!$A$7:$K$99,11,FALSE),0)</f>
        <v>0</v>
      </c>
      <c r="N28" s="106">
        <f>_xlfn.IFNA(VLOOKUP(CONCATENATE($N$4,$B28,$C28),'2 Dry'!$A$7:$K$99,11,FALSE),0)</f>
        <v>0</v>
      </c>
      <c r="O28" s="106">
        <f>_xlfn.IFNA(VLOOKUP(CONCATENATE($O$4,$B28,$C28),'3 York'!$A$7:$K$100,11,FALSE),0)</f>
        <v>5</v>
      </c>
      <c r="P28" s="106">
        <f>_xlfn.IFNA(VLOOKUP(CONCATENATE($P$4,$B28,$C28),'3 York'!$A$7:$K$100,11,FALSE),0)</f>
        <v>0</v>
      </c>
      <c r="Q28" s="106">
        <f>_xlfn.IFNA(VLOOKUP(CONCATENATE($Q$4,$B28,$C28),'4State'!$A$7:$L$200,12,FALSE),0)</f>
        <v>0</v>
      </c>
      <c r="R28" s="106">
        <f>_xlfn.IFNA(VLOOKUP(CONCATENATE($R$4,$B28,$C28),'4State'!$A$7:$L$200,12,FALSE),0)</f>
        <v>0</v>
      </c>
      <c r="S28" s="106">
        <f>_xlfn.IFNA(VLOOKUP(CONCATENATE($S$4,$B28,$C28),'4State'!$A$7:$L$200,12,FALSE),0)</f>
        <v>0</v>
      </c>
      <c r="T28" s="114"/>
      <c r="U28" s="18"/>
      <c r="W28" s="18"/>
      <c r="Y28" s="58"/>
      <c r="Z28" s="58"/>
      <c r="AA28" s="18"/>
      <c r="AB28" s="18"/>
      <c r="AC28" s="18"/>
      <c r="AD28" s="18"/>
      <c r="AE28" s="18"/>
      <c r="AF28" s="18"/>
      <c r="AG28" s="18"/>
      <c r="AK28" s="18"/>
    </row>
    <row r="29" spans="1:37" x14ac:dyDescent="0.2">
      <c r="A29" s="257"/>
      <c r="B29" s="92" t="s">
        <v>45</v>
      </c>
      <c r="C29" s="92" t="s">
        <v>46</v>
      </c>
      <c r="D29" s="92" t="s">
        <v>47</v>
      </c>
      <c r="E29" s="93">
        <v>43856</v>
      </c>
      <c r="F29" s="133">
        <v>16</v>
      </c>
      <c r="G29" s="134">
        <f t="shared" si="0"/>
        <v>1</v>
      </c>
      <c r="H29" s="94">
        <f t="shared" si="1"/>
        <v>5</v>
      </c>
      <c r="I29" s="136"/>
      <c r="J29" s="117">
        <f>_xlfn.IFNA(VLOOKUP(CONCATENATE($J$4,$B29,$C29),'1 Mortlock'!$A$7:$K$73,11,FALSE),0)</f>
        <v>0</v>
      </c>
      <c r="K29" s="106">
        <f>_xlfn.IFNA(VLOOKUP(CONCATENATE($K$4,$B29,$C29),'1 Mortlock'!$A$7:$K$73,11,FALSE),0)</f>
        <v>5</v>
      </c>
      <c r="L29" s="106">
        <f>_xlfn.IFNA(VLOOKUP(CONCATENATE($L$4,$B29,$C29),'1 Mortlock'!$A$7:$K$73,11,FALSE),0)</f>
        <v>0</v>
      </c>
      <c r="M29" s="106">
        <f>_xlfn.IFNA(VLOOKUP(CONCATENATE($M$4,$B29,$C29),'2 Dry'!$A$7:$K$99,11,FALSE),0)</f>
        <v>0</v>
      </c>
      <c r="N29" s="106">
        <f>_xlfn.IFNA(VLOOKUP(CONCATENATE($N$4,$B29,$C29),'2 Dry'!$A$7:$K$99,11,FALSE),0)</f>
        <v>0</v>
      </c>
      <c r="O29" s="106">
        <f>_xlfn.IFNA(VLOOKUP(CONCATENATE($O$4,$B29,$C29),'3 York'!$A$7:$K$100,11,FALSE),0)</f>
        <v>0</v>
      </c>
      <c r="P29" s="106">
        <f>_xlfn.IFNA(VLOOKUP(CONCATENATE($P$4,$B29,$C29),'3 York'!$A$7:$K$100,11,FALSE),0)</f>
        <v>0</v>
      </c>
      <c r="Q29" s="106">
        <f>_xlfn.IFNA(VLOOKUP(CONCATENATE($Q$4,$B29,$C29),'4State'!$A$7:$L$200,12,FALSE),0)</f>
        <v>0</v>
      </c>
      <c r="R29" s="106">
        <f>_xlfn.IFNA(VLOOKUP(CONCATENATE($R$4,$B29,$C29),'4State'!$A$7:$L$200,12,FALSE),0)</f>
        <v>0</v>
      </c>
      <c r="S29" s="106">
        <f>_xlfn.IFNA(VLOOKUP(CONCATENATE($S$4,$B29,$C29),'4State'!$A$7:$L$200,12,FALSE),0)</f>
        <v>0</v>
      </c>
      <c r="T29" s="114"/>
      <c r="U29" s="18"/>
      <c r="W29" s="18"/>
      <c r="Y29" s="58"/>
      <c r="Z29" s="58"/>
      <c r="AA29" s="18"/>
      <c r="AB29" s="18"/>
      <c r="AC29" s="18"/>
      <c r="AD29" s="18"/>
      <c r="AE29" s="18"/>
      <c r="AF29" s="18"/>
      <c r="AG29" s="18"/>
      <c r="AK29" s="18"/>
    </row>
    <row r="30" spans="1:37" x14ac:dyDescent="0.2">
      <c r="A30" s="257"/>
      <c r="B30" s="92" t="s">
        <v>117</v>
      </c>
      <c r="C30" s="92" t="s">
        <v>118</v>
      </c>
      <c r="D30" s="92" t="s">
        <v>107</v>
      </c>
      <c r="E30" s="93">
        <v>43885</v>
      </c>
      <c r="F30" s="133">
        <v>14</v>
      </c>
      <c r="G30" s="134">
        <f t="shared" si="0"/>
        <v>1</v>
      </c>
      <c r="H30" s="94">
        <f t="shared" si="1"/>
        <v>4</v>
      </c>
      <c r="I30" s="136"/>
      <c r="J30" s="117">
        <f>_xlfn.IFNA(VLOOKUP(CONCATENATE($J$4,$B30,$C30),'1 Mortlock'!$A$7:$K$73,11,FALSE),0)</f>
        <v>0</v>
      </c>
      <c r="K30" s="106">
        <f>_xlfn.IFNA(VLOOKUP(CONCATENATE($K$4,$B30,$C30),'1 Mortlock'!$A$7:$K$73,11,FALSE),0)</f>
        <v>0</v>
      </c>
      <c r="L30" s="106">
        <f>_xlfn.IFNA(VLOOKUP(CONCATENATE($L$4,$B30,$C30),'1 Mortlock'!$A$7:$K$73,11,FALSE),0)</f>
        <v>0</v>
      </c>
      <c r="M30" s="106">
        <f>_xlfn.IFNA(VLOOKUP(CONCATENATE($M$4,$B30,$C30),'2 Dry'!$A$7:$K$99,11,FALSE),0)</f>
        <v>4</v>
      </c>
      <c r="N30" s="106">
        <f>_xlfn.IFNA(VLOOKUP(CONCATENATE($N$4,$B30,$C30),'2 Dry'!$A$7:$K$99,11,FALSE),0)</f>
        <v>0</v>
      </c>
      <c r="O30" s="106">
        <f>_xlfn.IFNA(VLOOKUP(CONCATENATE($O$4,$B30,$C30),'3 York'!$A$7:$K$100,11,FALSE),0)</f>
        <v>0</v>
      </c>
      <c r="P30" s="106">
        <f>_xlfn.IFNA(VLOOKUP(CONCATENATE($P$4,$B30,$C30),'3 York'!$A$7:$K$100,11,FALSE),0)</f>
        <v>0</v>
      </c>
      <c r="Q30" s="106">
        <f>_xlfn.IFNA(VLOOKUP(CONCATENATE($Q$4,$B30,$C30),'4State'!$A$7:$L$200,12,FALSE),0)</f>
        <v>0</v>
      </c>
      <c r="R30" s="106">
        <f>_xlfn.IFNA(VLOOKUP(CONCATENATE($R$4,$B30,$C30),'4State'!$A$7:$L$200,12,FALSE),0)</f>
        <v>0</v>
      </c>
      <c r="S30" s="106">
        <f>_xlfn.IFNA(VLOOKUP(CONCATENATE($S$4,$B30,$C30),'4State'!$A$7:$L$200,12,FALSE),0)</f>
        <v>0</v>
      </c>
      <c r="T30" s="114"/>
      <c r="U30" s="18"/>
      <c r="W30" s="18"/>
      <c r="Y30" s="58"/>
      <c r="Z30" s="58"/>
      <c r="AA30" s="18"/>
      <c r="AB30" s="18"/>
      <c r="AC30" s="18"/>
      <c r="AD30" s="18"/>
      <c r="AE30" s="18"/>
      <c r="AF30" s="18"/>
      <c r="AG30" s="18"/>
      <c r="AK30" s="18"/>
    </row>
    <row r="31" spans="1:37" x14ac:dyDescent="0.2">
      <c r="A31" s="257"/>
      <c r="B31" s="92" t="s">
        <v>56</v>
      </c>
      <c r="C31" s="92" t="s">
        <v>57</v>
      </c>
      <c r="D31" s="92" t="s">
        <v>58</v>
      </c>
      <c r="E31" s="93">
        <v>43879</v>
      </c>
      <c r="F31" s="133">
        <v>16</v>
      </c>
      <c r="G31" s="134">
        <f t="shared" si="0"/>
        <v>1</v>
      </c>
      <c r="H31" s="94">
        <f t="shared" si="1"/>
        <v>4</v>
      </c>
      <c r="I31" s="136"/>
      <c r="J31" s="117">
        <f>_xlfn.IFNA(VLOOKUP(CONCATENATE($J$4,$B31,$C31),'1 Mortlock'!$A$7:$K$73,11,FALSE),0)</f>
        <v>0</v>
      </c>
      <c r="K31" s="106">
        <f>_xlfn.IFNA(VLOOKUP(CONCATENATE($K$4,$B31,$C31),'1 Mortlock'!$A$7:$K$73,11,FALSE),0)</f>
        <v>0</v>
      </c>
      <c r="L31" s="106">
        <f>_xlfn.IFNA(VLOOKUP(CONCATENATE($L$4,$B31,$C31),'1 Mortlock'!$A$7:$K$73,11,FALSE),0)</f>
        <v>0</v>
      </c>
      <c r="M31" s="106">
        <f>_xlfn.IFNA(VLOOKUP(CONCATENATE($M$4,$B31,$C31),'2 Dry'!$A$7:$K$99,11,FALSE),0)</f>
        <v>0</v>
      </c>
      <c r="N31" s="106">
        <f>_xlfn.IFNA(VLOOKUP(CONCATENATE($N$4,$B31,$C31),'2 Dry'!$A$7:$K$99,11,FALSE),0)</f>
        <v>4</v>
      </c>
      <c r="O31" s="106">
        <f>_xlfn.IFNA(VLOOKUP(CONCATENATE($O$4,$B31,$C31),'3 York'!$A$7:$K$100,11,FALSE),0)</f>
        <v>0</v>
      </c>
      <c r="P31" s="106">
        <f>_xlfn.IFNA(VLOOKUP(CONCATENATE($P$4,$B31,$C31),'3 York'!$A$7:$K$100,11,FALSE),0)</f>
        <v>0</v>
      </c>
      <c r="Q31" s="106">
        <f>_xlfn.IFNA(VLOOKUP(CONCATENATE($Q$4,$B31,$C31),'4State'!$A$7:$L$200,12,FALSE),0)</f>
        <v>0</v>
      </c>
      <c r="R31" s="106">
        <f>_xlfn.IFNA(VLOOKUP(CONCATENATE($R$4,$B31,$C31),'4State'!$A$7:$L$200,12,FALSE),0)</f>
        <v>0</v>
      </c>
      <c r="S31" s="106">
        <f>_xlfn.IFNA(VLOOKUP(CONCATENATE($S$4,$B31,$C31),'4State'!$A$7:$L$200,12,FALSE),0)</f>
        <v>0</v>
      </c>
      <c r="T31" s="114"/>
      <c r="U31" s="18"/>
      <c r="W31" s="18"/>
      <c r="AA31" s="18"/>
      <c r="AB31" s="13"/>
      <c r="AC31" s="13"/>
      <c r="AD31" s="58"/>
      <c r="AE31" s="58"/>
      <c r="AF31" s="58"/>
      <c r="AG31" s="18"/>
      <c r="AK31" s="18"/>
    </row>
    <row r="32" spans="1:37" ht="12.75" customHeight="1" x14ac:dyDescent="0.2">
      <c r="A32" s="257"/>
      <c r="B32" s="92" t="s">
        <v>119</v>
      </c>
      <c r="C32" s="92" t="s">
        <v>120</v>
      </c>
      <c r="D32" s="92" t="s">
        <v>84</v>
      </c>
      <c r="E32" s="93">
        <v>43849</v>
      </c>
      <c r="F32" s="133">
        <v>12</v>
      </c>
      <c r="G32" s="134">
        <f t="shared" si="0"/>
        <v>1</v>
      </c>
      <c r="H32" s="94">
        <f t="shared" si="1"/>
        <v>1</v>
      </c>
      <c r="I32" s="136"/>
      <c r="J32" s="117">
        <f>_xlfn.IFNA(VLOOKUP(CONCATENATE($J$4,$B32,$C32),'1 Mortlock'!$A$7:$K$73,11,FALSE),0)</f>
        <v>0</v>
      </c>
      <c r="K32" s="106">
        <f>_xlfn.IFNA(VLOOKUP(CONCATENATE($K$4,$B32,$C32),'1 Mortlock'!$A$7:$K$73,11,FALSE),0)</f>
        <v>0</v>
      </c>
      <c r="L32" s="106">
        <f>_xlfn.IFNA(VLOOKUP(CONCATENATE($L$4,$B32,$C32),'1 Mortlock'!$A$7:$K$73,11,FALSE),0)</f>
        <v>0</v>
      </c>
      <c r="M32" s="106">
        <f>_xlfn.IFNA(VLOOKUP(CONCATENATE($M$4,$B32,$C32),'2 Dry'!$A$7:$K$99,11,FALSE),0)</f>
        <v>1</v>
      </c>
      <c r="N32" s="106">
        <f>_xlfn.IFNA(VLOOKUP(CONCATENATE($N$4,$B32,$C32),'2 Dry'!$A$7:$K$99,11,FALSE),0)</f>
        <v>0</v>
      </c>
      <c r="O32" s="106">
        <f>_xlfn.IFNA(VLOOKUP(CONCATENATE($O$4,$B32,$C32),'3 York'!$A$7:$K$100,11,FALSE),0)</f>
        <v>0</v>
      </c>
      <c r="P32" s="106">
        <f>_xlfn.IFNA(VLOOKUP(CONCATENATE($P$4,$B32,$C32),'3 York'!$A$7:$K$100,11,FALSE),0)</f>
        <v>0</v>
      </c>
      <c r="Q32" s="106">
        <f>_xlfn.IFNA(VLOOKUP(CONCATENATE($Q$4,$B32,$C32),'4State'!$A$7:$L$200,12,FALSE),0)</f>
        <v>0</v>
      </c>
      <c r="R32" s="106">
        <f>_xlfn.IFNA(VLOOKUP(CONCATENATE($R$4,$B32,$C32),'4State'!$A$7:$L$200,12,FALSE),0)</f>
        <v>0</v>
      </c>
      <c r="S32" s="106">
        <f>_xlfn.IFNA(VLOOKUP(CONCATENATE($S$4,$B32,$C32),'4State'!$A$7:$L$200,12,FALSE),0)</f>
        <v>0</v>
      </c>
      <c r="T32" s="114"/>
      <c r="U32" s="18"/>
      <c r="W32" s="18"/>
      <c r="Y32" s="58"/>
      <c r="Z32" s="58"/>
      <c r="AA32" s="18"/>
      <c r="AB32" s="18"/>
      <c r="AC32" s="18"/>
      <c r="AD32" s="18"/>
      <c r="AE32" s="18"/>
      <c r="AF32" s="18"/>
      <c r="AG32" s="18"/>
      <c r="AK32" s="18"/>
    </row>
    <row r="33" spans="1:37" x14ac:dyDescent="0.2">
      <c r="A33" s="257"/>
      <c r="B33" s="92" t="s">
        <v>121</v>
      </c>
      <c r="C33" s="92" t="s">
        <v>122</v>
      </c>
      <c r="D33" s="92" t="s">
        <v>116</v>
      </c>
      <c r="E33" s="93">
        <v>43887</v>
      </c>
      <c r="F33" s="133">
        <v>10</v>
      </c>
      <c r="G33" s="134">
        <f t="shared" si="0"/>
        <v>1</v>
      </c>
      <c r="H33" s="94">
        <f t="shared" si="1"/>
        <v>1</v>
      </c>
      <c r="I33" s="136"/>
      <c r="J33" s="117">
        <f>_xlfn.IFNA(VLOOKUP(CONCATENATE($J$4,$B33,$C33),'1 Mortlock'!$A$7:$K$73,11,FALSE),0)</f>
        <v>0</v>
      </c>
      <c r="K33" s="106">
        <f>_xlfn.IFNA(VLOOKUP(CONCATENATE($K$4,$B33,$C33),'1 Mortlock'!$A$7:$K$73,11,FALSE),0)</f>
        <v>0</v>
      </c>
      <c r="L33" s="106">
        <f>_xlfn.IFNA(VLOOKUP(CONCATENATE($L$4,$B33,$C33),'1 Mortlock'!$A$7:$K$73,11,FALSE),0)</f>
        <v>0</v>
      </c>
      <c r="M33" s="106">
        <f>_xlfn.IFNA(VLOOKUP(CONCATENATE($M$4,$B33,$C33),'2 Dry'!$A$7:$K$99,11,FALSE),0)</f>
        <v>1</v>
      </c>
      <c r="N33" s="106">
        <f>_xlfn.IFNA(VLOOKUP(CONCATENATE($N$4,$B33,$C33),'2 Dry'!$A$7:$K$99,11,FALSE),0)</f>
        <v>0</v>
      </c>
      <c r="O33" s="106">
        <f>_xlfn.IFNA(VLOOKUP(CONCATENATE($O$4,$B33,$C33),'3 York'!$A$7:$K$100,11,FALSE),0)</f>
        <v>0</v>
      </c>
      <c r="P33" s="106">
        <f>_xlfn.IFNA(VLOOKUP(CONCATENATE($P$4,$B33,$C33),'3 York'!$A$7:$K$100,11,FALSE),0)</f>
        <v>0</v>
      </c>
      <c r="Q33" s="106">
        <f>_xlfn.IFNA(VLOOKUP(CONCATENATE($Q$4,$B33,$C33),'4State'!$A$7:$L$200,12,FALSE),0)</f>
        <v>0</v>
      </c>
      <c r="R33" s="106">
        <f>_xlfn.IFNA(VLOOKUP(CONCATENATE($R$4,$B33,$C33),'4State'!$A$7:$L$200,12,FALSE),0)</f>
        <v>0</v>
      </c>
      <c r="S33" s="106">
        <f>_xlfn.IFNA(VLOOKUP(CONCATENATE($S$4,$B33,$C33),'4State'!$A$7:$L$200,12,FALSE),0)</f>
        <v>0</v>
      </c>
      <c r="T33" s="114"/>
      <c r="U33" s="18"/>
      <c r="W33" s="18"/>
      <c r="Y33" s="58"/>
      <c r="Z33" s="58"/>
      <c r="AA33" s="18"/>
      <c r="AB33" s="18"/>
      <c r="AC33" s="18"/>
      <c r="AD33" s="18"/>
      <c r="AE33" s="18"/>
      <c r="AF33" s="18"/>
      <c r="AG33" s="18"/>
      <c r="AK33" s="18"/>
    </row>
    <row r="34" spans="1:37" x14ac:dyDescent="0.2">
      <c r="A34" s="257"/>
      <c r="B34" s="92" t="s">
        <v>123</v>
      </c>
      <c r="C34" s="92" t="s">
        <v>124</v>
      </c>
      <c r="D34" s="92" t="s">
        <v>10</v>
      </c>
      <c r="E34" s="93">
        <v>43840</v>
      </c>
      <c r="F34" s="133">
        <v>10</v>
      </c>
      <c r="G34" s="134">
        <f t="shared" si="0"/>
        <v>0</v>
      </c>
      <c r="H34" s="94">
        <f t="shared" si="1"/>
        <v>0</v>
      </c>
      <c r="I34" s="136"/>
      <c r="J34" s="117">
        <f>_xlfn.IFNA(VLOOKUP(CONCATENATE($J$4,$B34,$C34),'1 Mortlock'!$A$7:$K$73,11,FALSE),0)</f>
        <v>0</v>
      </c>
      <c r="K34" s="106">
        <f>_xlfn.IFNA(VLOOKUP(CONCATENATE($K$4,$B34,$C34),'1 Mortlock'!$A$7:$K$73,11,FALSE),0)</f>
        <v>0</v>
      </c>
      <c r="L34" s="106">
        <f>_xlfn.IFNA(VLOOKUP(CONCATENATE($L$4,$B34,$C34),'1 Mortlock'!$A$7:$K$73,11,FALSE),0)</f>
        <v>0</v>
      </c>
      <c r="M34" s="106">
        <f>_xlfn.IFNA(VLOOKUP(CONCATENATE($M$4,$B34,$C34),'2 Dry'!$A$7:$K$99,11,FALSE),0)</f>
        <v>0</v>
      </c>
      <c r="N34" s="106">
        <f>_xlfn.IFNA(VLOOKUP(CONCATENATE($N$4,$B34,$C34),'2 Dry'!$A$7:$K$99,11,FALSE),0)</f>
        <v>0</v>
      </c>
      <c r="O34" s="106">
        <f>_xlfn.IFNA(VLOOKUP(CONCATENATE($O$4,$B34,$C34),'3 York'!$A$7:$K$100,11,FALSE),0)</f>
        <v>0</v>
      </c>
      <c r="P34" s="106">
        <f>_xlfn.IFNA(VLOOKUP(CONCATENATE($P$4,$B34,$C34),'3 York'!$A$7:$K$100,11,FALSE),0)</f>
        <v>0</v>
      </c>
      <c r="Q34" s="106">
        <f>_xlfn.IFNA(VLOOKUP(CONCATENATE($Q$4,$B34,$C34),'4State'!$A$7:$L$200,12,FALSE),0)</f>
        <v>0</v>
      </c>
      <c r="R34" s="106">
        <f>_xlfn.IFNA(VLOOKUP(CONCATENATE($R$4,$B34,$C34),'4State'!$A$7:$L$200,12,FALSE),0)</f>
        <v>0</v>
      </c>
      <c r="S34" s="106">
        <f>_xlfn.IFNA(VLOOKUP(CONCATENATE($S$4,$B34,$C34),'4State'!$A$7:$L$200,12,FALSE),0)</f>
        <v>0</v>
      </c>
      <c r="T34" s="114"/>
      <c r="U34" s="18"/>
      <c r="W34" s="18"/>
      <c r="Y34" s="58"/>
      <c r="Z34" s="58"/>
      <c r="AA34" s="18"/>
      <c r="AB34" s="18"/>
      <c r="AC34" s="18"/>
      <c r="AD34" s="18"/>
      <c r="AE34" s="18"/>
      <c r="AF34" s="18"/>
      <c r="AG34" s="18"/>
      <c r="AK34" s="18"/>
    </row>
    <row r="35" spans="1:37" x14ac:dyDescent="0.2">
      <c r="A35" s="257"/>
      <c r="B35" s="92" t="s">
        <v>125</v>
      </c>
      <c r="C35" s="92" t="s">
        <v>126</v>
      </c>
      <c r="D35" s="92" t="s">
        <v>58</v>
      </c>
      <c r="E35" s="93">
        <v>43859</v>
      </c>
      <c r="F35" s="133">
        <v>11</v>
      </c>
      <c r="G35" s="134">
        <f t="shared" si="0"/>
        <v>0</v>
      </c>
      <c r="H35" s="94">
        <f t="shared" si="1"/>
        <v>0</v>
      </c>
      <c r="I35" s="136"/>
      <c r="J35" s="117">
        <f>_xlfn.IFNA(VLOOKUP(CONCATENATE($J$4,$B35,$C35),'1 Mortlock'!$A$7:$K$73,11,FALSE),0)</f>
        <v>0</v>
      </c>
      <c r="K35" s="106">
        <f>_xlfn.IFNA(VLOOKUP(CONCATENATE($K$4,$B35,$C35),'1 Mortlock'!$A$7:$K$73,11,FALSE),0)</f>
        <v>0</v>
      </c>
      <c r="L35" s="106">
        <f>_xlfn.IFNA(VLOOKUP(CONCATENATE($L$4,$B35,$C35),'1 Mortlock'!$A$7:$K$73,11,FALSE),0)</f>
        <v>0</v>
      </c>
      <c r="M35" s="106">
        <f>_xlfn.IFNA(VLOOKUP(CONCATENATE($M$4,$B35,$C35),'2 Dry'!$A$7:$K$99,11,FALSE),0)</f>
        <v>0</v>
      </c>
      <c r="N35" s="106">
        <f>_xlfn.IFNA(VLOOKUP(CONCATENATE($N$4,$B35,$C35),'2 Dry'!$A$7:$K$99,11,FALSE),0)</f>
        <v>0</v>
      </c>
      <c r="O35" s="106">
        <f>_xlfn.IFNA(VLOOKUP(CONCATENATE($O$4,$B35,$C35),'3 York'!$A$7:$K$100,11,FALSE),0)</f>
        <v>0</v>
      </c>
      <c r="P35" s="106">
        <f>_xlfn.IFNA(VLOOKUP(CONCATENATE($P$4,$B35,$C35),'3 York'!$A$7:$K$100,11,FALSE),0)</f>
        <v>0</v>
      </c>
      <c r="Q35" s="106">
        <f>_xlfn.IFNA(VLOOKUP(CONCATENATE($Q$4,$B35,$C35),'4State'!$A$7:$L$200,12,FALSE),0)</f>
        <v>0</v>
      </c>
      <c r="R35" s="106">
        <f>_xlfn.IFNA(VLOOKUP(CONCATENATE($R$4,$B35,$C35),'4State'!$A$7:$L$200,12,FALSE),0)</f>
        <v>0</v>
      </c>
      <c r="S35" s="106">
        <f>_xlfn.IFNA(VLOOKUP(CONCATENATE($S$4,$B35,$C35),'4State'!$A$7:$L$200,12,FALSE),0)</f>
        <v>0</v>
      </c>
      <c r="T35" s="114"/>
      <c r="U35" s="18"/>
      <c r="W35" s="18"/>
      <c r="Y35" s="58"/>
      <c r="Z35" s="58"/>
      <c r="AA35" s="18"/>
      <c r="AB35" s="18"/>
      <c r="AC35" s="18"/>
      <c r="AD35" s="18"/>
      <c r="AE35" s="18"/>
      <c r="AF35" s="18"/>
      <c r="AG35" s="18"/>
      <c r="AK35" s="18"/>
    </row>
    <row r="36" spans="1:37" x14ac:dyDescent="0.2">
      <c r="A36" s="257"/>
      <c r="B36" s="92" t="s">
        <v>127</v>
      </c>
      <c r="C36" s="92" t="s">
        <v>128</v>
      </c>
      <c r="D36" s="92" t="s">
        <v>42</v>
      </c>
      <c r="E36" s="93">
        <v>43859</v>
      </c>
      <c r="F36" s="133">
        <v>12</v>
      </c>
      <c r="G36" s="134">
        <f t="shared" si="0"/>
        <v>0</v>
      </c>
      <c r="H36" s="94">
        <f t="shared" si="1"/>
        <v>0</v>
      </c>
      <c r="I36" s="136"/>
      <c r="J36" s="117">
        <f>_xlfn.IFNA(VLOOKUP(CONCATENATE($J$4,$B36,$C36),'1 Mortlock'!$A$7:$K$73,11,FALSE),0)</f>
        <v>0</v>
      </c>
      <c r="K36" s="106">
        <f>_xlfn.IFNA(VLOOKUP(CONCATENATE($K$4,$B36,$C36),'1 Mortlock'!$A$7:$K$73,11,FALSE),0)</f>
        <v>0</v>
      </c>
      <c r="L36" s="106">
        <f>_xlfn.IFNA(VLOOKUP(CONCATENATE($L$4,$B36,$C36),'1 Mortlock'!$A$7:$K$73,11,FALSE),0)</f>
        <v>0</v>
      </c>
      <c r="M36" s="106">
        <f>_xlfn.IFNA(VLOOKUP(CONCATENATE($M$4,$B36,$C36),'2 Dry'!$A$7:$K$99,11,FALSE),0)</f>
        <v>0</v>
      </c>
      <c r="N36" s="106">
        <f>_xlfn.IFNA(VLOOKUP(CONCATENATE($N$4,$B36,$C36),'2 Dry'!$A$7:$K$99,11,FALSE),0)</f>
        <v>0</v>
      </c>
      <c r="O36" s="106">
        <f>_xlfn.IFNA(VLOOKUP(CONCATENATE($O$4,$B36,$C36),'3 York'!$A$7:$K$100,11,FALSE),0)</f>
        <v>0</v>
      </c>
      <c r="P36" s="106">
        <f>_xlfn.IFNA(VLOOKUP(CONCATENATE($P$4,$B36,$C36),'3 York'!$A$7:$K$100,11,FALSE),0)</f>
        <v>0</v>
      </c>
      <c r="Q36" s="106">
        <f>_xlfn.IFNA(VLOOKUP(CONCATENATE($Q$4,$B36,$C36),'4State'!$A$7:$L$200,12,FALSE),0)</f>
        <v>0</v>
      </c>
      <c r="R36" s="106">
        <f>_xlfn.IFNA(VLOOKUP(CONCATENATE($R$4,$B36,$C36),'4State'!$A$7:$L$200,12,FALSE),0)</f>
        <v>0</v>
      </c>
      <c r="S36" s="106">
        <f>_xlfn.IFNA(VLOOKUP(CONCATENATE($S$4,$B36,$C36),'4State'!$A$7:$L$200,12,FALSE),0)</f>
        <v>0</v>
      </c>
      <c r="T36" s="114"/>
      <c r="U36" s="18"/>
      <c r="W36" s="18"/>
      <c r="Y36" s="58"/>
      <c r="Z36" s="58"/>
      <c r="AA36" s="18"/>
      <c r="AB36" s="18"/>
      <c r="AC36" s="18"/>
      <c r="AD36" s="18"/>
      <c r="AE36" s="18"/>
      <c r="AF36" s="18"/>
      <c r="AG36" s="18"/>
      <c r="AK36" s="18"/>
    </row>
    <row r="37" spans="1:37" x14ac:dyDescent="0.2">
      <c r="A37" s="257"/>
      <c r="B37" s="92" t="s">
        <v>129</v>
      </c>
      <c r="C37" s="92" t="s">
        <v>130</v>
      </c>
      <c r="D37" s="92" t="s">
        <v>84</v>
      </c>
      <c r="E37" s="93">
        <v>43886</v>
      </c>
      <c r="F37" s="133">
        <v>24</v>
      </c>
      <c r="G37" s="134">
        <f t="shared" si="0"/>
        <v>0</v>
      </c>
      <c r="H37" s="94">
        <f t="shared" si="1"/>
        <v>0</v>
      </c>
      <c r="I37" s="136"/>
      <c r="J37" s="117">
        <f>_xlfn.IFNA(VLOOKUP(CONCATENATE($J$4,$B37,$C37),'1 Mortlock'!$A$7:$K$73,11,FALSE),0)</f>
        <v>0</v>
      </c>
      <c r="K37" s="106">
        <f>_xlfn.IFNA(VLOOKUP(CONCATENATE($K$4,$B37,$C37),'1 Mortlock'!$A$7:$K$73,11,FALSE),0)</f>
        <v>0</v>
      </c>
      <c r="L37" s="106">
        <f>_xlfn.IFNA(VLOOKUP(CONCATENATE($L$4,$B37,$C37),'1 Mortlock'!$A$7:$K$73,11,FALSE),0)</f>
        <v>0</v>
      </c>
      <c r="M37" s="106">
        <f>_xlfn.IFNA(VLOOKUP(CONCATENATE($M$4,$B37,$C37),'2 Dry'!$A$7:$K$99,11,FALSE),0)</f>
        <v>0</v>
      </c>
      <c r="N37" s="106">
        <f>_xlfn.IFNA(VLOOKUP(CONCATENATE($N$4,$B37,$C37),'2 Dry'!$A$7:$K$99,11,FALSE),0)</f>
        <v>0</v>
      </c>
      <c r="O37" s="106">
        <f>_xlfn.IFNA(VLOOKUP(CONCATENATE($O$4,$B37,$C37),'3 York'!$A$7:$K$100,11,FALSE),0)</f>
        <v>0</v>
      </c>
      <c r="P37" s="106">
        <f>_xlfn.IFNA(VLOOKUP(CONCATENATE($P$4,$B37,$C37),'3 York'!$A$7:$K$100,11,FALSE),0)</f>
        <v>0</v>
      </c>
      <c r="Q37" s="106">
        <f>_xlfn.IFNA(VLOOKUP(CONCATENATE($Q$4,$B37,$C37),'4State'!$A$7:$L$200,12,FALSE),0)</f>
        <v>0</v>
      </c>
      <c r="R37" s="106">
        <f>_xlfn.IFNA(VLOOKUP(CONCATENATE($R$4,$B37,$C37),'4State'!$A$7:$L$200,12,FALSE),0)</f>
        <v>0</v>
      </c>
      <c r="S37" s="106">
        <f>_xlfn.IFNA(VLOOKUP(CONCATENATE($S$4,$B37,$C37),'4State'!$A$7:$L$200,12,FALSE),0)</f>
        <v>0</v>
      </c>
      <c r="T37" s="114"/>
      <c r="U37" s="18"/>
      <c r="W37" s="18"/>
      <c r="Y37" s="58"/>
      <c r="Z37" s="58"/>
      <c r="AA37" s="18"/>
      <c r="AB37" s="18"/>
      <c r="AC37" s="18"/>
      <c r="AD37" s="18"/>
      <c r="AE37" s="18"/>
      <c r="AF37" s="18"/>
      <c r="AG37" s="18"/>
      <c r="AK37" s="18"/>
    </row>
    <row r="38" spans="1:37" x14ac:dyDescent="0.2">
      <c r="A38" s="257"/>
      <c r="B38" s="92" t="s">
        <v>131</v>
      </c>
      <c r="C38" s="92" t="s">
        <v>132</v>
      </c>
      <c r="D38" s="92" t="s">
        <v>58</v>
      </c>
      <c r="E38" s="93">
        <v>43885</v>
      </c>
      <c r="F38" s="133">
        <v>13</v>
      </c>
      <c r="G38" s="134">
        <f t="shared" si="0"/>
        <v>0</v>
      </c>
      <c r="H38" s="94">
        <f t="shared" si="1"/>
        <v>0</v>
      </c>
      <c r="I38" s="136"/>
      <c r="J38" s="117">
        <f>_xlfn.IFNA(VLOOKUP(CONCATENATE($J$4,$B38,$C38),'1 Mortlock'!$A$7:$K$73,11,FALSE),0)</f>
        <v>0</v>
      </c>
      <c r="K38" s="106">
        <f>_xlfn.IFNA(VLOOKUP(CONCATENATE($K$4,$B38,$C38),'1 Mortlock'!$A$7:$K$73,11,FALSE),0)</f>
        <v>0</v>
      </c>
      <c r="L38" s="106">
        <f>_xlfn.IFNA(VLOOKUP(CONCATENATE($L$4,$B38,$C38),'1 Mortlock'!$A$7:$K$73,11,FALSE),0)</f>
        <v>0</v>
      </c>
      <c r="M38" s="106">
        <f>_xlfn.IFNA(VLOOKUP(CONCATENATE($M$4,$B38,$C38),'2 Dry'!$A$7:$K$99,11,FALSE),0)</f>
        <v>0</v>
      </c>
      <c r="N38" s="106">
        <f>_xlfn.IFNA(VLOOKUP(CONCATENATE($N$4,$B38,$C38),'2 Dry'!$A$7:$K$99,11,FALSE),0)</f>
        <v>0</v>
      </c>
      <c r="O38" s="106">
        <f>_xlfn.IFNA(VLOOKUP(CONCATENATE($O$4,$B38,$C38),'3 York'!$A$7:$K$100,11,FALSE),0)</f>
        <v>0</v>
      </c>
      <c r="P38" s="106">
        <f>_xlfn.IFNA(VLOOKUP(CONCATENATE($P$4,$B38,$C38),'3 York'!$A$7:$K$100,11,FALSE),0)</f>
        <v>0</v>
      </c>
      <c r="Q38" s="106">
        <f>_xlfn.IFNA(VLOOKUP(CONCATENATE($Q$4,$B38,$C38),'4State'!$A$7:$L$200,12,FALSE),0)</f>
        <v>0</v>
      </c>
      <c r="R38" s="106">
        <f>_xlfn.IFNA(VLOOKUP(CONCATENATE($R$4,$B38,$C38),'4State'!$A$7:$L$200,12,FALSE),0)</f>
        <v>0</v>
      </c>
      <c r="S38" s="106">
        <f>_xlfn.IFNA(VLOOKUP(CONCATENATE($S$4,$B38,$C38),'4State'!$A$7:$L$200,12,FALSE),0)</f>
        <v>0</v>
      </c>
      <c r="T38" s="114"/>
      <c r="U38" s="18"/>
      <c r="W38" s="18"/>
      <c r="AA38" s="18"/>
      <c r="AB38" s="18"/>
      <c r="AC38" s="18"/>
      <c r="AD38" s="18"/>
      <c r="AE38" s="18"/>
      <c r="AF38" s="18"/>
      <c r="AG38" s="18"/>
      <c r="AJ38" s="58"/>
      <c r="AK38" s="18"/>
    </row>
    <row r="39" spans="1:37" x14ac:dyDescent="0.2">
      <c r="A39" s="257"/>
      <c r="B39" s="92" t="s">
        <v>133</v>
      </c>
      <c r="C39" s="92" t="s">
        <v>134</v>
      </c>
      <c r="D39" s="92" t="s">
        <v>58</v>
      </c>
      <c r="E39" s="93">
        <v>43817</v>
      </c>
      <c r="F39" s="133">
        <v>11</v>
      </c>
      <c r="G39" s="134">
        <f t="shared" si="0"/>
        <v>0</v>
      </c>
      <c r="H39" s="94">
        <f t="shared" si="1"/>
        <v>0</v>
      </c>
      <c r="I39" s="136"/>
      <c r="J39" s="117">
        <f>_xlfn.IFNA(VLOOKUP(CONCATENATE($J$4,$B39,$C39),'1 Mortlock'!$A$7:$K$73,11,FALSE),0)</f>
        <v>0</v>
      </c>
      <c r="K39" s="106">
        <f>_xlfn.IFNA(VLOOKUP(CONCATENATE($K$4,$B39,$C39),'1 Mortlock'!$A$7:$K$73,11,FALSE),0)</f>
        <v>0</v>
      </c>
      <c r="L39" s="106">
        <f>_xlfn.IFNA(VLOOKUP(CONCATENATE($L$4,$B39,$C39),'1 Mortlock'!$A$7:$K$73,11,FALSE),0)</f>
        <v>0</v>
      </c>
      <c r="M39" s="106">
        <f>_xlfn.IFNA(VLOOKUP(CONCATENATE($M$4,$B39,$C39),'2 Dry'!$A$7:$K$99,11,FALSE),0)</f>
        <v>0</v>
      </c>
      <c r="N39" s="106">
        <f>_xlfn.IFNA(VLOOKUP(CONCATENATE($N$4,$B39,$C39),'2 Dry'!$A$7:$K$99,11,FALSE),0)</f>
        <v>0</v>
      </c>
      <c r="O39" s="106">
        <f>_xlfn.IFNA(VLOOKUP(CONCATENATE($O$4,$B39,$C39),'3 York'!$A$7:$K$100,11,FALSE),0)</f>
        <v>0</v>
      </c>
      <c r="P39" s="106">
        <f>_xlfn.IFNA(VLOOKUP(CONCATENATE($P$4,$B39,$C39),'3 York'!$A$7:$K$100,11,FALSE),0)</f>
        <v>0</v>
      </c>
      <c r="Q39" s="106">
        <f>_xlfn.IFNA(VLOOKUP(CONCATENATE($Q$4,$B39,$C39),'4State'!$A$7:$L$200,12,FALSE),0)</f>
        <v>0</v>
      </c>
      <c r="R39" s="106">
        <f>_xlfn.IFNA(VLOOKUP(CONCATENATE($R$4,$B39,$C39),'4State'!$A$7:$L$200,12,FALSE),0)</f>
        <v>0</v>
      </c>
      <c r="S39" s="106">
        <f>_xlfn.IFNA(VLOOKUP(CONCATENATE($S$4,$B39,$C39),'4State'!$A$7:$L$200,12,FALSE),0)</f>
        <v>0</v>
      </c>
      <c r="T39" s="114"/>
      <c r="U39" s="18"/>
      <c r="W39" s="18"/>
      <c r="Y39" s="58"/>
      <c r="Z39" s="58"/>
      <c r="AA39" s="18"/>
      <c r="AB39" s="18"/>
      <c r="AC39" s="18"/>
      <c r="AD39" s="18"/>
      <c r="AE39" s="18"/>
      <c r="AF39" s="18"/>
      <c r="AG39" s="18"/>
      <c r="AK39" s="18"/>
    </row>
    <row r="40" spans="1:37" x14ac:dyDescent="0.2">
      <c r="A40" s="257"/>
      <c r="B40" s="92" t="s">
        <v>119</v>
      </c>
      <c r="C40" s="92" t="s">
        <v>135</v>
      </c>
      <c r="D40" s="92" t="s">
        <v>84</v>
      </c>
      <c r="E40" s="93">
        <v>43849</v>
      </c>
      <c r="F40" s="133">
        <v>12</v>
      </c>
      <c r="G40" s="134">
        <f t="shared" si="0"/>
        <v>0</v>
      </c>
      <c r="H40" s="94">
        <f t="shared" si="1"/>
        <v>0</v>
      </c>
      <c r="I40" s="136"/>
      <c r="J40" s="117">
        <f>_xlfn.IFNA(VLOOKUP(CONCATENATE($J$4,$B40,$C40),'1 Mortlock'!$A$7:$K$73,11,FALSE),0)</f>
        <v>0</v>
      </c>
      <c r="K40" s="106">
        <f>_xlfn.IFNA(VLOOKUP(CONCATENATE($K$4,$B40,$C40),'1 Mortlock'!$A$7:$K$73,11,FALSE),0)</f>
        <v>0</v>
      </c>
      <c r="L40" s="106">
        <f>_xlfn.IFNA(VLOOKUP(CONCATENATE($L$4,$B40,$C40),'1 Mortlock'!$A$7:$K$73,11,FALSE),0)</f>
        <v>0</v>
      </c>
      <c r="M40" s="106">
        <f>_xlfn.IFNA(VLOOKUP(CONCATENATE($M$4,$B40,$C40),'2 Dry'!$A$7:$K$99,11,FALSE),0)</f>
        <v>0</v>
      </c>
      <c r="N40" s="106">
        <f>_xlfn.IFNA(VLOOKUP(CONCATENATE($N$4,$B40,$C40),'2 Dry'!$A$7:$K$99,11,FALSE),0)</f>
        <v>0</v>
      </c>
      <c r="O40" s="106">
        <f>_xlfn.IFNA(VLOOKUP(CONCATENATE($O$4,$B40,$C40),'3 York'!$A$7:$K$100,11,FALSE),0)</f>
        <v>0</v>
      </c>
      <c r="P40" s="106">
        <f>_xlfn.IFNA(VLOOKUP(CONCATENATE($P$4,$B40,$C40),'3 York'!$A$7:$K$100,11,FALSE),0)</f>
        <v>0</v>
      </c>
      <c r="Q40" s="106">
        <f>_xlfn.IFNA(VLOOKUP(CONCATENATE($Q$4,$B40,$C40),'4State'!$A$7:$L$200,12,FALSE),0)</f>
        <v>0</v>
      </c>
      <c r="R40" s="106">
        <f>_xlfn.IFNA(VLOOKUP(CONCATENATE($R$4,$B40,$C40),'4State'!$A$7:$L$200,12,FALSE),0)</f>
        <v>0</v>
      </c>
      <c r="S40" s="106">
        <f>_xlfn.IFNA(VLOOKUP(CONCATENATE($S$4,$B40,$C40),'4State'!$A$7:$L$200,12,FALSE),0)</f>
        <v>0</v>
      </c>
      <c r="T40" s="115"/>
      <c r="U40" s="58"/>
      <c r="W40" s="18"/>
      <c r="AA40" s="18"/>
      <c r="AB40" s="18"/>
      <c r="AC40" s="18"/>
      <c r="AD40" s="18"/>
      <c r="AE40" s="18"/>
      <c r="AF40" s="18"/>
      <c r="AG40" s="18"/>
      <c r="AJ40" s="58"/>
      <c r="AK40" s="18"/>
    </row>
    <row r="41" spans="1:37" x14ac:dyDescent="0.2">
      <c r="A41" s="257"/>
      <c r="B41" s="92" t="s">
        <v>136</v>
      </c>
      <c r="C41" s="92" t="s">
        <v>137</v>
      </c>
      <c r="D41" s="92" t="s">
        <v>116</v>
      </c>
      <c r="E41" s="93">
        <v>43851</v>
      </c>
      <c r="F41" s="133">
        <v>22</v>
      </c>
      <c r="G41" s="134">
        <f t="shared" si="0"/>
        <v>0</v>
      </c>
      <c r="H41" s="94">
        <f t="shared" si="1"/>
        <v>0</v>
      </c>
      <c r="I41" s="136"/>
      <c r="J41" s="117">
        <f>_xlfn.IFNA(VLOOKUP(CONCATENATE($J$4,$B41,$C41),'1 Mortlock'!$A$7:$K$73,11,FALSE),0)</f>
        <v>0</v>
      </c>
      <c r="K41" s="106">
        <f>_xlfn.IFNA(VLOOKUP(CONCATENATE($K$4,$B41,$C41),'1 Mortlock'!$A$7:$K$73,11,FALSE),0)</f>
        <v>0</v>
      </c>
      <c r="L41" s="106">
        <f>_xlfn.IFNA(VLOOKUP(CONCATENATE($L$4,$B41,$C41),'1 Mortlock'!$A$7:$K$73,11,FALSE),0)</f>
        <v>0</v>
      </c>
      <c r="M41" s="106">
        <f>_xlfn.IFNA(VLOOKUP(CONCATENATE($M$4,$B41,$C41),'2 Dry'!$A$7:$K$99,11,FALSE),0)</f>
        <v>0</v>
      </c>
      <c r="N41" s="106">
        <f>_xlfn.IFNA(VLOOKUP(CONCATENATE($N$4,$B41,$C41),'2 Dry'!$A$7:$K$99,11,FALSE),0)</f>
        <v>0</v>
      </c>
      <c r="O41" s="106">
        <f>_xlfn.IFNA(VLOOKUP(CONCATENATE($O$4,$B41,$C41),'3 York'!$A$7:$K$100,11,FALSE),0)</f>
        <v>0</v>
      </c>
      <c r="P41" s="106">
        <f>_xlfn.IFNA(VLOOKUP(CONCATENATE($P$4,$B41,$C41),'3 York'!$A$7:$K$100,11,FALSE),0)</f>
        <v>0</v>
      </c>
      <c r="Q41" s="106">
        <f>_xlfn.IFNA(VLOOKUP(CONCATENATE($Q$4,$B41,$C41),'4State'!$A$7:$L$200,12,FALSE),0)</f>
        <v>0</v>
      </c>
      <c r="R41" s="106">
        <f>_xlfn.IFNA(VLOOKUP(CONCATENATE($R$4,$B41,$C41),'4State'!$A$7:$L$200,12,FALSE),0)</f>
        <v>0</v>
      </c>
      <c r="S41" s="106">
        <f>_xlfn.IFNA(VLOOKUP(CONCATENATE($S$4,$B41,$C41),'4State'!$A$7:$L$200,12,FALSE),0)</f>
        <v>0</v>
      </c>
      <c r="T41" s="114"/>
      <c r="U41" s="18"/>
      <c r="W41" s="18"/>
      <c r="Y41" s="58"/>
      <c r="Z41" s="58"/>
      <c r="AA41" s="18"/>
      <c r="AB41" s="18"/>
      <c r="AC41" s="18"/>
      <c r="AD41" s="18"/>
      <c r="AE41" s="18"/>
      <c r="AF41" s="18"/>
      <c r="AG41" s="18"/>
      <c r="AK41" s="18"/>
    </row>
    <row r="42" spans="1:37" x14ac:dyDescent="0.2">
      <c r="A42" s="257"/>
      <c r="B42" s="92" t="s">
        <v>138</v>
      </c>
      <c r="C42" s="92" t="s">
        <v>139</v>
      </c>
      <c r="D42" s="92" t="s">
        <v>39</v>
      </c>
      <c r="E42" s="93">
        <v>43867</v>
      </c>
      <c r="F42" s="133">
        <v>13</v>
      </c>
      <c r="G42" s="134">
        <f t="shared" si="0"/>
        <v>0</v>
      </c>
      <c r="H42" s="94">
        <f t="shared" si="1"/>
        <v>0</v>
      </c>
      <c r="I42" s="136"/>
      <c r="J42" s="117">
        <f>_xlfn.IFNA(VLOOKUP(CONCATENATE($J$4,$B42,$C42),'1 Mortlock'!$A$7:$K$73,11,FALSE),0)</f>
        <v>0</v>
      </c>
      <c r="K42" s="106">
        <f>_xlfn.IFNA(VLOOKUP(CONCATENATE($K$4,$B42,$C42),'1 Mortlock'!$A$7:$K$73,11,FALSE),0)</f>
        <v>0</v>
      </c>
      <c r="L42" s="106">
        <f>_xlfn.IFNA(VLOOKUP(CONCATENATE($L$4,$B42,$C42),'1 Mortlock'!$A$7:$K$73,11,FALSE),0)</f>
        <v>0</v>
      </c>
      <c r="M42" s="106">
        <f>_xlfn.IFNA(VLOOKUP(CONCATENATE($M$4,$B42,$C42),'2 Dry'!$A$7:$K$99,11,FALSE),0)</f>
        <v>0</v>
      </c>
      <c r="N42" s="106">
        <f>_xlfn.IFNA(VLOOKUP(CONCATENATE($N$4,$B42,$C42),'2 Dry'!$A$7:$K$99,11,FALSE),0)</f>
        <v>0</v>
      </c>
      <c r="O42" s="106">
        <f>_xlfn.IFNA(VLOOKUP(CONCATENATE($O$4,$B42,$C42),'3 York'!$A$7:$K$100,11,FALSE),0)</f>
        <v>0</v>
      </c>
      <c r="P42" s="106">
        <f>_xlfn.IFNA(VLOOKUP(CONCATENATE($P$4,$B42,$C42),'3 York'!$A$7:$K$100,11,FALSE),0)</f>
        <v>0</v>
      </c>
      <c r="Q42" s="106">
        <f>_xlfn.IFNA(VLOOKUP(CONCATENATE($Q$4,$B42,$C42),'4State'!$A$7:$L$200,12,FALSE),0)</f>
        <v>0</v>
      </c>
      <c r="R42" s="106">
        <f>_xlfn.IFNA(VLOOKUP(CONCATENATE($R$4,$B42,$C42),'4State'!$A$7:$L$200,12,FALSE),0)</f>
        <v>0</v>
      </c>
      <c r="S42" s="106">
        <f>_xlfn.IFNA(VLOOKUP(CONCATENATE($S$4,$B42,$C42),'4State'!$A$7:$L$200,12,FALSE),0)</f>
        <v>0</v>
      </c>
      <c r="T42" s="114"/>
      <c r="U42" s="18"/>
      <c r="W42" s="18"/>
      <c r="AA42" s="18"/>
      <c r="AB42" s="18"/>
      <c r="AC42" s="18"/>
      <c r="AD42" s="18"/>
      <c r="AE42" s="18"/>
      <c r="AF42" s="18"/>
      <c r="AG42" s="18"/>
      <c r="AJ42" s="58"/>
      <c r="AK42" s="18"/>
    </row>
    <row r="43" spans="1:37" x14ac:dyDescent="0.2">
      <c r="A43" s="257"/>
      <c r="B43" s="92" t="s">
        <v>108</v>
      </c>
      <c r="C43" s="92" t="s">
        <v>140</v>
      </c>
      <c r="D43" s="92" t="s">
        <v>47</v>
      </c>
      <c r="E43" s="93">
        <v>43867</v>
      </c>
      <c r="F43" s="133">
        <v>13</v>
      </c>
      <c r="G43" s="134">
        <f t="shared" si="0"/>
        <v>0</v>
      </c>
      <c r="H43" s="94">
        <f t="shared" si="1"/>
        <v>0</v>
      </c>
      <c r="I43" s="136"/>
      <c r="J43" s="117">
        <f>_xlfn.IFNA(VLOOKUP(CONCATENATE($J$4,$B43,$C43),'1 Mortlock'!$A$7:$K$73,11,FALSE),0)</f>
        <v>0</v>
      </c>
      <c r="K43" s="106">
        <f>_xlfn.IFNA(VLOOKUP(CONCATENATE($K$4,$B43,$C43),'1 Mortlock'!$A$7:$K$73,11,FALSE),0)</f>
        <v>0</v>
      </c>
      <c r="L43" s="106">
        <f>_xlfn.IFNA(VLOOKUP(CONCATENATE($L$4,$B43,$C43),'1 Mortlock'!$A$7:$K$73,11,FALSE),0)</f>
        <v>0</v>
      </c>
      <c r="M43" s="106">
        <f>_xlfn.IFNA(VLOOKUP(CONCATENATE($M$4,$B43,$C43),'2 Dry'!$A$7:$K$99,11,FALSE),0)</f>
        <v>0</v>
      </c>
      <c r="N43" s="106">
        <f>_xlfn.IFNA(VLOOKUP(CONCATENATE($N$4,$B43,$C43),'2 Dry'!$A$7:$K$99,11,FALSE),0)</f>
        <v>0</v>
      </c>
      <c r="O43" s="106">
        <f>_xlfn.IFNA(VLOOKUP(CONCATENATE($O$4,$B43,$C43),'3 York'!$A$7:$K$100,11,FALSE),0)</f>
        <v>0</v>
      </c>
      <c r="P43" s="106">
        <f>_xlfn.IFNA(VLOOKUP(CONCATENATE($P$4,$B43,$C43),'3 York'!$A$7:$K$100,11,FALSE),0)</f>
        <v>0</v>
      </c>
      <c r="Q43" s="106">
        <f>_xlfn.IFNA(VLOOKUP(CONCATENATE($Q$4,$B43,$C43),'4State'!$A$7:$L$200,12,FALSE),0)</f>
        <v>0</v>
      </c>
      <c r="R43" s="106">
        <f>_xlfn.IFNA(VLOOKUP(CONCATENATE($R$4,$B43,$C43),'4State'!$A$7:$L$200,12,FALSE),0)</f>
        <v>0</v>
      </c>
      <c r="S43" s="106">
        <f>_xlfn.IFNA(VLOOKUP(CONCATENATE($S$4,$B43,$C43),'4State'!$A$7:$L$200,12,FALSE),0)</f>
        <v>0</v>
      </c>
      <c r="T43" s="114"/>
      <c r="U43" s="18"/>
      <c r="W43" s="18"/>
      <c r="AA43" s="18"/>
      <c r="AB43" s="18"/>
      <c r="AC43" s="18"/>
      <c r="AD43" s="18"/>
      <c r="AE43" s="18"/>
      <c r="AF43" s="18"/>
      <c r="AG43" s="18"/>
      <c r="AJ43" s="58"/>
      <c r="AK43" s="18"/>
    </row>
    <row r="44" spans="1:37" x14ac:dyDescent="0.2">
      <c r="A44" s="257"/>
      <c r="B44" s="92" t="s">
        <v>141</v>
      </c>
      <c r="C44" s="92" t="s">
        <v>142</v>
      </c>
      <c r="D44" s="92" t="s">
        <v>39</v>
      </c>
      <c r="E44" s="93">
        <v>43862</v>
      </c>
      <c r="F44" s="133">
        <v>14</v>
      </c>
      <c r="G44" s="134">
        <f t="shared" si="0"/>
        <v>0</v>
      </c>
      <c r="H44" s="94">
        <f t="shared" si="1"/>
        <v>0</v>
      </c>
      <c r="I44" s="136"/>
      <c r="J44" s="117">
        <f>_xlfn.IFNA(VLOOKUP(CONCATENATE($J$4,$B44,$C44),'1 Mortlock'!$A$7:$K$73,11,FALSE),0)</f>
        <v>0</v>
      </c>
      <c r="K44" s="106">
        <f>_xlfn.IFNA(VLOOKUP(CONCATENATE($K$4,$B44,$C44),'1 Mortlock'!$A$7:$K$73,11,FALSE),0)</f>
        <v>0</v>
      </c>
      <c r="L44" s="106">
        <f>_xlfn.IFNA(VLOOKUP(CONCATENATE($L$4,$B44,$C44),'1 Mortlock'!$A$7:$K$73,11,FALSE),0)</f>
        <v>0</v>
      </c>
      <c r="M44" s="106">
        <f>_xlfn.IFNA(VLOOKUP(CONCATENATE($M$4,$B44,$C44),'2 Dry'!$A$7:$K$99,11,FALSE),0)</f>
        <v>0</v>
      </c>
      <c r="N44" s="106">
        <f>_xlfn.IFNA(VLOOKUP(CONCATENATE($N$4,$B44,$C44),'2 Dry'!$A$7:$K$99,11,FALSE),0)</f>
        <v>0</v>
      </c>
      <c r="O44" s="106">
        <f>_xlfn.IFNA(VLOOKUP(CONCATENATE($O$4,$B44,$C44),'3 York'!$A$7:$K$100,11,FALSE),0)</f>
        <v>0</v>
      </c>
      <c r="P44" s="106">
        <f>_xlfn.IFNA(VLOOKUP(CONCATENATE($P$4,$B44,$C44),'3 York'!$A$7:$K$100,11,FALSE),0)</f>
        <v>0</v>
      </c>
      <c r="Q44" s="106">
        <f>_xlfn.IFNA(VLOOKUP(CONCATENATE($Q$4,$B44,$C44),'4State'!$A$7:$L$200,12,FALSE),0)</f>
        <v>0</v>
      </c>
      <c r="R44" s="106">
        <f>_xlfn.IFNA(VLOOKUP(CONCATENATE($R$4,$B44,$C44),'4State'!$A$7:$L$200,12,FALSE),0)</f>
        <v>0</v>
      </c>
      <c r="S44" s="106">
        <f>_xlfn.IFNA(VLOOKUP(CONCATENATE($S$4,$B44,$C44),'4State'!$A$7:$L$200,12,FALSE),0)</f>
        <v>0</v>
      </c>
      <c r="T44" s="115"/>
      <c r="U44" s="58"/>
      <c r="W44" s="18"/>
      <c r="AA44" s="18"/>
      <c r="AB44" s="18"/>
      <c r="AC44" s="18"/>
      <c r="AD44" s="18"/>
      <c r="AE44" s="18"/>
      <c r="AF44" s="18"/>
      <c r="AG44" s="18"/>
      <c r="AJ44" s="58"/>
      <c r="AK44" s="18"/>
    </row>
    <row r="45" spans="1:37" x14ac:dyDescent="0.2">
      <c r="A45" s="257"/>
      <c r="B45" s="92" t="s">
        <v>143</v>
      </c>
      <c r="C45" s="92" t="s">
        <v>144</v>
      </c>
      <c r="D45" s="92" t="s">
        <v>58</v>
      </c>
      <c r="E45" s="93">
        <v>43818</v>
      </c>
      <c r="F45" s="133">
        <v>10</v>
      </c>
      <c r="G45" s="134">
        <f t="shared" si="0"/>
        <v>0</v>
      </c>
      <c r="H45" s="94">
        <f t="shared" si="1"/>
        <v>0</v>
      </c>
      <c r="I45" s="136"/>
      <c r="J45" s="117">
        <f>_xlfn.IFNA(VLOOKUP(CONCATENATE($J$4,$B45,$C45),'1 Mortlock'!$A$7:$K$73,11,FALSE),0)</f>
        <v>0</v>
      </c>
      <c r="K45" s="106">
        <f>_xlfn.IFNA(VLOOKUP(CONCATENATE($K$4,$B45,$C45),'1 Mortlock'!$A$7:$K$73,11,FALSE),0)</f>
        <v>0</v>
      </c>
      <c r="L45" s="106">
        <f>_xlfn.IFNA(VLOOKUP(CONCATENATE($L$4,$B45,$C45),'1 Mortlock'!$A$7:$K$73,11,FALSE),0)</f>
        <v>0</v>
      </c>
      <c r="M45" s="106">
        <f>_xlfn.IFNA(VLOOKUP(CONCATENATE($M$4,$B45,$C45),'2 Dry'!$A$7:$K$99,11,FALSE),0)</f>
        <v>0</v>
      </c>
      <c r="N45" s="106">
        <f>_xlfn.IFNA(VLOOKUP(CONCATENATE($N$4,$B45,$C45),'2 Dry'!$A$7:$K$99,11,FALSE),0)</f>
        <v>0</v>
      </c>
      <c r="O45" s="106">
        <f>_xlfn.IFNA(VLOOKUP(CONCATENATE($O$4,$B45,$C45),'3 York'!$A$7:$K$100,11,FALSE),0)</f>
        <v>0</v>
      </c>
      <c r="P45" s="106">
        <f>_xlfn.IFNA(VLOOKUP(CONCATENATE($P$4,$B45,$C45),'3 York'!$A$7:$K$100,11,FALSE),0)</f>
        <v>0</v>
      </c>
      <c r="Q45" s="106">
        <f>_xlfn.IFNA(VLOOKUP(CONCATENATE($Q$4,$B45,$C45),'4State'!$A$7:$L$200,12,FALSE),0)</f>
        <v>0</v>
      </c>
      <c r="R45" s="106">
        <f>_xlfn.IFNA(VLOOKUP(CONCATENATE($R$4,$B45,$C45),'4State'!$A$7:$L$200,12,FALSE),0)</f>
        <v>0</v>
      </c>
      <c r="S45" s="106">
        <f>_xlfn.IFNA(VLOOKUP(CONCATENATE($S$4,$B45,$C45),'4State'!$A$7:$L$200,12,FALSE),0)</f>
        <v>0</v>
      </c>
      <c r="T45" s="114"/>
      <c r="U45" s="18"/>
      <c r="W45" s="18"/>
      <c r="Y45" s="58"/>
      <c r="Z45" s="58"/>
      <c r="AA45" s="18"/>
      <c r="AB45" s="18"/>
      <c r="AC45" s="18"/>
      <c r="AD45" s="18"/>
      <c r="AE45" s="18"/>
      <c r="AF45" s="18"/>
      <c r="AG45" s="18"/>
      <c r="AK45" s="18"/>
    </row>
    <row r="46" spans="1:37" x14ac:dyDescent="0.2">
      <c r="A46" s="257"/>
      <c r="B46" s="92" t="s">
        <v>145</v>
      </c>
      <c r="C46" s="92" t="s">
        <v>146</v>
      </c>
      <c r="D46" s="92" t="s">
        <v>53</v>
      </c>
      <c r="E46" s="93">
        <v>43885</v>
      </c>
      <c r="F46" s="133">
        <v>16</v>
      </c>
      <c r="G46" s="134">
        <f t="shared" si="0"/>
        <v>0</v>
      </c>
      <c r="H46" s="94">
        <f t="shared" si="1"/>
        <v>0</v>
      </c>
      <c r="I46" s="136"/>
      <c r="J46" s="117">
        <f>_xlfn.IFNA(VLOOKUP(CONCATENATE($J$4,$B46,$C46),'1 Mortlock'!$A$7:$K$73,11,FALSE),0)</f>
        <v>0</v>
      </c>
      <c r="K46" s="106">
        <f>_xlfn.IFNA(VLOOKUP(CONCATENATE($K$4,$B46,$C46),'1 Mortlock'!$A$7:$K$73,11,FALSE),0)</f>
        <v>0</v>
      </c>
      <c r="L46" s="106">
        <f>_xlfn.IFNA(VLOOKUP(CONCATENATE($L$4,$B46,$C46),'1 Mortlock'!$A$7:$K$73,11,FALSE),0)</f>
        <v>0</v>
      </c>
      <c r="M46" s="106">
        <f>_xlfn.IFNA(VLOOKUP(CONCATENATE($M$4,$B46,$C46),'2 Dry'!$A$7:$K$99,11,FALSE),0)</f>
        <v>0</v>
      </c>
      <c r="N46" s="106">
        <f>_xlfn.IFNA(VLOOKUP(CONCATENATE($N$4,$B46,$C46),'2 Dry'!$A$7:$K$99,11,FALSE),0)</f>
        <v>0</v>
      </c>
      <c r="O46" s="106">
        <f>_xlfn.IFNA(VLOOKUP(CONCATENATE($O$4,$B46,$C46),'3 York'!$A$7:$K$100,11,FALSE),0)</f>
        <v>0</v>
      </c>
      <c r="P46" s="106">
        <f>_xlfn.IFNA(VLOOKUP(CONCATENATE($P$4,$B46,$C46),'3 York'!$A$7:$K$100,11,FALSE),0)</f>
        <v>0</v>
      </c>
      <c r="Q46" s="106">
        <f>_xlfn.IFNA(VLOOKUP(CONCATENATE($Q$4,$B46,$C46),'4State'!$A$7:$L$200,12,FALSE),0)</f>
        <v>0</v>
      </c>
      <c r="R46" s="106">
        <f>_xlfn.IFNA(VLOOKUP(CONCATENATE($R$4,$B46,$C46),'4State'!$A$7:$L$200,12,FALSE),0)</f>
        <v>0</v>
      </c>
      <c r="S46" s="106">
        <f>_xlfn.IFNA(VLOOKUP(CONCATENATE($S$4,$B46,$C46),'4State'!$A$7:$L$200,12,FALSE),0)</f>
        <v>0</v>
      </c>
      <c r="T46" s="114"/>
      <c r="U46" s="18"/>
      <c r="W46" s="18"/>
      <c r="Y46" s="58"/>
      <c r="Z46" s="58"/>
      <c r="AA46" s="18"/>
      <c r="AB46" s="18"/>
      <c r="AC46" s="18"/>
      <c r="AD46" s="18"/>
      <c r="AE46" s="18"/>
      <c r="AF46" s="18"/>
      <c r="AG46" s="18"/>
      <c r="AK46" s="18"/>
    </row>
    <row r="47" spans="1:37" x14ac:dyDescent="0.2">
      <c r="A47" s="257"/>
      <c r="B47" s="92" t="s">
        <v>32</v>
      </c>
      <c r="C47" s="92" t="s">
        <v>33</v>
      </c>
      <c r="D47" s="92" t="s">
        <v>34</v>
      </c>
      <c r="E47" s="93">
        <v>43855</v>
      </c>
      <c r="F47" s="133">
        <v>17</v>
      </c>
      <c r="G47" s="134">
        <f t="shared" si="0"/>
        <v>0</v>
      </c>
      <c r="H47" s="94">
        <f t="shared" si="1"/>
        <v>0</v>
      </c>
      <c r="I47" s="136"/>
      <c r="J47" s="117">
        <f>_xlfn.IFNA(VLOOKUP(CONCATENATE($J$4,$B47,$C47),'1 Mortlock'!$A$7:$K$73,11,FALSE),0)</f>
        <v>0</v>
      </c>
      <c r="K47" s="106">
        <f>_xlfn.IFNA(VLOOKUP(CONCATENATE($K$4,$B47,$C47),'1 Mortlock'!$A$7:$K$73,11,FALSE),0)</f>
        <v>0</v>
      </c>
      <c r="L47" s="106">
        <f>_xlfn.IFNA(VLOOKUP(CONCATENATE($L$4,$B47,$C47),'1 Mortlock'!$A$7:$K$73,11,FALSE),0)</f>
        <v>0</v>
      </c>
      <c r="M47" s="106">
        <f>_xlfn.IFNA(VLOOKUP(CONCATENATE($M$4,$B47,$C47),'2 Dry'!$A$7:$K$99,11,FALSE),0)</f>
        <v>0</v>
      </c>
      <c r="N47" s="106">
        <f>_xlfn.IFNA(VLOOKUP(CONCATENATE($N$4,$B47,$C47),'2 Dry'!$A$7:$K$99,11,FALSE),0)</f>
        <v>0</v>
      </c>
      <c r="O47" s="106">
        <f>_xlfn.IFNA(VLOOKUP(CONCATENATE($O$4,$B47,$C47),'3 York'!$A$7:$K$100,11,FALSE),0)</f>
        <v>0</v>
      </c>
      <c r="P47" s="106">
        <f>_xlfn.IFNA(VLOOKUP(CONCATENATE($P$4,$B47,$C47),'3 York'!$A$7:$K$100,11,FALSE),0)</f>
        <v>0</v>
      </c>
      <c r="Q47" s="106">
        <f>_xlfn.IFNA(VLOOKUP(CONCATENATE($Q$4,$B47,$C47),'4State'!$A$7:$L$200,12,FALSE),0)</f>
        <v>0</v>
      </c>
      <c r="R47" s="106">
        <f>_xlfn.IFNA(VLOOKUP(CONCATENATE($R$4,$B47,$C47),'4State'!$A$7:$L$200,12,FALSE),0)</f>
        <v>0</v>
      </c>
      <c r="S47" s="106">
        <f>_xlfn.IFNA(VLOOKUP(CONCATENATE($S$4,$B47,$C47),'4State'!$A$7:$L$200,12,FALSE),0)</f>
        <v>0</v>
      </c>
      <c r="T47" s="114"/>
      <c r="U47" s="18"/>
      <c r="W47" s="18"/>
      <c r="Y47" s="58"/>
      <c r="Z47" s="58"/>
      <c r="AA47" s="18"/>
      <c r="AB47" s="18"/>
      <c r="AC47" s="18"/>
      <c r="AD47" s="18"/>
      <c r="AE47" s="18"/>
      <c r="AF47" s="18"/>
      <c r="AG47" s="18"/>
      <c r="AK47" s="18"/>
    </row>
    <row r="48" spans="1:37" x14ac:dyDescent="0.2">
      <c r="A48" s="257"/>
      <c r="B48" s="92" t="s">
        <v>147</v>
      </c>
      <c r="C48" s="92" t="s">
        <v>148</v>
      </c>
      <c r="D48" s="92" t="s">
        <v>58</v>
      </c>
      <c r="E48" s="93">
        <v>43858</v>
      </c>
      <c r="F48" s="133">
        <v>12</v>
      </c>
      <c r="G48" s="134">
        <f t="shared" si="0"/>
        <v>0</v>
      </c>
      <c r="H48" s="94">
        <f t="shared" si="1"/>
        <v>0</v>
      </c>
      <c r="I48" s="136"/>
      <c r="J48" s="117">
        <f>_xlfn.IFNA(VLOOKUP(CONCATENATE($J$4,$B48,$C48),'1 Mortlock'!$A$7:$K$73,11,FALSE),0)</f>
        <v>0</v>
      </c>
      <c r="K48" s="106">
        <f>_xlfn.IFNA(VLOOKUP(CONCATENATE($K$4,$B48,$C48),'1 Mortlock'!$A$7:$K$73,11,FALSE),0)</f>
        <v>0</v>
      </c>
      <c r="L48" s="106">
        <f>_xlfn.IFNA(VLOOKUP(CONCATENATE($L$4,$B48,$C48),'1 Mortlock'!$A$7:$K$73,11,FALSE),0)</f>
        <v>0</v>
      </c>
      <c r="M48" s="106">
        <f>_xlfn.IFNA(VLOOKUP(CONCATENATE($M$4,$B48,$C48),'2 Dry'!$A$7:$K$99,11,FALSE),0)</f>
        <v>0</v>
      </c>
      <c r="N48" s="106">
        <f>_xlfn.IFNA(VLOOKUP(CONCATENATE($N$4,$B48,$C48),'2 Dry'!$A$7:$K$99,11,FALSE),0)</f>
        <v>0</v>
      </c>
      <c r="O48" s="106">
        <f>_xlfn.IFNA(VLOOKUP(CONCATENATE($O$4,$B48,$C48),'3 York'!$A$7:$K$100,11,FALSE),0)</f>
        <v>0</v>
      </c>
      <c r="P48" s="106">
        <f>_xlfn.IFNA(VLOOKUP(CONCATENATE($P$4,$B48,$C48),'3 York'!$A$7:$K$100,11,FALSE),0)</f>
        <v>0</v>
      </c>
      <c r="Q48" s="106">
        <f>_xlfn.IFNA(VLOOKUP(CONCATENATE($Q$4,$B48,$C48),'4State'!$A$7:$L$200,12,FALSE),0)</f>
        <v>0</v>
      </c>
      <c r="R48" s="106">
        <f>_xlfn.IFNA(VLOOKUP(CONCATENATE($R$4,$B48,$C48),'4State'!$A$7:$L$200,12,FALSE),0)</f>
        <v>0</v>
      </c>
      <c r="S48" s="106">
        <f>_xlfn.IFNA(VLOOKUP(CONCATENATE($S$4,$B48,$C48),'4State'!$A$7:$L$200,12,FALSE),0)</f>
        <v>0</v>
      </c>
      <c r="T48" s="114"/>
      <c r="U48" s="18"/>
      <c r="W48" s="18"/>
      <c r="Y48" s="58"/>
      <c r="Z48" s="58"/>
      <c r="AA48" s="18"/>
      <c r="AB48" s="18"/>
      <c r="AC48" s="18"/>
      <c r="AD48" s="18"/>
      <c r="AE48" s="18"/>
      <c r="AF48" s="18"/>
      <c r="AG48" s="18"/>
      <c r="AK48" s="18"/>
    </row>
    <row r="49" spans="1:37" x14ac:dyDescent="0.2">
      <c r="A49" s="257"/>
      <c r="B49" s="92" t="s">
        <v>147</v>
      </c>
      <c r="C49" s="92" t="s">
        <v>149</v>
      </c>
      <c r="D49" s="92" t="s">
        <v>58</v>
      </c>
      <c r="E49" s="93">
        <v>43859</v>
      </c>
      <c r="F49" s="133">
        <v>12</v>
      </c>
      <c r="G49" s="134">
        <f t="shared" si="0"/>
        <v>0</v>
      </c>
      <c r="H49" s="94">
        <f t="shared" si="1"/>
        <v>0</v>
      </c>
      <c r="I49" s="136"/>
      <c r="J49" s="117">
        <f>_xlfn.IFNA(VLOOKUP(CONCATENATE($J$4,$B49,$C49),'1 Mortlock'!$A$7:$K$73,11,FALSE),0)</f>
        <v>0</v>
      </c>
      <c r="K49" s="106">
        <f>_xlfn.IFNA(VLOOKUP(CONCATENATE($K$4,$B49,$C49),'1 Mortlock'!$A$7:$K$73,11,FALSE),0)</f>
        <v>0</v>
      </c>
      <c r="L49" s="106">
        <f>_xlfn.IFNA(VLOOKUP(CONCATENATE($L$4,$B49,$C49),'1 Mortlock'!$A$7:$K$73,11,FALSE),0)</f>
        <v>0</v>
      </c>
      <c r="M49" s="106">
        <f>_xlfn.IFNA(VLOOKUP(CONCATENATE($M$4,$B49,$C49),'2 Dry'!$A$7:$K$99,11,FALSE),0)</f>
        <v>0</v>
      </c>
      <c r="N49" s="106">
        <f>_xlfn.IFNA(VLOOKUP(CONCATENATE($N$4,$B49,$C49),'2 Dry'!$A$7:$K$99,11,FALSE),0)</f>
        <v>0</v>
      </c>
      <c r="O49" s="106">
        <f>_xlfn.IFNA(VLOOKUP(CONCATENATE($O$4,$B49,$C49),'3 York'!$A$7:$K$100,11,FALSE),0)</f>
        <v>0</v>
      </c>
      <c r="P49" s="106">
        <f>_xlfn.IFNA(VLOOKUP(CONCATENATE($P$4,$B49,$C49),'3 York'!$A$7:$K$100,11,FALSE),0)</f>
        <v>0</v>
      </c>
      <c r="Q49" s="106">
        <f>_xlfn.IFNA(VLOOKUP(CONCATENATE($Q$4,$B49,$C49),'4State'!$A$7:$L$200,12,FALSE),0)</f>
        <v>0</v>
      </c>
      <c r="R49" s="106">
        <f>_xlfn.IFNA(VLOOKUP(CONCATENATE($R$4,$B49,$C49),'4State'!$A$7:$L$200,12,FALSE),0)</f>
        <v>0</v>
      </c>
      <c r="S49" s="106">
        <f>_xlfn.IFNA(VLOOKUP(CONCATENATE($S$4,$B49,$C49),'4State'!$A$7:$L$200,12,FALSE),0)</f>
        <v>0</v>
      </c>
      <c r="T49" s="114"/>
      <c r="U49" s="18"/>
      <c r="W49" s="18"/>
      <c r="Y49" s="58"/>
      <c r="Z49" s="58"/>
      <c r="AA49" s="18"/>
      <c r="AB49" s="18"/>
      <c r="AC49" s="18"/>
      <c r="AD49" s="18"/>
      <c r="AE49" s="18"/>
      <c r="AF49" s="18"/>
      <c r="AG49" s="18"/>
      <c r="AK49" s="18"/>
    </row>
    <row r="50" spans="1:37" x14ac:dyDescent="0.2">
      <c r="A50" s="257"/>
      <c r="B50" s="92" t="s">
        <v>150</v>
      </c>
      <c r="C50" s="92" t="s">
        <v>151</v>
      </c>
      <c r="D50" s="92" t="s">
        <v>53</v>
      </c>
      <c r="E50" s="93">
        <v>43845</v>
      </c>
      <c r="F50" s="133">
        <v>18</v>
      </c>
      <c r="G50" s="134">
        <f t="shared" si="0"/>
        <v>0</v>
      </c>
      <c r="H50" s="94">
        <f t="shared" si="1"/>
        <v>0</v>
      </c>
      <c r="I50" s="136"/>
      <c r="J50" s="117">
        <f>_xlfn.IFNA(VLOOKUP(CONCATENATE($J$4,$B50,$C50),'1 Mortlock'!$A$7:$K$73,11,FALSE),0)</f>
        <v>0</v>
      </c>
      <c r="K50" s="106">
        <f>_xlfn.IFNA(VLOOKUP(CONCATENATE($K$4,$B50,$C50),'1 Mortlock'!$A$7:$K$73,11,FALSE),0)</f>
        <v>0</v>
      </c>
      <c r="L50" s="106">
        <f>_xlfn.IFNA(VLOOKUP(CONCATENATE($L$4,$B50,$C50),'1 Mortlock'!$A$7:$K$73,11,FALSE),0)</f>
        <v>0</v>
      </c>
      <c r="M50" s="106">
        <f>_xlfn.IFNA(VLOOKUP(CONCATENATE($M$4,$B50,$C50),'2 Dry'!$A$7:$K$99,11,FALSE),0)</f>
        <v>0</v>
      </c>
      <c r="N50" s="106">
        <f>_xlfn.IFNA(VLOOKUP(CONCATENATE($N$4,$B50,$C50),'2 Dry'!$A$7:$K$99,11,FALSE),0)</f>
        <v>0</v>
      </c>
      <c r="O50" s="106">
        <f>_xlfn.IFNA(VLOOKUP(CONCATENATE($O$4,$B50,$C50),'3 York'!$A$7:$K$100,11,FALSE),0)</f>
        <v>0</v>
      </c>
      <c r="P50" s="106">
        <f>_xlfn.IFNA(VLOOKUP(CONCATENATE($P$4,$B50,$C50),'3 York'!$A$7:$K$100,11,FALSE),0)</f>
        <v>0</v>
      </c>
      <c r="Q50" s="106">
        <f>_xlfn.IFNA(VLOOKUP(CONCATENATE($Q$4,$B50,$C50),'4State'!$A$7:$L$200,12,FALSE),0)</f>
        <v>0</v>
      </c>
      <c r="R50" s="106">
        <f>_xlfn.IFNA(VLOOKUP(CONCATENATE($R$4,$B50,$C50),'4State'!$A$7:$L$200,12,FALSE),0)</f>
        <v>0</v>
      </c>
      <c r="S50" s="106">
        <f>_xlfn.IFNA(VLOOKUP(CONCATENATE($S$4,$B50,$C50),'4State'!$A$7:$L$200,12,FALSE),0)</f>
        <v>0</v>
      </c>
      <c r="T50" s="114"/>
      <c r="U50" s="18"/>
      <c r="W50" s="18"/>
      <c r="Y50" s="58"/>
      <c r="Z50" s="58"/>
      <c r="AA50" s="18"/>
      <c r="AB50" s="18"/>
      <c r="AC50" s="18"/>
      <c r="AD50" s="18"/>
      <c r="AE50" s="18"/>
      <c r="AF50" s="18"/>
      <c r="AG50" s="18"/>
      <c r="AK50" s="18"/>
    </row>
    <row r="51" spans="1:37" x14ac:dyDescent="0.2">
      <c r="A51" s="257"/>
      <c r="B51" s="92" t="s">
        <v>152</v>
      </c>
      <c r="C51" s="92" t="s">
        <v>153</v>
      </c>
      <c r="D51" s="92" t="s">
        <v>154</v>
      </c>
      <c r="E51" s="93">
        <v>43858</v>
      </c>
      <c r="F51" s="133">
        <v>12</v>
      </c>
      <c r="G51" s="134">
        <f t="shared" si="0"/>
        <v>0</v>
      </c>
      <c r="H51" s="94">
        <f t="shared" si="1"/>
        <v>0</v>
      </c>
      <c r="I51" s="136"/>
      <c r="J51" s="117">
        <f>_xlfn.IFNA(VLOOKUP(CONCATENATE($J$4,$B51,$C51),'1 Mortlock'!$A$7:$K$73,11,FALSE),0)</f>
        <v>0</v>
      </c>
      <c r="K51" s="106">
        <f>_xlfn.IFNA(VLOOKUP(CONCATENATE($K$4,$B51,$C51),'1 Mortlock'!$A$7:$K$73,11,FALSE),0)</f>
        <v>0</v>
      </c>
      <c r="L51" s="106">
        <f>_xlfn.IFNA(VLOOKUP(CONCATENATE($L$4,$B51,$C51),'1 Mortlock'!$A$7:$K$73,11,FALSE),0)</f>
        <v>0</v>
      </c>
      <c r="M51" s="106">
        <f>_xlfn.IFNA(VLOOKUP(CONCATENATE($M$4,$B51,$C51),'2 Dry'!$A$7:$K$99,11,FALSE),0)</f>
        <v>0</v>
      </c>
      <c r="N51" s="106">
        <f>_xlfn.IFNA(VLOOKUP(CONCATENATE($N$4,$B51,$C51),'2 Dry'!$A$7:$K$99,11,FALSE),0)</f>
        <v>0</v>
      </c>
      <c r="O51" s="106">
        <f>_xlfn.IFNA(VLOOKUP(CONCATENATE($O$4,$B51,$C51),'3 York'!$A$7:$K$100,11,FALSE),0)</f>
        <v>0</v>
      </c>
      <c r="P51" s="106">
        <f>_xlfn.IFNA(VLOOKUP(CONCATENATE($P$4,$B51,$C51),'3 York'!$A$7:$K$100,11,FALSE),0)</f>
        <v>0</v>
      </c>
      <c r="Q51" s="106">
        <f>_xlfn.IFNA(VLOOKUP(CONCATENATE($Q$4,$B51,$C51),'4State'!$A$7:$L$200,12,FALSE),0)</f>
        <v>0</v>
      </c>
      <c r="R51" s="106">
        <f>_xlfn.IFNA(VLOOKUP(CONCATENATE($R$4,$B51,$C51),'4State'!$A$7:$L$200,12,FALSE),0)</f>
        <v>0</v>
      </c>
      <c r="S51" s="106">
        <f>_xlfn.IFNA(VLOOKUP(CONCATENATE($S$4,$B51,$C51),'4State'!$A$7:$L$200,12,FALSE),0)</f>
        <v>0</v>
      </c>
      <c r="T51" s="114"/>
      <c r="U51" s="18"/>
      <c r="W51" s="18"/>
      <c r="Y51" s="58"/>
      <c r="Z51" s="58"/>
      <c r="AA51" s="18"/>
      <c r="AB51" s="18"/>
      <c r="AC51" s="18"/>
      <c r="AD51" s="18"/>
      <c r="AE51" s="18"/>
      <c r="AF51" s="18"/>
      <c r="AG51" s="18"/>
      <c r="AK51" s="18"/>
    </row>
    <row r="52" spans="1:37" x14ac:dyDescent="0.2">
      <c r="A52" s="257"/>
      <c r="B52" s="92" t="s">
        <v>48</v>
      </c>
      <c r="C52" s="92" t="s">
        <v>49</v>
      </c>
      <c r="D52" s="92" t="s">
        <v>50</v>
      </c>
      <c r="E52" s="93">
        <v>43855</v>
      </c>
      <c r="F52" s="133">
        <v>16</v>
      </c>
      <c r="G52" s="134">
        <f t="shared" si="0"/>
        <v>0</v>
      </c>
      <c r="H52" s="94">
        <f t="shared" si="1"/>
        <v>0</v>
      </c>
      <c r="I52" s="136"/>
      <c r="J52" s="117">
        <f>_xlfn.IFNA(VLOOKUP(CONCATENATE($J$4,$B52,$C52),'1 Mortlock'!$A$7:$K$73,11,FALSE),0)</f>
        <v>0</v>
      </c>
      <c r="K52" s="106">
        <f>_xlfn.IFNA(VLOOKUP(CONCATENATE($K$4,$B52,$C52),'1 Mortlock'!$A$7:$K$73,11,FALSE),0)</f>
        <v>0</v>
      </c>
      <c r="L52" s="106">
        <f>_xlfn.IFNA(VLOOKUP(CONCATENATE($L$4,$B52,$C52),'1 Mortlock'!$A$7:$K$73,11,FALSE),0)</f>
        <v>0</v>
      </c>
      <c r="M52" s="106">
        <f>_xlfn.IFNA(VLOOKUP(CONCATENATE($M$4,$B52,$C52),'2 Dry'!$A$7:$K$99,11,FALSE),0)</f>
        <v>0</v>
      </c>
      <c r="N52" s="106">
        <f>_xlfn.IFNA(VLOOKUP(CONCATENATE($N$4,$B52,$C52),'2 Dry'!$A$7:$K$99,11,FALSE),0)</f>
        <v>0</v>
      </c>
      <c r="O52" s="106">
        <f>_xlfn.IFNA(VLOOKUP(CONCATENATE($O$4,$B52,$C52),'3 York'!$A$7:$K$100,11,FALSE),0)</f>
        <v>0</v>
      </c>
      <c r="P52" s="106">
        <f>_xlfn.IFNA(VLOOKUP(CONCATENATE($P$4,$B52,$C52),'3 York'!$A$7:$K$100,11,FALSE),0)</f>
        <v>0</v>
      </c>
      <c r="Q52" s="106">
        <f>_xlfn.IFNA(VLOOKUP(CONCATENATE($Q$4,$B52,$C52),'4State'!$A$7:$L$200,12,FALSE),0)</f>
        <v>0</v>
      </c>
      <c r="R52" s="106">
        <f>_xlfn.IFNA(VLOOKUP(CONCATENATE($R$4,$B52,$C52),'4State'!$A$7:$L$200,12,FALSE),0)</f>
        <v>0</v>
      </c>
      <c r="S52" s="106">
        <f>_xlfn.IFNA(VLOOKUP(CONCATENATE($S$4,$B52,$C52),'4State'!$A$7:$L$200,12,FALSE),0)</f>
        <v>0</v>
      </c>
      <c r="T52" s="114"/>
      <c r="U52" s="18"/>
      <c r="W52" s="18"/>
      <c r="Y52" s="58"/>
      <c r="Z52" s="58"/>
      <c r="AA52" s="18"/>
      <c r="AB52" s="18"/>
      <c r="AC52" s="18"/>
      <c r="AD52" s="18"/>
      <c r="AE52" s="18"/>
      <c r="AF52" s="18"/>
      <c r="AG52" s="18"/>
      <c r="AK52" s="18"/>
    </row>
    <row r="53" spans="1:37" x14ac:dyDescent="0.2">
      <c r="A53" s="257"/>
      <c r="B53" s="92" t="s">
        <v>155</v>
      </c>
      <c r="C53" s="92" t="s">
        <v>156</v>
      </c>
      <c r="D53" s="92" t="s">
        <v>116</v>
      </c>
      <c r="E53" s="93">
        <v>43888</v>
      </c>
      <c r="F53" s="133">
        <v>19</v>
      </c>
      <c r="G53" s="134">
        <f t="shared" si="0"/>
        <v>0</v>
      </c>
      <c r="H53" s="94">
        <f t="shared" si="1"/>
        <v>0</v>
      </c>
      <c r="I53" s="136"/>
      <c r="J53" s="117">
        <f>_xlfn.IFNA(VLOOKUP(CONCATENATE($J$4,$B53,$C53),'1 Mortlock'!$A$7:$K$73,11,FALSE),0)</f>
        <v>0</v>
      </c>
      <c r="K53" s="106">
        <f>_xlfn.IFNA(VLOOKUP(CONCATENATE($K$4,$B53,$C53),'1 Mortlock'!$A$7:$K$73,11,FALSE),0)</f>
        <v>0</v>
      </c>
      <c r="L53" s="106">
        <f>_xlfn.IFNA(VLOOKUP(CONCATENATE($L$4,$B53,$C53),'1 Mortlock'!$A$7:$K$73,11,FALSE),0)</f>
        <v>0</v>
      </c>
      <c r="M53" s="106">
        <f>_xlfn.IFNA(VLOOKUP(CONCATENATE($M$4,$B53,$C53),'2 Dry'!$A$7:$K$99,11,FALSE),0)</f>
        <v>0</v>
      </c>
      <c r="N53" s="106">
        <f>_xlfn.IFNA(VLOOKUP(CONCATENATE($N$4,$B53,$C53),'2 Dry'!$A$7:$K$99,11,FALSE),0)</f>
        <v>0</v>
      </c>
      <c r="O53" s="106">
        <f>_xlfn.IFNA(VLOOKUP(CONCATENATE($O$4,$B53,$C53),'3 York'!$A$7:$K$100,11,FALSE),0)</f>
        <v>0</v>
      </c>
      <c r="P53" s="106">
        <f>_xlfn.IFNA(VLOOKUP(CONCATENATE($P$4,$B53,$C53),'3 York'!$A$7:$K$100,11,FALSE),0)</f>
        <v>0</v>
      </c>
      <c r="Q53" s="106">
        <f>_xlfn.IFNA(VLOOKUP(CONCATENATE($Q$4,$B53,$C53),'4State'!$A$7:$L$200,12,FALSE),0)</f>
        <v>0</v>
      </c>
      <c r="R53" s="106">
        <f>_xlfn.IFNA(VLOOKUP(CONCATENATE($R$4,$B53,$C53),'4State'!$A$7:$L$200,12,FALSE),0)</f>
        <v>0</v>
      </c>
      <c r="S53" s="106">
        <f>_xlfn.IFNA(VLOOKUP(CONCATENATE($S$4,$B53,$C53),'4State'!$A$7:$L$200,12,FALSE),0)</f>
        <v>0</v>
      </c>
      <c r="T53" s="114"/>
      <c r="U53" s="18"/>
      <c r="W53" s="18"/>
      <c r="Y53" s="58"/>
      <c r="Z53" s="58"/>
      <c r="AA53" s="18"/>
      <c r="AB53" s="18"/>
      <c r="AC53" s="18"/>
      <c r="AD53" s="18"/>
      <c r="AE53" s="18"/>
      <c r="AF53" s="18"/>
      <c r="AG53" s="18"/>
      <c r="AK53" s="18"/>
    </row>
    <row r="54" spans="1:37" x14ac:dyDescent="0.2">
      <c r="A54" s="257"/>
      <c r="B54" s="92" t="s">
        <v>157</v>
      </c>
      <c r="C54" s="92" t="s">
        <v>158</v>
      </c>
      <c r="D54" s="92" t="s">
        <v>159</v>
      </c>
      <c r="E54" s="93">
        <v>43888</v>
      </c>
      <c r="F54" s="133">
        <v>12</v>
      </c>
      <c r="G54" s="134">
        <f t="shared" si="0"/>
        <v>0</v>
      </c>
      <c r="H54" s="94">
        <f t="shared" si="1"/>
        <v>0</v>
      </c>
      <c r="I54" s="136"/>
      <c r="J54" s="117">
        <f>_xlfn.IFNA(VLOOKUP(CONCATENATE($J$4,$B54,$C54),'1 Mortlock'!$A$7:$K$73,11,FALSE),0)</f>
        <v>0</v>
      </c>
      <c r="K54" s="106">
        <f>_xlfn.IFNA(VLOOKUP(CONCATENATE($K$4,$B54,$C54),'1 Mortlock'!$A$7:$K$73,11,FALSE),0)</f>
        <v>0</v>
      </c>
      <c r="L54" s="106">
        <f>_xlfn.IFNA(VLOOKUP(CONCATENATE($L$4,$B54,$C54),'1 Mortlock'!$A$7:$K$73,11,FALSE),0)</f>
        <v>0</v>
      </c>
      <c r="M54" s="106">
        <f>_xlfn.IFNA(VLOOKUP(CONCATENATE($M$4,$B54,$C54),'2 Dry'!$A$7:$K$99,11,FALSE),0)</f>
        <v>0</v>
      </c>
      <c r="N54" s="106">
        <f>_xlfn.IFNA(VLOOKUP(CONCATENATE($N$4,$B54,$C54),'2 Dry'!$A$7:$K$99,11,FALSE),0)</f>
        <v>0</v>
      </c>
      <c r="O54" s="106">
        <f>_xlfn.IFNA(VLOOKUP(CONCATENATE($O$4,$B54,$C54),'3 York'!$A$7:$K$100,11,FALSE),0)</f>
        <v>0</v>
      </c>
      <c r="P54" s="106">
        <f>_xlfn.IFNA(VLOOKUP(CONCATENATE($P$4,$B54,$C54),'3 York'!$A$7:$K$100,11,FALSE),0)</f>
        <v>0</v>
      </c>
      <c r="Q54" s="106">
        <f>_xlfn.IFNA(VLOOKUP(CONCATENATE($Q$4,$B54,$C54),'4State'!$A$7:$L$200,12,FALSE),0)</f>
        <v>0</v>
      </c>
      <c r="R54" s="106">
        <f>_xlfn.IFNA(VLOOKUP(CONCATENATE($R$4,$B54,$C54),'4State'!$A$7:$L$200,12,FALSE),0)</f>
        <v>0</v>
      </c>
      <c r="S54" s="106">
        <f>_xlfn.IFNA(VLOOKUP(CONCATENATE($S$4,$B54,$C54),'4State'!$A$7:$L$200,12,FALSE),0)</f>
        <v>0</v>
      </c>
      <c r="T54" s="114"/>
      <c r="U54" s="18"/>
      <c r="W54" s="18"/>
      <c r="Y54" s="58"/>
      <c r="Z54" s="58"/>
      <c r="AA54" s="18"/>
      <c r="AB54" s="18"/>
      <c r="AC54" s="18"/>
      <c r="AD54" s="18"/>
      <c r="AE54" s="18"/>
      <c r="AF54" s="18"/>
      <c r="AG54" s="18"/>
      <c r="AK54" s="18"/>
    </row>
    <row r="55" spans="1:37" x14ac:dyDescent="0.2">
      <c r="A55" s="257"/>
      <c r="B55" s="92" t="s">
        <v>160</v>
      </c>
      <c r="C55" s="92" t="s">
        <v>161</v>
      </c>
      <c r="D55" s="92" t="s">
        <v>162</v>
      </c>
      <c r="E55" s="93">
        <v>43888</v>
      </c>
      <c r="F55" s="133">
        <v>10</v>
      </c>
      <c r="G55" s="134">
        <f t="shared" si="0"/>
        <v>0</v>
      </c>
      <c r="H55" s="94">
        <f t="shared" si="1"/>
        <v>0</v>
      </c>
      <c r="I55" s="136"/>
      <c r="J55" s="117">
        <f>_xlfn.IFNA(VLOOKUP(CONCATENATE($J$4,$B55,$C55),'1 Mortlock'!$A$7:$K$73,11,FALSE),0)</f>
        <v>0</v>
      </c>
      <c r="K55" s="106">
        <f>_xlfn.IFNA(VLOOKUP(CONCATENATE($K$4,$B55,$C55),'1 Mortlock'!$A$7:$K$73,11,FALSE),0)</f>
        <v>0</v>
      </c>
      <c r="L55" s="106">
        <f>_xlfn.IFNA(VLOOKUP(CONCATENATE($L$4,$B55,$C55),'1 Mortlock'!$A$7:$K$73,11,FALSE),0)</f>
        <v>0</v>
      </c>
      <c r="M55" s="106">
        <f>_xlfn.IFNA(VLOOKUP(CONCATENATE($M$4,$B55,$C55),'2 Dry'!$A$7:$K$99,11,FALSE),0)</f>
        <v>0</v>
      </c>
      <c r="N55" s="106">
        <f>_xlfn.IFNA(VLOOKUP(CONCATENATE($N$4,$B55,$C55),'2 Dry'!$A$7:$K$99,11,FALSE),0)</f>
        <v>0</v>
      </c>
      <c r="O55" s="106">
        <f>_xlfn.IFNA(VLOOKUP(CONCATENATE($O$4,$B55,$C55),'3 York'!$A$7:$K$100,11,FALSE),0)</f>
        <v>0</v>
      </c>
      <c r="P55" s="106">
        <f>_xlfn.IFNA(VLOOKUP(CONCATENATE($P$4,$B55,$C55),'3 York'!$A$7:$K$100,11,FALSE),0)</f>
        <v>0</v>
      </c>
      <c r="Q55" s="106">
        <f>_xlfn.IFNA(VLOOKUP(CONCATENATE($Q$4,$B55,$C55),'4State'!$A$7:$L$200,12,FALSE),0)</f>
        <v>0</v>
      </c>
      <c r="R55" s="106">
        <f>_xlfn.IFNA(VLOOKUP(CONCATENATE($R$4,$B55,$C55),'4State'!$A$7:$L$200,12,FALSE),0)</f>
        <v>0</v>
      </c>
      <c r="S55" s="106">
        <f>_xlfn.IFNA(VLOOKUP(CONCATENATE($S$4,$B55,$C55),'4State'!$A$7:$L$200,12,FALSE),0)</f>
        <v>0</v>
      </c>
      <c r="T55" s="114"/>
      <c r="U55" s="18"/>
      <c r="W55" s="18"/>
      <c r="Y55" s="58"/>
      <c r="Z55" s="58"/>
      <c r="AA55" s="18"/>
      <c r="AB55" s="18"/>
      <c r="AC55" s="18"/>
      <c r="AD55" s="18"/>
      <c r="AE55" s="18"/>
      <c r="AF55" s="18"/>
      <c r="AG55" s="18"/>
      <c r="AK55" s="18"/>
    </row>
    <row r="56" spans="1:37" x14ac:dyDescent="0.2">
      <c r="A56" s="257"/>
      <c r="B56" s="92" t="s">
        <v>163</v>
      </c>
      <c r="C56" s="92" t="s">
        <v>164</v>
      </c>
      <c r="D56" s="92" t="s">
        <v>34</v>
      </c>
      <c r="E56" s="93">
        <v>43882</v>
      </c>
      <c r="F56" s="133">
        <v>12</v>
      </c>
      <c r="G56" s="134">
        <f t="shared" si="0"/>
        <v>0</v>
      </c>
      <c r="H56" s="94">
        <f t="shared" si="1"/>
        <v>0</v>
      </c>
      <c r="I56" s="136"/>
      <c r="J56" s="117">
        <f>_xlfn.IFNA(VLOOKUP(CONCATENATE($J$4,$B56,$C56),'1 Mortlock'!$A$7:$K$73,11,FALSE),0)</f>
        <v>0</v>
      </c>
      <c r="K56" s="106">
        <f>_xlfn.IFNA(VLOOKUP(CONCATENATE($K$4,$B56,$C56),'1 Mortlock'!$A$7:$K$73,11,FALSE),0)</f>
        <v>0</v>
      </c>
      <c r="L56" s="106">
        <f>_xlfn.IFNA(VLOOKUP(CONCATENATE($L$4,$B56,$C56),'1 Mortlock'!$A$7:$K$73,11,FALSE),0)</f>
        <v>0</v>
      </c>
      <c r="M56" s="106">
        <f>_xlfn.IFNA(VLOOKUP(CONCATENATE($M$4,$B56,$C56),'2 Dry'!$A$7:$K$99,11,FALSE),0)</f>
        <v>0</v>
      </c>
      <c r="N56" s="106">
        <f>_xlfn.IFNA(VLOOKUP(CONCATENATE($N$4,$B56,$C56),'2 Dry'!$A$7:$K$99,11,FALSE),0)</f>
        <v>0</v>
      </c>
      <c r="O56" s="106">
        <f>_xlfn.IFNA(VLOOKUP(CONCATENATE($O$4,$B56,$C56),'3 York'!$A$7:$K$100,11,FALSE),0)</f>
        <v>0</v>
      </c>
      <c r="P56" s="106">
        <f>_xlfn.IFNA(VLOOKUP(CONCATENATE($P$4,$B56,$C56),'3 York'!$A$7:$K$100,11,FALSE),0)</f>
        <v>0</v>
      </c>
      <c r="Q56" s="106">
        <f>_xlfn.IFNA(VLOOKUP(CONCATENATE($Q$4,$B56,$C56),'4State'!$A$7:$L$200,12,FALSE),0)</f>
        <v>0</v>
      </c>
      <c r="R56" s="106">
        <f>_xlfn.IFNA(VLOOKUP(CONCATENATE($R$4,$B56,$C56),'4State'!$A$7:$L$200,12,FALSE),0)</f>
        <v>0</v>
      </c>
      <c r="S56" s="106">
        <f>_xlfn.IFNA(VLOOKUP(CONCATENATE($S$4,$B56,$C56),'4State'!$A$7:$L$200,12,FALSE),0)</f>
        <v>0</v>
      </c>
      <c r="T56" s="114"/>
      <c r="U56" s="18"/>
      <c r="W56" s="18"/>
      <c r="Y56" s="58"/>
      <c r="Z56" s="58"/>
      <c r="AA56" s="18"/>
      <c r="AB56" s="18"/>
      <c r="AC56" s="18"/>
      <c r="AD56" s="18"/>
      <c r="AE56" s="18"/>
      <c r="AF56" s="18"/>
      <c r="AG56" s="18"/>
      <c r="AK56" s="18"/>
    </row>
    <row r="57" spans="1:37" x14ac:dyDescent="0.2">
      <c r="A57" s="257"/>
      <c r="B57" s="92" t="s">
        <v>165</v>
      </c>
      <c r="C57" s="92" t="s">
        <v>166</v>
      </c>
      <c r="D57" s="92" t="s">
        <v>81</v>
      </c>
      <c r="E57" s="93">
        <v>43817</v>
      </c>
      <c r="F57" s="133">
        <v>9</v>
      </c>
      <c r="G57" s="134">
        <f t="shared" si="0"/>
        <v>0</v>
      </c>
      <c r="H57" s="94">
        <f t="shared" si="1"/>
        <v>0</v>
      </c>
      <c r="I57" s="136"/>
      <c r="J57" s="117">
        <f>_xlfn.IFNA(VLOOKUP(CONCATENATE($J$4,$B57,$C57),'1 Mortlock'!$A$7:$K$73,11,FALSE),0)</f>
        <v>0</v>
      </c>
      <c r="K57" s="106">
        <f>_xlfn.IFNA(VLOOKUP(CONCATENATE($K$4,$B57,$C57),'1 Mortlock'!$A$7:$K$73,11,FALSE),0)</f>
        <v>0</v>
      </c>
      <c r="L57" s="106">
        <f>_xlfn.IFNA(VLOOKUP(CONCATENATE($L$4,$B57,$C57),'1 Mortlock'!$A$7:$K$73,11,FALSE),0)</f>
        <v>0</v>
      </c>
      <c r="M57" s="106">
        <f>_xlfn.IFNA(VLOOKUP(CONCATENATE($M$4,$B57,$C57),'2 Dry'!$A$7:$K$99,11,FALSE),0)</f>
        <v>0</v>
      </c>
      <c r="N57" s="106">
        <f>_xlfn.IFNA(VLOOKUP(CONCATENATE($N$4,$B57,$C57),'2 Dry'!$A$7:$K$99,11,FALSE),0)</f>
        <v>0</v>
      </c>
      <c r="O57" s="106">
        <f>_xlfn.IFNA(VLOOKUP(CONCATENATE($O$4,$B57,$C57),'3 York'!$A$7:$K$100,11,FALSE),0)</f>
        <v>0</v>
      </c>
      <c r="P57" s="106">
        <f>_xlfn.IFNA(VLOOKUP(CONCATENATE($P$4,$B57,$C57),'3 York'!$A$7:$K$100,11,FALSE),0)</f>
        <v>0</v>
      </c>
      <c r="Q57" s="106">
        <f>_xlfn.IFNA(VLOOKUP(CONCATENATE($Q$4,$B57,$C57),'4State'!$A$7:$L$200,12,FALSE),0)</f>
        <v>0</v>
      </c>
      <c r="R57" s="106">
        <f>_xlfn.IFNA(VLOOKUP(CONCATENATE($R$4,$B57,$C57),'4State'!$A$7:$L$200,12,FALSE),0)</f>
        <v>0</v>
      </c>
      <c r="S57" s="106">
        <f>_xlfn.IFNA(VLOOKUP(CONCATENATE($S$4,$B57,$C57),'4State'!$A$7:$L$200,12,FALSE),0)</f>
        <v>0</v>
      </c>
      <c r="T57" s="114"/>
      <c r="U57" s="18"/>
      <c r="W57" s="18"/>
      <c r="Y57" s="58"/>
      <c r="Z57" s="58"/>
      <c r="AA57" s="18"/>
      <c r="AB57" s="18"/>
      <c r="AC57" s="18"/>
      <c r="AD57" s="18"/>
      <c r="AE57" s="18"/>
      <c r="AF57" s="18"/>
      <c r="AG57" s="18"/>
      <c r="AK57" s="18"/>
    </row>
    <row r="58" spans="1:37" x14ac:dyDescent="0.2">
      <c r="A58" s="257"/>
      <c r="B58" s="92" t="s">
        <v>167</v>
      </c>
      <c r="C58" s="92" t="s">
        <v>168</v>
      </c>
      <c r="D58" s="92" t="s">
        <v>169</v>
      </c>
      <c r="E58" s="93">
        <v>43873</v>
      </c>
      <c r="F58" s="133">
        <v>11</v>
      </c>
      <c r="G58" s="134">
        <f t="shared" si="0"/>
        <v>0</v>
      </c>
      <c r="H58" s="94">
        <f t="shared" si="1"/>
        <v>0</v>
      </c>
      <c r="I58" s="136"/>
      <c r="J58" s="117">
        <f>_xlfn.IFNA(VLOOKUP(CONCATENATE($J$4,$B58,$C58),'1 Mortlock'!$A$7:$K$73,11,FALSE),0)</f>
        <v>0</v>
      </c>
      <c r="K58" s="106">
        <f>_xlfn.IFNA(VLOOKUP(CONCATENATE($K$4,$B58,$C58),'1 Mortlock'!$A$7:$K$73,11,FALSE),0)</f>
        <v>0</v>
      </c>
      <c r="L58" s="106">
        <f>_xlfn.IFNA(VLOOKUP(CONCATENATE($L$4,$B58,$C58),'1 Mortlock'!$A$7:$K$73,11,FALSE),0)</f>
        <v>0</v>
      </c>
      <c r="M58" s="106">
        <f>_xlfn.IFNA(VLOOKUP(CONCATENATE($M$4,$B58,$C58),'2 Dry'!$A$7:$K$99,11,FALSE),0)</f>
        <v>0</v>
      </c>
      <c r="N58" s="106">
        <f>_xlfn.IFNA(VLOOKUP(CONCATENATE($N$4,$B58,$C58),'2 Dry'!$A$7:$K$99,11,FALSE),0)</f>
        <v>0</v>
      </c>
      <c r="O58" s="106">
        <f>_xlfn.IFNA(VLOOKUP(CONCATENATE($O$4,$B58,$C58),'3 York'!$A$7:$K$100,11,FALSE),0)</f>
        <v>0</v>
      </c>
      <c r="P58" s="106">
        <f>_xlfn.IFNA(VLOOKUP(CONCATENATE($P$4,$B58,$C58),'3 York'!$A$7:$K$100,11,FALSE),0)</f>
        <v>0</v>
      </c>
      <c r="Q58" s="106">
        <f>_xlfn.IFNA(VLOOKUP(CONCATENATE($Q$4,$B58,$C58),'4State'!$A$7:$L$200,12,FALSE),0)</f>
        <v>0</v>
      </c>
      <c r="R58" s="106">
        <f>_xlfn.IFNA(VLOOKUP(CONCATENATE($R$4,$B58,$C58),'4State'!$A$7:$L$200,12,FALSE),0)</f>
        <v>0</v>
      </c>
      <c r="S58" s="106">
        <f>_xlfn.IFNA(VLOOKUP(CONCATENATE($S$4,$B58,$C58),'4State'!$A$7:$L$200,12,FALSE),0)</f>
        <v>0</v>
      </c>
      <c r="T58" s="114"/>
      <c r="U58" s="18"/>
      <c r="W58" s="18"/>
      <c r="Y58" s="58"/>
      <c r="Z58" s="58"/>
      <c r="AA58" s="18"/>
      <c r="AB58" s="18"/>
      <c r="AC58" s="18"/>
      <c r="AD58" s="18"/>
      <c r="AE58" s="18"/>
      <c r="AF58" s="18"/>
      <c r="AG58" s="18"/>
      <c r="AK58" s="18"/>
    </row>
    <row r="59" spans="1:37" x14ac:dyDescent="0.2">
      <c r="A59" s="257"/>
      <c r="B59" s="92" t="s">
        <v>170</v>
      </c>
      <c r="C59" s="92" t="s">
        <v>171</v>
      </c>
      <c r="D59" s="92" t="s">
        <v>73</v>
      </c>
      <c r="E59" s="93">
        <v>43882</v>
      </c>
      <c r="F59" s="133">
        <v>9</v>
      </c>
      <c r="G59" s="134">
        <f t="shared" si="0"/>
        <v>0</v>
      </c>
      <c r="H59" s="94">
        <f t="shared" si="1"/>
        <v>0</v>
      </c>
      <c r="I59" s="136"/>
      <c r="J59" s="117">
        <f>_xlfn.IFNA(VLOOKUP(CONCATENATE($J$4,$B59,$C59),'1 Mortlock'!$A$7:$K$73,11,FALSE),0)</f>
        <v>0</v>
      </c>
      <c r="K59" s="106">
        <f>_xlfn.IFNA(VLOOKUP(CONCATENATE($K$4,$B59,$C59),'1 Mortlock'!$A$7:$K$73,11,FALSE),0)</f>
        <v>0</v>
      </c>
      <c r="L59" s="106">
        <f>_xlfn.IFNA(VLOOKUP(CONCATENATE($L$4,$B59,$C59),'1 Mortlock'!$A$7:$K$73,11,FALSE),0)</f>
        <v>0</v>
      </c>
      <c r="M59" s="106">
        <f>_xlfn.IFNA(VLOOKUP(CONCATENATE($M$4,$B59,$C59),'2 Dry'!$A$7:$K$99,11,FALSE),0)</f>
        <v>0</v>
      </c>
      <c r="N59" s="106">
        <f>_xlfn.IFNA(VLOOKUP(CONCATENATE($N$4,$B59,$C59),'2 Dry'!$A$7:$K$99,11,FALSE),0)</f>
        <v>0</v>
      </c>
      <c r="O59" s="106">
        <f>_xlfn.IFNA(VLOOKUP(CONCATENATE($O$4,$B59,$C59),'3 York'!$A$7:$K$100,11,FALSE),0)</f>
        <v>0</v>
      </c>
      <c r="P59" s="106">
        <f>_xlfn.IFNA(VLOOKUP(CONCATENATE($P$4,$B59,$C59),'3 York'!$A$7:$K$100,11,FALSE),0)</f>
        <v>0</v>
      </c>
      <c r="Q59" s="106">
        <f>_xlfn.IFNA(VLOOKUP(CONCATENATE($Q$4,$B59,$C59),'4State'!$A$7:$L$200,12,FALSE),0)</f>
        <v>0</v>
      </c>
      <c r="R59" s="106">
        <f>_xlfn.IFNA(VLOOKUP(CONCATENATE($R$4,$B59,$C59),'4State'!$A$7:$L$200,12,FALSE),0)</f>
        <v>0</v>
      </c>
      <c r="S59" s="106">
        <f>_xlfn.IFNA(VLOOKUP(CONCATENATE($S$4,$B59,$C59),'4State'!$A$7:$L$200,12,FALSE),0)</f>
        <v>0</v>
      </c>
      <c r="T59" s="114"/>
      <c r="U59" s="18"/>
      <c r="W59" s="18"/>
      <c r="Y59" s="58"/>
      <c r="Z59" s="58"/>
      <c r="AA59" s="18"/>
      <c r="AB59" s="18"/>
      <c r="AC59" s="18"/>
      <c r="AD59" s="18"/>
      <c r="AE59" s="18"/>
      <c r="AF59" s="18"/>
      <c r="AG59" s="18"/>
      <c r="AK59" s="18"/>
    </row>
    <row r="60" spans="1:37" x14ac:dyDescent="0.2">
      <c r="A60" s="257"/>
      <c r="B60" s="92" t="s">
        <v>172</v>
      </c>
      <c r="C60" s="92" t="s">
        <v>173</v>
      </c>
      <c r="D60" s="92" t="s">
        <v>174</v>
      </c>
      <c r="E60" s="93">
        <v>43852</v>
      </c>
      <c r="F60" s="133">
        <v>15</v>
      </c>
      <c r="G60" s="134">
        <f t="shared" si="0"/>
        <v>0</v>
      </c>
      <c r="H60" s="94">
        <f t="shared" si="1"/>
        <v>0</v>
      </c>
      <c r="I60" s="136"/>
      <c r="J60" s="117">
        <f>_xlfn.IFNA(VLOOKUP(CONCATENATE($J$4,$B60,$C60),'1 Mortlock'!$A$7:$K$73,11,FALSE),0)</f>
        <v>0</v>
      </c>
      <c r="K60" s="106">
        <f>_xlfn.IFNA(VLOOKUP(CONCATENATE($K$4,$B60,$C60),'1 Mortlock'!$A$7:$K$73,11,FALSE),0)</f>
        <v>0</v>
      </c>
      <c r="L60" s="106">
        <f>_xlfn.IFNA(VLOOKUP(CONCATENATE($L$4,$B60,$C60),'1 Mortlock'!$A$7:$K$73,11,FALSE),0)</f>
        <v>0</v>
      </c>
      <c r="M60" s="106">
        <f>_xlfn.IFNA(VLOOKUP(CONCATENATE($M$4,$B60,$C60),'2 Dry'!$A$7:$K$99,11,FALSE),0)</f>
        <v>0</v>
      </c>
      <c r="N60" s="106">
        <f>_xlfn.IFNA(VLOOKUP(CONCATENATE($N$4,$B60,$C60),'2 Dry'!$A$7:$K$99,11,FALSE),0)</f>
        <v>0</v>
      </c>
      <c r="O60" s="106">
        <f>_xlfn.IFNA(VLOOKUP(CONCATENATE($O$4,$B60,$C60),'3 York'!$A$7:$K$100,11,FALSE),0)</f>
        <v>0</v>
      </c>
      <c r="P60" s="106">
        <f>_xlfn.IFNA(VLOOKUP(CONCATENATE($P$4,$B60,$C60),'3 York'!$A$7:$K$100,11,FALSE),0)</f>
        <v>0</v>
      </c>
      <c r="Q60" s="106">
        <f>_xlfn.IFNA(VLOOKUP(CONCATENATE($Q$4,$B60,$C60),'4State'!$A$7:$L$200,12,FALSE),0)</f>
        <v>0</v>
      </c>
      <c r="R60" s="106">
        <f>_xlfn.IFNA(VLOOKUP(CONCATENATE($R$4,$B60,$C60),'4State'!$A$7:$L$200,12,FALSE),0)</f>
        <v>0</v>
      </c>
      <c r="S60" s="106">
        <f>_xlfn.IFNA(VLOOKUP(CONCATENATE($S$4,$B60,$C60),'4State'!$A$7:$L$200,12,FALSE),0)</f>
        <v>0</v>
      </c>
      <c r="T60" s="114"/>
      <c r="U60" s="18"/>
      <c r="W60" s="18"/>
      <c r="Y60" s="58"/>
      <c r="Z60" s="58"/>
      <c r="AA60" s="18"/>
      <c r="AB60" s="18"/>
      <c r="AC60" s="18"/>
      <c r="AD60" s="18"/>
      <c r="AE60" s="18"/>
      <c r="AF60" s="18"/>
      <c r="AG60" s="18"/>
      <c r="AK60" s="18"/>
    </row>
    <row r="61" spans="1:37" x14ac:dyDescent="0.2">
      <c r="A61" s="257"/>
      <c r="B61" s="92" t="s">
        <v>175</v>
      </c>
      <c r="C61" s="92" t="s">
        <v>176</v>
      </c>
      <c r="D61" s="92" t="s">
        <v>177</v>
      </c>
      <c r="E61" s="93">
        <v>43850</v>
      </c>
      <c r="F61" s="133">
        <v>13</v>
      </c>
      <c r="G61" s="134">
        <f t="shared" si="0"/>
        <v>0</v>
      </c>
      <c r="H61" s="94">
        <f t="shared" si="1"/>
        <v>0</v>
      </c>
      <c r="I61" s="136"/>
      <c r="J61" s="117">
        <f>_xlfn.IFNA(VLOOKUP(CONCATENATE($J$4,$B61,$C61),'1 Mortlock'!$A$7:$K$73,11,FALSE),0)</f>
        <v>0</v>
      </c>
      <c r="K61" s="106">
        <f>_xlfn.IFNA(VLOOKUP(CONCATENATE($K$4,$B61,$C61),'1 Mortlock'!$A$7:$K$73,11,FALSE),0)</f>
        <v>0</v>
      </c>
      <c r="L61" s="106">
        <f>_xlfn.IFNA(VLOOKUP(CONCATENATE($L$4,$B61,$C61),'1 Mortlock'!$A$7:$K$73,11,FALSE),0)</f>
        <v>0</v>
      </c>
      <c r="M61" s="106">
        <f>_xlfn.IFNA(VLOOKUP(CONCATENATE($M$4,$B61,$C61),'2 Dry'!$A$7:$K$99,11,FALSE),0)</f>
        <v>0</v>
      </c>
      <c r="N61" s="106">
        <f>_xlfn.IFNA(VLOOKUP(CONCATENATE($N$4,$B61,$C61),'2 Dry'!$A$7:$K$99,11,FALSE),0)</f>
        <v>0</v>
      </c>
      <c r="O61" s="106">
        <f>_xlfn.IFNA(VLOOKUP(CONCATENATE($O$4,$B61,$C61),'3 York'!$A$7:$K$100,11,FALSE),0)</f>
        <v>0</v>
      </c>
      <c r="P61" s="106">
        <f>_xlfn.IFNA(VLOOKUP(CONCATENATE($P$4,$B61,$C61),'3 York'!$A$7:$K$100,11,FALSE),0)</f>
        <v>0</v>
      </c>
      <c r="Q61" s="106">
        <f>_xlfn.IFNA(VLOOKUP(CONCATENATE($Q$4,$B61,$C61),'4State'!$A$7:$L$200,12,FALSE),0)</f>
        <v>0</v>
      </c>
      <c r="R61" s="106">
        <f>_xlfn.IFNA(VLOOKUP(CONCATENATE($R$4,$B61,$C61),'4State'!$A$7:$L$200,12,FALSE),0)</f>
        <v>0</v>
      </c>
      <c r="S61" s="106">
        <f>_xlfn.IFNA(VLOOKUP(CONCATENATE($S$4,$B61,$C61),'4State'!$A$7:$L$200,12,FALSE),0)</f>
        <v>0</v>
      </c>
      <c r="T61" s="114"/>
      <c r="U61" s="18"/>
      <c r="W61" s="18"/>
      <c r="Y61" s="58"/>
      <c r="Z61" s="58"/>
      <c r="AA61" s="18"/>
      <c r="AB61" s="18"/>
      <c r="AC61" s="18"/>
      <c r="AD61" s="18"/>
      <c r="AE61" s="18"/>
      <c r="AF61" s="18"/>
      <c r="AG61" s="18"/>
      <c r="AK61" s="18"/>
    </row>
    <row r="62" spans="1:37" x14ac:dyDescent="0.2">
      <c r="A62" s="257"/>
      <c r="B62" s="92" t="s">
        <v>61</v>
      </c>
      <c r="C62" s="92" t="s">
        <v>62</v>
      </c>
      <c r="D62" s="92" t="s">
        <v>63</v>
      </c>
      <c r="E62" s="93">
        <v>43853</v>
      </c>
      <c r="F62" s="133">
        <v>13</v>
      </c>
      <c r="G62" s="134">
        <f t="shared" si="0"/>
        <v>0</v>
      </c>
      <c r="H62" s="94">
        <f t="shared" si="1"/>
        <v>0</v>
      </c>
      <c r="I62" s="136"/>
      <c r="J62" s="117">
        <f>_xlfn.IFNA(VLOOKUP(CONCATENATE($J$4,$B62,$C62),'1 Mortlock'!$A$7:$K$73,11,FALSE),0)</f>
        <v>0</v>
      </c>
      <c r="K62" s="106">
        <f>_xlfn.IFNA(VLOOKUP(CONCATENATE($K$4,$B62,$C62),'1 Mortlock'!$A$7:$K$73,11,FALSE),0)</f>
        <v>0</v>
      </c>
      <c r="L62" s="106">
        <f>_xlfn.IFNA(VLOOKUP(CONCATENATE($L$4,$B62,$C62),'1 Mortlock'!$A$7:$K$73,11,FALSE),0)</f>
        <v>0</v>
      </c>
      <c r="M62" s="106">
        <f>_xlfn.IFNA(VLOOKUP(CONCATENATE($M$4,$B62,$C62),'2 Dry'!$A$7:$K$99,11,FALSE),0)</f>
        <v>0</v>
      </c>
      <c r="N62" s="106">
        <f>_xlfn.IFNA(VLOOKUP(CONCATENATE($N$4,$B62,$C62),'2 Dry'!$A$7:$K$99,11,FALSE),0)</f>
        <v>0</v>
      </c>
      <c r="O62" s="106">
        <f>_xlfn.IFNA(VLOOKUP(CONCATENATE($O$4,$B62,$C62),'3 York'!$A$7:$K$100,11,FALSE),0)</f>
        <v>0</v>
      </c>
      <c r="P62" s="106">
        <f>_xlfn.IFNA(VLOOKUP(CONCATENATE($P$4,$B62,$C62),'3 York'!$A$7:$K$100,11,FALSE),0)</f>
        <v>0</v>
      </c>
      <c r="Q62" s="106">
        <f>_xlfn.IFNA(VLOOKUP(CONCATENATE($Q$4,$B62,$C62),'4State'!$A$7:$L$200,12,FALSE),0)</f>
        <v>0</v>
      </c>
      <c r="R62" s="106">
        <f>_xlfn.IFNA(VLOOKUP(CONCATENATE($R$4,$B62,$C62),'4State'!$A$7:$L$200,12,FALSE),0)</f>
        <v>0</v>
      </c>
      <c r="S62" s="106">
        <f>_xlfn.IFNA(VLOOKUP(CONCATENATE($S$4,$B62,$C62),'4State'!$A$7:$L$200,12,FALSE),0)</f>
        <v>0</v>
      </c>
      <c r="T62" s="114"/>
      <c r="U62" s="18"/>
      <c r="W62" s="18"/>
      <c r="Y62" s="58"/>
      <c r="Z62" s="58"/>
      <c r="AA62" s="18"/>
      <c r="AB62" s="18"/>
      <c r="AC62" s="18"/>
      <c r="AD62" s="18"/>
      <c r="AE62" s="18"/>
      <c r="AF62" s="18"/>
      <c r="AG62" s="18"/>
      <c r="AK62" s="18"/>
    </row>
    <row r="63" spans="1:37" x14ac:dyDescent="0.2">
      <c r="A63" s="257"/>
      <c r="B63" s="92" t="s">
        <v>178</v>
      </c>
      <c r="C63" s="92" t="s">
        <v>179</v>
      </c>
      <c r="D63" s="92" t="s">
        <v>169</v>
      </c>
      <c r="E63" s="93">
        <v>43891</v>
      </c>
      <c r="F63" s="133">
        <v>11</v>
      </c>
      <c r="G63" s="134">
        <f t="shared" si="0"/>
        <v>0</v>
      </c>
      <c r="H63" s="94">
        <f t="shared" si="1"/>
        <v>0</v>
      </c>
      <c r="I63" s="136"/>
      <c r="J63" s="117">
        <f>_xlfn.IFNA(VLOOKUP(CONCATENATE($J$4,$B63,$C63),'1 Mortlock'!$A$7:$K$73,11,FALSE),0)</f>
        <v>0</v>
      </c>
      <c r="K63" s="106">
        <f>_xlfn.IFNA(VLOOKUP(CONCATENATE($K$4,$B63,$C63),'1 Mortlock'!$A$7:$K$73,11,FALSE),0)</f>
        <v>0</v>
      </c>
      <c r="L63" s="106">
        <f>_xlfn.IFNA(VLOOKUP(CONCATENATE($L$4,$B63,$C63),'1 Mortlock'!$A$7:$K$73,11,FALSE),0)</f>
        <v>0</v>
      </c>
      <c r="M63" s="106">
        <f>_xlfn.IFNA(VLOOKUP(CONCATENATE($M$4,$B63,$C63),'2 Dry'!$A$7:$K$99,11,FALSE),0)</f>
        <v>0</v>
      </c>
      <c r="N63" s="106">
        <f>_xlfn.IFNA(VLOOKUP(CONCATENATE($N$4,$B63,$C63),'2 Dry'!$A$7:$K$99,11,FALSE),0)</f>
        <v>0</v>
      </c>
      <c r="O63" s="106">
        <f>_xlfn.IFNA(VLOOKUP(CONCATENATE($O$4,$B63,$C63),'3 York'!$A$7:$K$100,11,FALSE),0)</f>
        <v>0</v>
      </c>
      <c r="P63" s="106">
        <f>_xlfn.IFNA(VLOOKUP(CONCATENATE($P$4,$B63,$C63),'3 York'!$A$7:$K$100,11,FALSE),0)</f>
        <v>0</v>
      </c>
      <c r="Q63" s="106">
        <f>_xlfn.IFNA(VLOOKUP(CONCATENATE($Q$4,$B63,$C63),'4State'!$A$7:$L$200,12,FALSE),0)</f>
        <v>0</v>
      </c>
      <c r="R63" s="106">
        <f>_xlfn.IFNA(VLOOKUP(CONCATENATE($R$4,$B63,$C63),'4State'!$A$7:$L$200,12,FALSE),0)</f>
        <v>0</v>
      </c>
      <c r="S63" s="106">
        <f>_xlfn.IFNA(VLOOKUP(CONCATENATE($S$4,$B63,$C63),'4State'!$A$7:$L$200,12,FALSE),0)</f>
        <v>0</v>
      </c>
      <c r="T63" s="114"/>
      <c r="U63" s="18"/>
      <c r="W63" s="18"/>
      <c r="Y63" s="58"/>
      <c r="Z63" s="58"/>
      <c r="AA63" s="18"/>
      <c r="AB63" s="18"/>
      <c r="AC63" s="18"/>
      <c r="AD63" s="18"/>
      <c r="AE63" s="18"/>
      <c r="AF63" s="18"/>
      <c r="AG63" s="18"/>
      <c r="AK63" s="18"/>
    </row>
    <row r="64" spans="1:37" x14ac:dyDescent="0.2">
      <c r="A64" s="257"/>
      <c r="B64" s="92" t="s">
        <v>180</v>
      </c>
      <c r="C64" s="92" t="s">
        <v>181</v>
      </c>
      <c r="D64" s="92" t="s">
        <v>58</v>
      </c>
      <c r="E64" s="93">
        <v>43892</v>
      </c>
      <c r="F64" s="133">
        <v>10</v>
      </c>
      <c r="G64" s="134">
        <f t="shared" si="0"/>
        <v>0</v>
      </c>
      <c r="H64" s="94">
        <f t="shared" si="1"/>
        <v>0</v>
      </c>
      <c r="I64" s="136"/>
      <c r="J64" s="117">
        <f>_xlfn.IFNA(VLOOKUP(CONCATENATE($J$4,$B64,$C64),'1 Mortlock'!$A$7:$K$73,11,FALSE),0)</f>
        <v>0</v>
      </c>
      <c r="K64" s="106">
        <f>_xlfn.IFNA(VLOOKUP(CONCATENATE($K$4,$B64,$C64),'1 Mortlock'!$A$7:$K$73,11,FALSE),0)</f>
        <v>0</v>
      </c>
      <c r="L64" s="106">
        <f>_xlfn.IFNA(VLOOKUP(CONCATENATE($L$4,$B64,$C64),'1 Mortlock'!$A$7:$K$73,11,FALSE),0)</f>
        <v>0</v>
      </c>
      <c r="M64" s="106">
        <f>_xlfn.IFNA(VLOOKUP(CONCATENATE($M$4,$B64,$C64),'2 Dry'!$A$7:$K$99,11,FALSE),0)</f>
        <v>0</v>
      </c>
      <c r="N64" s="106">
        <f>_xlfn.IFNA(VLOOKUP(CONCATENATE($N$4,$B64,$C64),'2 Dry'!$A$7:$K$99,11,FALSE),0)</f>
        <v>0</v>
      </c>
      <c r="O64" s="106">
        <f>_xlfn.IFNA(VLOOKUP(CONCATENATE($O$4,$B64,$C64),'3 York'!$A$7:$K$100,11,FALSE),0)</f>
        <v>0</v>
      </c>
      <c r="P64" s="106">
        <f>_xlfn.IFNA(VLOOKUP(CONCATENATE($P$4,$B64,$C64),'3 York'!$A$7:$K$100,11,FALSE),0)</f>
        <v>0</v>
      </c>
      <c r="Q64" s="106">
        <f>_xlfn.IFNA(VLOOKUP(CONCATENATE($Q$4,$B64,$C64),'4State'!$A$7:$L$200,12,FALSE),0)</f>
        <v>0</v>
      </c>
      <c r="R64" s="106">
        <f>_xlfn.IFNA(VLOOKUP(CONCATENATE($R$4,$B64,$C64),'4State'!$A$7:$L$200,12,FALSE),0)</f>
        <v>0</v>
      </c>
      <c r="S64" s="106">
        <f>_xlfn.IFNA(VLOOKUP(CONCATENATE($S$4,$B64,$C64),'4State'!$A$7:$L$200,12,FALSE),0)</f>
        <v>0</v>
      </c>
      <c r="T64" s="114"/>
      <c r="U64" s="18"/>
      <c r="W64" s="18"/>
      <c r="Y64" s="58"/>
      <c r="Z64" s="58"/>
      <c r="AA64" s="18"/>
      <c r="AB64" s="18"/>
      <c r="AC64" s="18"/>
      <c r="AD64" s="18"/>
      <c r="AE64" s="18"/>
      <c r="AF64" s="18"/>
      <c r="AG64" s="18"/>
      <c r="AK64" s="18"/>
    </row>
    <row r="65" spans="1:37" x14ac:dyDescent="0.2">
      <c r="A65" s="257"/>
      <c r="B65" s="92" t="s">
        <v>182</v>
      </c>
      <c r="C65" s="92" t="s">
        <v>183</v>
      </c>
      <c r="D65" s="92" t="s">
        <v>34</v>
      </c>
      <c r="E65" s="93">
        <v>44077</v>
      </c>
      <c r="F65" s="133">
        <v>13</v>
      </c>
      <c r="G65" s="134">
        <f t="shared" si="0"/>
        <v>0</v>
      </c>
      <c r="H65" s="94">
        <f t="shared" si="1"/>
        <v>0</v>
      </c>
      <c r="I65" s="136"/>
      <c r="J65" s="117">
        <f>_xlfn.IFNA(VLOOKUP(CONCATENATE($J$4,$B65,$C65),'1 Mortlock'!$A$7:$K$73,11,FALSE),0)</f>
        <v>0</v>
      </c>
      <c r="K65" s="106">
        <f>_xlfn.IFNA(VLOOKUP(CONCATENATE($K$4,$B65,$C65),'1 Mortlock'!$A$7:$K$73,11,FALSE),0)</f>
        <v>0</v>
      </c>
      <c r="L65" s="106">
        <f>_xlfn.IFNA(VLOOKUP(CONCATENATE($L$4,$B65,$C65),'1 Mortlock'!$A$7:$K$73,11,FALSE),0)</f>
        <v>0</v>
      </c>
      <c r="M65" s="106">
        <f>_xlfn.IFNA(VLOOKUP(CONCATENATE($M$4,$B65,$C65),'2 Dry'!$A$7:$K$99,11,FALSE),0)</f>
        <v>0</v>
      </c>
      <c r="N65" s="106">
        <f>_xlfn.IFNA(VLOOKUP(CONCATENATE($N$4,$B65,$C65),'2 Dry'!$A$7:$K$99,11,FALSE),0)</f>
        <v>0</v>
      </c>
      <c r="O65" s="106">
        <f>_xlfn.IFNA(VLOOKUP(CONCATENATE($O$4,$B65,$C65),'3 York'!$A$7:$K$100,11,FALSE),0)</f>
        <v>0</v>
      </c>
      <c r="P65" s="106">
        <f>_xlfn.IFNA(VLOOKUP(CONCATENATE($P$4,$B65,$C65),'3 York'!$A$7:$K$100,11,FALSE),0)</f>
        <v>0</v>
      </c>
      <c r="Q65" s="106">
        <f>_xlfn.IFNA(VLOOKUP(CONCATENATE($Q$4,$B65,$C65),'4State'!$A$7:$L$200,12,FALSE),0)</f>
        <v>0</v>
      </c>
      <c r="R65" s="106">
        <f>_xlfn.IFNA(VLOOKUP(CONCATENATE($R$4,$B65,$C65),'4State'!$A$7:$L$200,12,FALSE),0)</f>
        <v>0</v>
      </c>
      <c r="S65" s="106">
        <f>_xlfn.IFNA(VLOOKUP(CONCATENATE($S$4,$B65,$C65),'4State'!$A$7:$L$200,12,FALSE),0)</f>
        <v>0</v>
      </c>
      <c r="T65" s="114"/>
      <c r="U65" s="18"/>
      <c r="W65" s="18"/>
      <c r="Y65" s="58"/>
      <c r="Z65" s="58"/>
      <c r="AA65" s="18"/>
      <c r="AB65" s="18"/>
      <c r="AC65" s="18"/>
      <c r="AD65" s="18"/>
      <c r="AE65" s="18"/>
      <c r="AF65" s="18"/>
      <c r="AG65" s="18"/>
      <c r="AK65" s="18"/>
    </row>
    <row r="66" spans="1:37" x14ac:dyDescent="0.2">
      <c r="A66" s="257"/>
      <c r="B66" s="92" t="s">
        <v>68</v>
      </c>
      <c r="C66" s="92" t="s">
        <v>69</v>
      </c>
      <c r="D66" s="92" t="s">
        <v>70</v>
      </c>
      <c r="E66" s="93">
        <v>44077</v>
      </c>
      <c r="F66" s="133">
        <v>14</v>
      </c>
      <c r="G66" s="134">
        <f t="shared" si="0"/>
        <v>0</v>
      </c>
      <c r="H66" s="94">
        <f t="shared" si="1"/>
        <v>0</v>
      </c>
      <c r="I66" s="136"/>
      <c r="J66" s="117">
        <f>_xlfn.IFNA(VLOOKUP(CONCATENATE($J$4,$B66,$C66),'1 Mortlock'!$A$7:$K$73,11,FALSE),0)</f>
        <v>0</v>
      </c>
      <c r="K66" s="106">
        <f>_xlfn.IFNA(VLOOKUP(CONCATENATE($K$4,$B66,$C66),'1 Mortlock'!$A$7:$K$73,11,FALSE),0)</f>
        <v>0</v>
      </c>
      <c r="L66" s="106">
        <f>_xlfn.IFNA(VLOOKUP(CONCATENATE($L$4,$B66,$C66),'1 Mortlock'!$A$7:$K$73,11,FALSE),0)</f>
        <v>0</v>
      </c>
      <c r="M66" s="106">
        <f>_xlfn.IFNA(VLOOKUP(CONCATENATE($M$4,$B66,$C66),'2 Dry'!$A$7:$K$99,11,FALSE),0)</f>
        <v>0</v>
      </c>
      <c r="N66" s="106">
        <f>_xlfn.IFNA(VLOOKUP(CONCATENATE($N$4,$B66,$C66),'2 Dry'!$A$7:$K$99,11,FALSE),0)</f>
        <v>0</v>
      </c>
      <c r="O66" s="106">
        <f>_xlfn.IFNA(VLOOKUP(CONCATENATE($O$4,$B66,$C66),'3 York'!$A$7:$K$100,11,FALSE),0)</f>
        <v>0</v>
      </c>
      <c r="P66" s="106">
        <f>_xlfn.IFNA(VLOOKUP(CONCATENATE($P$4,$B66,$C66),'3 York'!$A$7:$K$100,11,FALSE),0)</f>
        <v>0</v>
      </c>
      <c r="Q66" s="106">
        <f>_xlfn.IFNA(VLOOKUP(CONCATENATE($Q$4,$B66,$C66),'4State'!$A$7:$L$200,12,FALSE),0)</f>
        <v>0</v>
      </c>
      <c r="R66" s="106">
        <f>_xlfn.IFNA(VLOOKUP(CONCATENATE($R$4,$B66,$C66),'4State'!$A$7:$L$200,12,FALSE),0)</f>
        <v>0</v>
      </c>
      <c r="S66" s="106">
        <f>_xlfn.IFNA(VLOOKUP(CONCATENATE($S$4,$B66,$C66),'4State'!$A$7:$L$200,12,FALSE),0)</f>
        <v>0</v>
      </c>
      <c r="T66" s="114"/>
      <c r="U66" s="18"/>
      <c r="W66" s="18"/>
      <c r="Y66" s="58"/>
      <c r="Z66" s="58"/>
      <c r="AA66" s="18"/>
      <c r="AB66" s="18"/>
      <c r="AC66" s="18"/>
      <c r="AD66" s="18"/>
      <c r="AE66" s="18"/>
      <c r="AF66" s="18"/>
      <c r="AG66" s="18"/>
      <c r="AK66" s="18"/>
    </row>
    <row r="67" spans="1:37" x14ac:dyDescent="0.2">
      <c r="A67" s="257"/>
      <c r="B67" s="92" t="s">
        <v>71</v>
      </c>
      <c r="C67" s="92" t="s">
        <v>72</v>
      </c>
      <c r="D67" s="92" t="s">
        <v>73</v>
      </c>
      <c r="E67" s="93">
        <v>44172</v>
      </c>
      <c r="F67" s="133">
        <v>13</v>
      </c>
      <c r="G67" s="134">
        <f t="shared" si="0"/>
        <v>0</v>
      </c>
      <c r="H67" s="94">
        <f t="shared" si="1"/>
        <v>0</v>
      </c>
      <c r="I67" s="136"/>
      <c r="J67" s="117">
        <f>_xlfn.IFNA(VLOOKUP(CONCATENATE($J$4,$B67,$C67),'1 Mortlock'!$A$7:$K$73,11,FALSE),0)</f>
        <v>0</v>
      </c>
      <c r="K67" s="106">
        <f>_xlfn.IFNA(VLOOKUP(CONCATENATE($K$4,$B67,$C67),'1 Mortlock'!$A$7:$K$73,11,FALSE),0)</f>
        <v>0</v>
      </c>
      <c r="L67" s="106">
        <f>_xlfn.IFNA(VLOOKUP(CONCATENATE($L$4,$B67,$C67),'1 Mortlock'!$A$7:$K$73,11,FALSE),0)</f>
        <v>0</v>
      </c>
      <c r="M67" s="106">
        <f>_xlfn.IFNA(VLOOKUP(CONCATENATE($M$4,$B67,$C67),'2 Dry'!$A$7:$K$99,11,FALSE),0)</f>
        <v>0</v>
      </c>
      <c r="N67" s="106">
        <f>_xlfn.IFNA(VLOOKUP(CONCATENATE($N$4,$B67,$C67),'2 Dry'!$A$7:$K$99,11,FALSE),0)</f>
        <v>0</v>
      </c>
      <c r="O67" s="106">
        <f>_xlfn.IFNA(VLOOKUP(CONCATENATE($O$4,$B67,$C67),'3 York'!$A$7:$K$100,11,FALSE),0)</f>
        <v>0</v>
      </c>
      <c r="P67" s="106">
        <f>_xlfn.IFNA(VLOOKUP(CONCATENATE($P$4,$B67,$C67),'3 York'!$A$7:$K$100,11,FALSE),0)</f>
        <v>0</v>
      </c>
      <c r="Q67" s="106">
        <f>_xlfn.IFNA(VLOOKUP(CONCATENATE($Q$4,$B67,$C67),'4State'!$A$7:$L$200,12,FALSE),0)</f>
        <v>0</v>
      </c>
      <c r="R67" s="106">
        <f>_xlfn.IFNA(VLOOKUP(CONCATENATE($R$4,$B67,$C67),'4State'!$A$7:$L$200,12,FALSE),0)</f>
        <v>0</v>
      </c>
      <c r="S67" s="106">
        <f>_xlfn.IFNA(VLOOKUP(CONCATENATE($S$4,$B67,$C67),'4State'!$A$7:$L$200,12,FALSE),0)</f>
        <v>0</v>
      </c>
      <c r="T67" s="114"/>
      <c r="U67" s="18"/>
      <c r="W67" s="18"/>
      <c r="Y67" s="58"/>
      <c r="Z67" s="58"/>
      <c r="AA67" s="18"/>
      <c r="AB67" s="18"/>
      <c r="AC67" s="18"/>
      <c r="AD67" s="18"/>
      <c r="AE67" s="18"/>
      <c r="AF67" s="18"/>
      <c r="AG67" s="18"/>
      <c r="AK67" s="18"/>
    </row>
    <row r="68" spans="1:37" x14ac:dyDescent="0.2">
      <c r="A68" s="257"/>
      <c r="B68" s="92" t="s">
        <v>184</v>
      </c>
      <c r="C68" s="92" t="s">
        <v>185</v>
      </c>
      <c r="D68" s="92" t="s">
        <v>186</v>
      </c>
      <c r="E68" s="93">
        <v>44073</v>
      </c>
      <c r="F68" s="133">
        <v>12</v>
      </c>
      <c r="G68" s="134">
        <f t="shared" si="0"/>
        <v>0</v>
      </c>
      <c r="H68" s="94">
        <f t="shared" si="1"/>
        <v>0</v>
      </c>
      <c r="I68" s="136"/>
      <c r="J68" s="117">
        <f>_xlfn.IFNA(VLOOKUP(CONCATENATE($J$4,$B68,$C68),'1 Mortlock'!$A$7:$K$73,11,FALSE),0)</f>
        <v>0</v>
      </c>
      <c r="K68" s="106">
        <f>_xlfn.IFNA(VLOOKUP(CONCATENATE($K$4,$B68,$C68),'1 Mortlock'!$A$7:$K$73,11,FALSE),0)</f>
        <v>0</v>
      </c>
      <c r="L68" s="106">
        <f>_xlfn.IFNA(VLOOKUP(CONCATENATE($L$4,$B68,$C68),'1 Mortlock'!$A$7:$K$73,11,FALSE),0)</f>
        <v>0</v>
      </c>
      <c r="M68" s="106">
        <f>_xlfn.IFNA(VLOOKUP(CONCATENATE($M$4,$B68,$C68),'2 Dry'!$A$7:$K$99,11,FALSE),0)</f>
        <v>0</v>
      </c>
      <c r="N68" s="106">
        <f>_xlfn.IFNA(VLOOKUP(CONCATENATE($N$4,$B68,$C68),'2 Dry'!$A$7:$K$99,11,FALSE),0)</f>
        <v>0</v>
      </c>
      <c r="O68" s="106">
        <f>_xlfn.IFNA(VLOOKUP(CONCATENATE($O$4,$B68,$C68),'3 York'!$A$7:$K$100,11,FALSE),0)</f>
        <v>0</v>
      </c>
      <c r="P68" s="106">
        <f>_xlfn.IFNA(VLOOKUP(CONCATENATE($P$4,$B68,$C68),'3 York'!$A$7:$K$100,11,FALSE),0)</f>
        <v>0</v>
      </c>
      <c r="Q68" s="106">
        <f>_xlfn.IFNA(VLOOKUP(CONCATENATE($Q$4,$B68,$C68),'4State'!$A$7:$L$200,12,FALSE),0)</f>
        <v>0</v>
      </c>
      <c r="R68" s="106">
        <f>_xlfn.IFNA(VLOOKUP(CONCATENATE($R$4,$B68,$C68),'4State'!$A$7:$L$200,12,FALSE),0)</f>
        <v>0</v>
      </c>
      <c r="S68" s="106">
        <f>_xlfn.IFNA(VLOOKUP(CONCATENATE($S$4,$B68,$C68),'4State'!$A$7:$L$200,12,FALSE),0)</f>
        <v>0</v>
      </c>
      <c r="T68" s="114"/>
      <c r="U68" s="18"/>
      <c r="W68" s="18"/>
      <c r="AA68" s="18"/>
      <c r="AB68" s="18"/>
      <c r="AC68" s="18"/>
      <c r="AD68" s="18"/>
      <c r="AE68" s="18"/>
      <c r="AF68" s="18"/>
      <c r="AG68" s="18"/>
      <c r="AJ68" s="58"/>
      <c r="AK68" s="18"/>
    </row>
    <row r="69" spans="1:37" x14ac:dyDescent="0.2">
      <c r="A69" s="257"/>
      <c r="B69" s="92"/>
      <c r="C69" s="92"/>
      <c r="D69" s="92"/>
      <c r="E69" s="93"/>
      <c r="F69" s="133"/>
      <c r="G69" s="134">
        <f t="shared" si="0"/>
        <v>0</v>
      </c>
      <c r="H69" s="94">
        <f t="shared" si="1"/>
        <v>0</v>
      </c>
      <c r="I69" s="136"/>
      <c r="J69" s="117">
        <f>_xlfn.IFNA(VLOOKUP(CONCATENATE($J$4,$B69,$C69),'1 Mortlock'!$A$7:$K$73,11,FALSE),0)</f>
        <v>0</v>
      </c>
      <c r="K69" s="106">
        <f>_xlfn.IFNA(VLOOKUP(CONCATENATE($K$4,$B69,$C69),'1 Mortlock'!$A$7:$K$73,11,FALSE),0)</f>
        <v>0</v>
      </c>
      <c r="L69" s="106">
        <f>_xlfn.IFNA(VLOOKUP(CONCATENATE($L$4,$B69,$C69),'1 Mortlock'!$A$7:$K$73,11,FALSE),0)</f>
        <v>0</v>
      </c>
      <c r="M69" s="106">
        <f>_xlfn.IFNA(VLOOKUP(CONCATENATE($M$4,$B69,$C69),'2 Dry'!$A$7:$K$99,11,FALSE),0)</f>
        <v>0</v>
      </c>
      <c r="N69" s="106">
        <f>_xlfn.IFNA(VLOOKUP(CONCATENATE($N$4,$B69,$C69),'2 Dry'!$A$7:$K$99,11,FALSE),0)</f>
        <v>0</v>
      </c>
      <c r="O69" s="106">
        <f>_xlfn.IFNA(VLOOKUP(CONCATENATE($O$4,$B69,$C69),'3 York'!$A$7:$K$100,11,FALSE),0)</f>
        <v>0</v>
      </c>
      <c r="P69" s="106">
        <f>_xlfn.IFNA(VLOOKUP(CONCATENATE($P$4,$B69,$C69),'3 York'!$A$7:$K$100,11,FALSE),0)</f>
        <v>0</v>
      </c>
      <c r="Q69" s="106">
        <f>_xlfn.IFNA(VLOOKUP(CONCATENATE($Q$4,$B69,$C69),'4State'!$A$7:$L$200,12,FALSE),0)</f>
        <v>0</v>
      </c>
      <c r="R69" s="106">
        <f>_xlfn.IFNA(VLOOKUP(CONCATENATE($R$4,$B69,$C69),'4State'!$A$7:$L$200,12,FALSE),0)</f>
        <v>0</v>
      </c>
      <c r="S69" s="106">
        <f>_xlfn.IFNA(VLOOKUP(CONCATENATE($S$4,$B69,$C69),'4State'!$A$7:$L$200,12,FALSE),0)</f>
        <v>0</v>
      </c>
      <c r="T69" s="114"/>
      <c r="U69" s="18"/>
      <c r="W69" s="18"/>
      <c r="AA69" s="18"/>
      <c r="AB69" s="18"/>
      <c r="AC69" s="18"/>
      <c r="AD69" s="18"/>
      <c r="AE69" s="18"/>
      <c r="AF69" s="18"/>
      <c r="AG69" s="18"/>
      <c r="AJ69" s="58"/>
      <c r="AK69" s="18"/>
    </row>
    <row r="70" spans="1:37" x14ac:dyDescent="0.2">
      <c r="A70" s="257"/>
      <c r="B70" s="116" t="s">
        <v>74</v>
      </c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8"/>
      <c r="W70" s="18"/>
      <c r="AA70" s="18"/>
      <c r="AB70" s="18"/>
      <c r="AC70" s="18"/>
      <c r="AD70" s="18"/>
      <c r="AE70" s="18"/>
      <c r="AF70" s="18"/>
      <c r="AG70" s="18"/>
      <c r="AJ70" s="58"/>
      <c r="AK70" s="18"/>
    </row>
    <row r="71" spans="1:37" x14ac:dyDescent="0.2">
      <c r="A71" s="95"/>
      <c r="B71" s="75" t="s">
        <v>74</v>
      </c>
      <c r="C71" s="75"/>
      <c r="D71" s="75"/>
      <c r="E71" s="96"/>
      <c r="F71" s="76"/>
      <c r="G71" s="76"/>
      <c r="H71" s="97"/>
      <c r="I71" s="97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AB71" s="13"/>
      <c r="AC71" s="18"/>
    </row>
    <row r="72" spans="1:37" x14ac:dyDescent="0.2">
      <c r="B72" s="18" t="s">
        <v>74</v>
      </c>
      <c r="AB72" s="13"/>
      <c r="AC72" s="18"/>
    </row>
    <row r="73" spans="1:37" x14ac:dyDescent="0.2">
      <c r="A73" s="32"/>
      <c r="B73" s="18" t="s">
        <v>74</v>
      </c>
      <c r="E73" s="98"/>
      <c r="F73" s="77"/>
      <c r="G73" s="77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13"/>
      <c r="W73" s="32"/>
      <c r="X73" s="41"/>
      <c r="Y73" s="13"/>
      <c r="Z73" s="13"/>
      <c r="AH73" s="13"/>
      <c r="AI73" s="34"/>
      <c r="AJ73" s="44"/>
    </row>
    <row r="74" spans="1:37" x14ac:dyDescent="0.2">
      <c r="A74" s="32"/>
      <c r="B74" s="18" t="s">
        <v>74</v>
      </c>
      <c r="E74" s="98"/>
      <c r="F74" s="77"/>
      <c r="G74" s="77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13"/>
      <c r="W74" s="32"/>
      <c r="X74" s="41"/>
      <c r="Y74" s="13"/>
      <c r="Z74" s="13"/>
      <c r="AH74" s="13"/>
      <c r="AI74" s="34"/>
      <c r="AJ74" s="44"/>
    </row>
    <row r="75" spans="1:37" x14ac:dyDescent="0.2">
      <c r="B75" s="18" t="s">
        <v>74</v>
      </c>
      <c r="J75" s="43"/>
      <c r="K75" s="43"/>
      <c r="L75" s="43"/>
      <c r="M75" s="43"/>
      <c r="N75" s="43"/>
      <c r="O75" s="43"/>
      <c r="P75" s="43"/>
      <c r="Q75" s="43"/>
      <c r="R75" s="43"/>
      <c r="S75" s="43"/>
      <c r="AH75" s="13"/>
      <c r="AI75" s="34"/>
      <c r="AJ75" s="44"/>
    </row>
    <row r="76" spans="1:37" x14ac:dyDescent="0.2">
      <c r="B76" s="13" t="s">
        <v>74</v>
      </c>
      <c r="C76" s="13"/>
      <c r="D76" s="13"/>
      <c r="J76" s="43"/>
      <c r="K76" s="43"/>
      <c r="L76" s="43"/>
      <c r="M76" s="43"/>
      <c r="N76" s="43"/>
      <c r="O76" s="43"/>
      <c r="P76" s="43"/>
      <c r="Q76" s="43"/>
      <c r="R76" s="43"/>
      <c r="S76" s="43"/>
    </row>
    <row r="77" spans="1:37" x14ac:dyDescent="0.2">
      <c r="B77" s="13" t="s">
        <v>74</v>
      </c>
      <c r="C77" s="13"/>
      <c r="D77" s="13"/>
      <c r="J77" s="43"/>
      <c r="K77" s="43"/>
      <c r="L77" s="43"/>
      <c r="M77" s="43"/>
      <c r="N77" s="43"/>
      <c r="O77" s="43"/>
      <c r="P77" s="43"/>
      <c r="Q77" s="43"/>
      <c r="R77" s="43"/>
      <c r="S77" s="43"/>
    </row>
    <row r="78" spans="1:37" x14ac:dyDescent="0.2">
      <c r="B78" s="13" t="s">
        <v>74</v>
      </c>
      <c r="C78" s="13"/>
      <c r="D78" s="13"/>
      <c r="J78" s="43"/>
      <c r="K78" s="43"/>
      <c r="L78" s="43"/>
      <c r="M78" s="43"/>
      <c r="N78" s="43"/>
      <c r="O78" s="43"/>
      <c r="P78" s="43"/>
      <c r="Q78" s="43"/>
      <c r="R78" s="43"/>
      <c r="S78" s="43"/>
      <c r="AB78" s="37"/>
      <c r="AC78" s="56"/>
      <c r="AD78" s="35"/>
      <c r="AE78" s="37"/>
      <c r="AF78" s="35"/>
    </row>
    <row r="79" spans="1:37" x14ac:dyDescent="0.2">
      <c r="B79" s="13" t="s">
        <v>74</v>
      </c>
      <c r="C79" s="13"/>
      <c r="D79" s="13"/>
      <c r="J79" s="43"/>
      <c r="K79" s="43"/>
      <c r="L79" s="43"/>
      <c r="M79" s="43"/>
      <c r="N79" s="43"/>
      <c r="O79" s="43"/>
      <c r="P79" s="43"/>
      <c r="Q79" s="43"/>
      <c r="R79" s="43"/>
      <c r="S79" s="43"/>
    </row>
    <row r="80" spans="1:37" x14ac:dyDescent="0.2">
      <c r="B80" s="13" t="s">
        <v>74</v>
      </c>
      <c r="C80" s="13"/>
      <c r="D80" s="13"/>
      <c r="J80" s="43"/>
      <c r="K80" s="43"/>
      <c r="L80" s="43"/>
      <c r="M80" s="43"/>
      <c r="N80" s="43"/>
      <c r="O80" s="43"/>
      <c r="P80" s="43"/>
      <c r="Q80" s="43"/>
      <c r="R80" s="43"/>
      <c r="S80" s="43"/>
    </row>
    <row r="81" spans="2:32" x14ac:dyDescent="0.2">
      <c r="B81" s="13" t="s">
        <v>74</v>
      </c>
      <c r="C81" s="13"/>
      <c r="D81" s="13"/>
      <c r="J81" s="43"/>
      <c r="K81" s="43"/>
      <c r="L81" s="43"/>
      <c r="M81" s="43"/>
      <c r="N81" s="43"/>
      <c r="O81" s="43"/>
      <c r="P81" s="43"/>
      <c r="Q81" s="43"/>
      <c r="R81" s="43"/>
      <c r="S81" s="43"/>
    </row>
    <row r="82" spans="2:32" x14ac:dyDescent="0.2">
      <c r="B82" s="13" t="s">
        <v>74</v>
      </c>
      <c r="C82" s="13"/>
      <c r="D82" s="13"/>
      <c r="J82" s="43"/>
      <c r="K82" s="43"/>
      <c r="L82" s="43"/>
      <c r="M82" s="43"/>
      <c r="N82" s="43"/>
      <c r="O82" s="43"/>
      <c r="P82" s="43"/>
      <c r="Q82" s="43"/>
      <c r="R82" s="43"/>
      <c r="S82" s="43"/>
    </row>
    <row r="83" spans="2:32" x14ac:dyDescent="0.2">
      <c r="B83" s="13" t="s">
        <v>74</v>
      </c>
      <c r="C83" s="13"/>
      <c r="D83" s="13"/>
      <c r="J83" s="43"/>
      <c r="K83" s="43"/>
      <c r="L83" s="43"/>
      <c r="M83" s="43"/>
      <c r="N83" s="43"/>
      <c r="O83" s="43"/>
      <c r="P83" s="43"/>
      <c r="Q83" s="43"/>
      <c r="R83" s="43"/>
      <c r="S83" s="43"/>
    </row>
    <row r="84" spans="2:32" x14ac:dyDescent="0.2">
      <c r="B84" s="13" t="s">
        <v>74</v>
      </c>
      <c r="C84" s="13"/>
      <c r="D84" s="13"/>
      <c r="J84" s="43"/>
      <c r="K84" s="43"/>
      <c r="L84" s="43"/>
      <c r="M84" s="43"/>
      <c r="N84" s="43"/>
      <c r="O84" s="43"/>
      <c r="P84" s="43"/>
      <c r="Q84" s="43"/>
      <c r="R84" s="43"/>
      <c r="S84" s="43"/>
    </row>
    <row r="85" spans="2:32" x14ac:dyDescent="0.2">
      <c r="B85" s="13" t="s">
        <v>74</v>
      </c>
      <c r="C85" s="13"/>
      <c r="D85" s="13"/>
      <c r="J85" s="43"/>
      <c r="K85" s="43"/>
      <c r="L85" s="43"/>
      <c r="M85" s="43"/>
      <c r="N85" s="43"/>
      <c r="O85" s="43"/>
      <c r="P85" s="43"/>
      <c r="Q85" s="43"/>
      <c r="R85" s="43"/>
      <c r="S85" s="43"/>
    </row>
    <row r="86" spans="2:32" x14ac:dyDescent="0.2">
      <c r="B86" s="13" t="s">
        <v>74</v>
      </c>
      <c r="C86" s="13"/>
      <c r="D86" s="13"/>
      <c r="J86" s="43"/>
      <c r="K86" s="43"/>
      <c r="L86" s="43"/>
      <c r="M86" s="43"/>
      <c r="N86" s="43"/>
      <c r="O86" s="43"/>
      <c r="P86" s="43"/>
      <c r="Q86" s="43"/>
      <c r="R86" s="43"/>
      <c r="S86" s="43"/>
      <c r="AB86" s="37"/>
      <c r="AC86" s="56"/>
      <c r="AD86" s="35"/>
      <c r="AE86" s="37"/>
      <c r="AF86" s="35"/>
    </row>
    <row r="87" spans="2:32" x14ac:dyDescent="0.2">
      <c r="B87" s="13" t="s">
        <v>74</v>
      </c>
      <c r="C87" s="13"/>
      <c r="D87" s="13"/>
      <c r="J87" s="43"/>
      <c r="K87" s="43"/>
      <c r="L87" s="43"/>
      <c r="M87" s="43"/>
      <c r="N87" s="43"/>
      <c r="O87" s="43"/>
      <c r="P87" s="43"/>
      <c r="Q87" s="43"/>
      <c r="R87" s="43"/>
      <c r="S87" s="43"/>
    </row>
    <row r="88" spans="2:32" x14ac:dyDescent="0.2">
      <c r="B88" s="13" t="s">
        <v>74</v>
      </c>
      <c r="C88" s="13"/>
      <c r="D88" s="13"/>
      <c r="J88" s="43"/>
      <c r="K88" s="43"/>
      <c r="L88" s="43"/>
      <c r="M88" s="43"/>
      <c r="N88" s="43"/>
      <c r="O88" s="43"/>
      <c r="P88" s="43"/>
      <c r="Q88" s="43"/>
      <c r="R88" s="43"/>
      <c r="S88" s="43"/>
    </row>
    <row r="89" spans="2:32" x14ac:dyDescent="0.2">
      <c r="B89" s="13" t="s">
        <v>74</v>
      </c>
      <c r="C89" s="13"/>
      <c r="D89" s="13"/>
      <c r="J89" s="43"/>
      <c r="K89" s="43"/>
      <c r="L89" s="43"/>
      <c r="M89" s="43"/>
      <c r="N89" s="43"/>
      <c r="O89" s="43"/>
      <c r="P89" s="43"/>
      <c r="Q89" s="43"/>
      <c r="R89" s="43"/>
      <c r="S89" s="43"/>
    </row>
    <row r="90" spans="2:32" x14ac:dyDescent="0.2">
      <c r="B90" s="13" t="s">
        <v>74</v>
      </c>
      <c r="C90" s="13"/>
      <c r="D90" s="13"/>
      <c r="J90" s="43"/>
      <c r="K90" s="43"/>
      <c r="L90" s="43"/>
      <c r="M90" s="43"/>
      <c r="N90" s="43"/>
      <c r="O90" s="43"/>
      <c r="P90" s="43"/>
      <c r="Q90" s="43"/>
      <c r="R90" s="43"/>
      <c r="S90" s="43"/>
    </row>
    <row r="91" spans="2:32" x14ac:dyDescent="0.2">
      <c r="B91" s="18" t="s">
        <v>74</v>
      </c>
    </row>
    <row r="92" spans="2:32" x14ac:dyDescent="0.2">
      <c r="B92" s="18" t="s">
        <v>74</v>
      </c>
    </row>
    <row r="93" spans="2:32" x14ac:dyDescent="0.2">
      <c r="B93" s="18" t="s">
        <v>74</v>
      </c>
    </row>
    <row r="94" spans="2:32" x14ac:dyDescent="0.2">
      <c r="B94" s="18" t="s">
        <v>74</v>
      </c>
    </row>
    <row r="95" spans="2:32" x14ac:dyDescent="0.2">
      <c r="B95" s="18" t="s">
        <v>74</v>
      </c>
    </row>
    <row r="96" spans="2:32" x14ac:dyDescent="0.2">
      <c r="B96" s="18" t="s">
        <v>74</v>
      </c>
    </row>
    <row r="97" spans="2:2" x14ac:dyDescent="0.2">
      <c r="B97" s="18" t="s">
        <v>74</v>
      </c>
    </row>
    <row r="98" spans="2:2" x14ac:dyDescent="0.2">
      <c r="B98" s="18" t="s">
        <v>74</v>
      </c>
    </row>
    <row r="99" spans="2:2" x14ac:dyDescent="0.2">
      <c r="B99" s="18" t="s">
        <v>74</v>
      </c>
    </row>
    <row r="100" spans="2:2" x14ac:dyDescent="0.2">
      <c r="B100" s="18" t="s">
        <v>74</v>
      </c>
    </row>
    <row r="101" spans="2:2" x14ac:dyDescent="0.2">
      <c r="B101" s="18" t="s">
        <v>74</v>
      </c>
    </row>
    <row r="102" spans="2:2" x14ac:dyDescent="0.2">
      <c r="B102" s="18" t="s">
        <v>74</v>
      </c>
    </row>
    <row r="103" spans="2:2" x14ac:dyDescent="0.2">
      <c r="B103" s="18" t="s">
        <v>74</v>
      </c>
    </row>
    <row r="104" spans="2:2" x14ac:dyDescent="0.2">
      <c r="B104" s="18" t="s">
        <v>74</v>
      </c>
    </row>
    <row r="105" spans="2:2" x14ac:dyDescent="0.2">
      <c r="B105" s="18" t="s">
        <v>74</v>
      </c>
    </row>
    <row r="106" spans="2:2" x14ac:dyDescent="0.2">
      <c r="B106" s="18" t="s">
        <v>74</v>
      </c>
    </row>
    <row r="107" spans="2:2" x14ac:dyDescent="0.2">
      <c r="B107" s="18" t="s">
        <v>74</v>
      </c>
    </row>
    <row r="108" spans="2:2" x14ac:dyDescent="0.2">
      <c r="B108" s="18" t="s">
        <v>74</v>
      </c>
    </row>
    <row r="109" spans="2:2" x14ac:dyDescent="0.2">
      <c r="B109" s="18" t="s">
        <v>74</v>
      </c>
    </row>
    <row r="110" spans="2:2" x14ac:dyDescent="0.2">
      <c r="B110" s="18" t="s">
        <v>74</v>
      </c>
    </row>
    <row r="111" spans="2:2" x14ac:dyDescent="0.2">
      <c r="B111" s="18" t="s">
        <v>74</v>
      </c>
    </row>
    <row r="112" spans="2:2" x14ac:dyDescent="0.2">
      <c r="B112" s="18" t="s">
        <v>74</v>
      </c>
    </row>
    <row r="113" spans="2:2" x14ac:dyDescent="0.2">
      <c r="B113" s="18" t="s">
        <v>74</v>
      </c>
    </row>
    <row r="114" spans="2:2" x14ac:dyDescent="0.2">
      <c r="B114" s="18" t="s">
        <v>74</v>
      </c>
    </row>
    <row r="115" spans="2:2" x14ac:dyDescent="0.2">
      <c r="B115" s="18" t="s">
        <v>74</v>
      </c>
    </row>
    <row r="116" spans="2:2" x14ac:dyDescent="0.2">
      <c r="B116" s="18" t="s">
        <v>74</v>
      </c>
    </row>
    <row r="117" spans="2:2" x14ac:dyDescent="0.2">
      <c r="B117" s="18" t="s">
        <v>74</v>
      </c>
    </row>
    <row r="118" spans="2:2" x14ac:dyDescent="0.2">
      <c r="B118" s="18" t="s">
        <v>74</v>
      </c>
    </row>
    <row r="119" spans="2:2" x14ac:dyDescent="0.2">
      <c r="B119" s="18" t="s">
        <v>74</v>
      </c>
    </row>
    <row r="120" spans="2:2" x14ac:dyDescent="0.2">
      <c r="B120" s="18" t="s">
        <v>74</v>
      </c>
    </row>
    <row r="121" spans="2:2" x14ac:dyDescent="0.2">
      <c r="B121" s="18" t="s">
        <v>74</v>
      </c>
    </row>
    <row r="122" spans="2:2" x14ac:dyDescent="0.2">
      <c r="B122" s="18" t="s">
        <v>74</v>
      </c>
    </row>
    <row r="123" spans="2:2" x14ac:dyDescent="0.2">
      <c r="B123" s="18" t="s">
        <v>74</v>
      </c>
    </row>
    <row r="124" spans="2:2" x14ac:dyDescent="0.2">
      <c r="B124" s="18" t="s">
        <v>74</v>
      </c>
    </row>
    <row r="125" spans="2:2" x14ac:dyDescent="0.2">
      <c r="B125" s="18" t="s">
        <v>74</v>
      </c>
    </row>
    <row r="126" spans="2:2" x14ac:dyDescent="0.2">
      <c r="B126" s="18" t="s">
        <v>74</v>
      </c>
    </row>
    <row r="127" spans="2:2" x14ac:dyDescent="0.2">
      <c r="B127" s="18" t="s">
        <v>74</v>
      </c>
    </row>
    <row r="128" spans="2:2" x14ac:dyDescent="0.2">
      <c r="B128" s="18" t="s">
        <v>74</v>
      </c>
    </row>
    <row r="129" spans="2:2" x14ac:dyDescent="0.2">
      <c r="B129" s="18" t="s">
        <v>74</v>
      </c>
    </row>
    <row r="130" spans="2:2" x14ac:dyDescent="0.2">
      <c r="B130" s="18" t="s">
        <v>74</v>
      </c>
    </row>
    <row r="131" spans="2:2" x14ac:dyDescent="0.2">
      <c r="B131" s="18" t="s">
        <v>74</v>
      </c>
    </row>
    <row r="132" spans="2:2" x14ac:dyDescent="0.2">
      <c r="B132" s="18" t="s">
        <v>74</v>
      </c>
    </row>
    <row r="133" spans="2:2" x14ac:dyDescent="0.2">
      <c r="B133" s="18" t="s">
        <v>74</v>
      </c>
    </row>
    <row r="134" spans="2:2" x14ac:dyDescent="0.2">
      <c r="B134" s="18" t="s">
        <v>74</v>
      </c>
    </row>
    <row r="135" spans="2:2" x14ac:dyDescent="0.2">
      <c r="B135" s="18" t="s">
        <v>74</v>
      </c>
    </row>
    <row r="136" spans="2:2" x14ac:dyDescent="0.2">
      <c r="B136" s="18" t="s">
        <v>74</v>
      </c>
    </row>
    <row r="137" spans="2:2" x14ac:dyDescent="0.2">
      <c r="B137" s="18" t="s">
        <v>74</v>
      </c>
    </row>
    <row r="138" spans="2:2" x14ac:dyDescent="0.2">
      <c r="B138" s="18" t="s">
        <v>74</v>
      </c>
    </row>
    <row r="139" spans="2:2" x14ac:dyDescent="0.2">
      <c r="B139" s="18" t="s">
        <v>74</v>
      </c>
    </row>
    <row r="140" spans="2:2" x14ac:dyDescent="0.2">
      <c r="B140" s="18" t="s">
        <v>74</v>
      </c>
    </row>
    <row r="141" spans="2:2" x14ac:dyDescent="0.2">
      <c r="B141" s="18" t="s">
        <v>74</v>
      </c>
    </row>
    <row r="142" spans="2:2" x14ac:dyDescent="0.2">
      <c r="B142" s="18" t="s">
        <v>74</v>
      </c>
    </row>
    <row r="143" spans="2:2" x14ac:dyDescent="0.2">
      <c r="B143" s="18" t="s">
        <v>74</v>
      </c>
    </row>
    <row r="144" spans="2:2" x14ac:dyDescent="0.2">
      <c r="B144" s="18" t="s">
        <v>74</v>
      </c>
    </row>
    <row r="145" spans="2:2" x14ac:dyDescent="0.2">
      <c r="B145" s="18" t="s">
        <v>74</v>
      </c>
    </row>
    <row r="146" spans="2:2" x14ac:dyDescent="0.2">
      <c r="B146" s="18" t="s">
        <v>74</v>
      </c>
    </row>
    <row r="147" spans="2:2" x14ac:dyDescent="0.2">
      <c r="B147" s="18" t="s">
        <v>74</v>
      </c>
    </row>
    <row r="148" spans="2:2" x14ac:dyDescent="0.2">
      <c r="B148" s="18" t="s">
        <v>74</v>
      </c>
    </row>
    <row r="149" spans="2:2" x14ac:dyDescent="0.2">
      <c r="B149" s="18" t="s">
        <v>74</v>
      </c>
    </row>
    <row r="150" spans="2:2" x14ac:dyDescent="0.2">
      <c r="B150" s="18" t="s">
        <v>74</v>
      </c>
    </row>
    <row r="151" spans="2:2" x14ac:dyDescent="0.2">
      <c r="B151" s="18" t="s">
        <v>74</v>
      </c>
    </row>
    <row r="152" spans="2:2" x14ac:dyDescent="0.2">
      <c r="B152" s="18" t="s">
        <v>74</v>
      </c>
    </row>
    <row r="153" spans="2:2" x14ac:dyDescent="0.2">
      <c r="B153" s="18" t="s">
        <v>74</v>
      </c>
    </row>
    <row r="154" spans="2:2" x14ac:dyDescent="0.2">
      <c r="B154" s="18" t="s">
        <v>74</v>
      </c>
    </row>
    <row r="155" spans="2:2" x14ac:dyDescent="0.2">
      <c r="B155" s="18" t="s">
        <v>74</v>
      </c>
    </row>
    <row r="156" spans="2:2" x14ac:dyDescent="0.2">
      <c r="B156" s="18" t="s">
        <v>74</v>
      </c>
    </row>
    <row r="157" spans="2:2" x14ac:dyDescent="0.2">
      <c r="B157" s="18" t="s">
        <v>74</v>
      </c>
    </row>
    <row r="158" spans="2:2" x14ac:dyDescent="0.2">
      <c r="B158" s="18" t="s">
        <v>74</v>
      </c>
    </row>
    <row r="159" spans="2:2" x14ac:dyDescent="0.2">
      <c r="B159" s="18" t="s">
        <v>74</v>
      </c>
    </row>
    <row r="160" spans="2:2" x14ac:dyDescent="0.2">
      <c r="B160" s="18" t="s">
        <v>74</v>
      </c>
    </row>
    <row r="161" spans="2:2" x14ac:dyDescent="0.2">
      <c r="B161" s="18" t="s">
        <v>74</v>
      </c>
    </row>
    <row r="162" spans="2:2" x14ac:dyDescent="0.2">
      <c r="B162" s="18" t="s">
        <v>74</v>
      </c>
    </row>
    <row r="163" spans="2:2" x14ac:dyDescent="0.2">
      <c r="B163" s="18" t="s">
        <v>74</v>
      </c>
    </row>
    <row r="164" spans="2:2" x14ac:dyDescent="0.2">
      <c r="B164" s="18" t="s">
        <v>74</v>
      </c>
    </row>
    <row r="165" spans="2:2" x14ac:dyDescent="0.2">
      <c r="B165" s="18" t="s">
        <v>74</v>
      </c>
    </row>
    <row r="166" spans="2:2" x14ac:dyDescent="0.2">
      <c r="B166" s="18" t="s">
        <v>74</v>
      </c>
    </row>
    <row r="167" spans="2:2" x14ac:dyDescent="0.2">
      <c r="B167" s="18" t="s">
        <v>74</v>
      </c>
    </row>
    <row r="168" spans="2:2" x14ac:dyDescent="0.2">
      <c r="B168" s="18" t="s">
        <v>74</v>
      </c>
    </row>
    <row r="169" spans="2:2" x14ac:dyDescent="0.2">
      <c r="B169" s="18" t="s">
        <v>74</v>
      </c>
    </row>
    <row r="170" spans="2:2" x14ac:dyDescent="0.2">
      <c r="B170" s="18" t="s">
        <v>74</v>
      </c>
    </row>
    <row r="171" spans="2:2" x14ac:dyDescent="0.2">
      <c r="B171" s="18" t="s">
        <v>74</v>
      </c>
    </row>
    <row r="172" spans="2:2" x14ac:dyDescent="0.2">
      <c r="B172" s="18" t="s">
        <v>74</v>
      </c>
    </row>
    <row r="173" spans="2:2" x14ac:dyDescent="0.2">
      <c r="B173" s="18" t="s">
        <v>74</v>
      </c>
    </row>
    <row r="174" spans="2:2" x14ac:dyDescent="0.2">
      <c r="B174" s="18" t="s">
        <v>74</v>
      </c>
    </row>
    <row r="175" spans="2:2" x14ac:dyDescent="0.2">
      <c r="B175" s="18" t="s">
        <v>74</v>
      </c>
    </row>
    <row r="176" spans="2:2" x14ac:dyDescent="0.2">
      <c r="B176" s="18" t="s">
        <v>74</v>
      </c>
    </row>
    <row r="177" spans="2:2" x14ac:dyDescent="0.2">
      <c r="B177" s="18" t="s">
        <v>74</v>
      </c>
    </row>
    <row r="178" spans="2:2" x14ac:dyDescent="0.2">
      <c r="B178" s="18" t="s">
        <v>74</v>
      </c>
    </row>
    <row r="179" spans="2:2" x14ac:dyDescent="0.2">
      <c r="B179" s="18" t="s">
        <v>74</v>
      </c>
    </row>
    <row r="180" spans="2:2" x14ac:dyDescent="0.2">
      <c r="B180" s="18" t="s">
        <v>74</v>
      </c>
    </row>
    <row r="181" spans="2:2" x14ac:dyDescent="0.2">
      <c r="B181" s="18" t="s">
        <v>74</v>
      </c>
    </row>
    <row r="182" spans="2:2" x14ac:dyDescent="0.2">
      <c r="B182" s="18" t="s">
        <v>74</v>
      </c>
    </row>
    <row r="183" spans="2:2" x14ac:dyDescent="0.2">
      <c r="B183" s="18" t="s">
        <v>74</v>
      </c>
    </row>
    <row r="184" spans="2:2" x14ac:dyDescent="0.2">
      <c r="B184" s="18" t="s">
        <v>74</v>
      </c>
    </row>
    <row r="185" spans="2:2" x14ac:dyDescent="0.2">
      <c r="B185" s="18" t="s">
        <v>74</v>
      </c>
    </row>
    <row r="186" spans="2:2" x14ac:dyDescent="0.2">
      <c r="B186" s="18" t="s">
        <v>74</v>
      </c>
    </row>
    <row r="187" spans="2:2" x14ac:dyDescent="0.2">
      <c r="B187" s="18" t="s">
        <v>74</v>
      </c>
    </row>
    <row r="188" spans="2:2" x14ac:dyDescent="0.2">
      <c r="B188" s="18" t="s">
        <v>74</v>
      </c>
    </row>
    <row r="189" spans="2:2" x14ac:dyDescent="0.2">
      <c r="B189" s="18" t="s">
        <v>74</v>
      </c>
    </row>
    <row r="190" spans="2:2" x14ac:dyDescent="0.2">
      <c r="B190" s="18" t="s">
        <v>74</v>
      </c>
    </row>
    <row r="191" spans="2:2" x14ac:dyDescent="0.2">
      <c r="B191" s="18" t="s">
        <v>74</v>
      </c>
    </row>
    <row r="192" spans="2:2" x14ac:dyDescent="0.2">
      <c r="B192" s="18" t="s">
        <v>74</v>
      </c>
    </row>
    <row r="193" spans="2:2" x14ac:dyDescent="0.2">
      <c r="B193" s="18" t="s">
        <v>74</v>
      </c>
    </row>
    <row r="194" spans="2:2" x14ac:dyDescent="0.2">
      <c r="B194" s="18" t="s">
        <v>74</v>
      </c>
    </row>
    <row r="195" spans="2:2" x14ac:dyDescent="0.2">
      <c r="B195" s="18" t="s">
        <v>74</v>
      </c>
    </row>
    <row r="196" spans="2:2" x14ac:dyDescent="0.2">
      <c r="B196" s="18" t="s">
        <v>74</v>
      </c>
    </row>
    <row r="197" spans="2:2" x14ac:dyDescent="0.2">
      <c r="B197" s="18" t="s">
        <v>74</v>
      </c>
    </row>
    <row r="198" spans="2:2" x14ac:dyDescent="0.2">
      <c r="B198" s="18" t="s">
        <v>74</v>
      </c>
    </row>
    <row r="199" spans="2:2" x14ac:dyDescent="0.2">
      <c r="B199" s="18" t="s">
        <v>74</v>
      </c>
    </row>
    <row r="200" spans="2:2" x14ac:dyDescent="0.2">
      <c r="B200" s="18" t="s">
        <v>74</v>
      </c>
    </row>
    <row r="201" spans="2:2" x14ac:dyDescent="0.2">
      <c r="B201" s="18" t="s">
        <v>74</v>
      </c>
    </row>
    <row r="202" spans="2:2" x14ac:dyDescent="0.2">
      <c r="B202" s="18" t="s">
        <v>74</v>
      </c>
    </row>
    <row r="203" spans="2:2" x14ac:dyDescent="0.2">
      <c r="B203" s="18" t="s">
        <v>74</v>
      </c>
    </row>
    <row r="204" spans="2:2" x14ac:dyDescent="0.2">
      <c r="B204" s="18" t="s">
        <v>74</v>
      </c>
    </row>
    <row r="205" spans="2:2" x14ac:dyDescent="0.2">
      <c r="B205" s="18" t="s">
        <v>74</v>
      </c>
    </row>
    <row r="206" spans="2:2" x14ac:dyDescent="0.2">
      <c r="B206" s="18" t="s">
        <v>74</v>
      </c>
    </row>
    <row r="207" spans="2:2" x14ac:dyDescent="0.2">
      <c r="B207" s="18" t="s">
        <v>74</v>
      </c>
    </row>
    <row r="208" spans="2:2" x14ac:dyDescent="0.2">
      <c r="B208" s="18" t="s">
        <v>74</v>
      </c>
    </row>
    <row r="209" spans="2:2" x14ac:dyDescent="0.2">
      <c r="B209" s="18" t="s">
        <v>74</v>
      </c>
    </row>
    <row r="210" spans="2:2" x14ac:dyDescent="0.2">
      <c r="B210" s="18" t="s">
        <v>74</v>
      </c>
    </row>
    <row r="211" spans="2:2" x14ac:dyDescent="0.2">
      <c r="B211" s="18" t="s">
        <v>74</v>
      </c>
    </row>
    <row r="212" spans="2:2" x14ac:dyDescent="0.2">
      <c r="B212" s="18" t="s">
        <v>74</v>
      </c>
    </row>
    <row r="213" spans="2:2" x14ac:dyDescent="0.2">
      <c r="B213" s="18" t="s">
        <v>74</v>
      </c>
    </row>
    <row r="214" spans="2:2" x14ac:dyDescent="0.2">
      <c r="B214" s="18" t="s">
        <v>74</v>
      </c>
    </row>
    <row r="215" spans="2:2" x14ac:dyDescent="0.2">
      <c r="B215" s="18" t="s">
        <v>74</v>
      </c>
    </row>
    <row r="216" spans="2:2" x14ac:dyDescent="0.2">
      <c r="B216" s="18" t="s">
        <v>74</v>
      </c>
    </row>
    <row r="217" spans="2:2" x14ac:dyDescent="0.2">
      <c r="B217" s="18" t="s">
        <v>74</v>
      </c>
    </row>
    <row r="218" spans="2:2" x14ac:dyDescent="0.2">
      <c r="B218" s="18" t="s">
        <v>74</v>
      </c>
    </row>
    <row r="219" spans="2:2" x14ac:dyDescent="0.2">
      <c r="B219" s="18" t="s">
        <v>74</v>
      </c>
    </row>
    <row r="220" spans="2:2" x14ac:dyDescent="0.2">
      <c r="B220" s="18" t="s">
        <v>74</v>
      </c>
    </row>
    <row r="221" spans="2:2" x14ac:dyDescent="0.2">
      <c r="B221" s="18" t="s">
        <v>74</v>
      </c>
    </row>
    <row r="222" spans="2:2" x14ac:dyDescent="0.2">
      <c r="B222" s="18" t="s">
        <v>74</v>
      </c>
    </row>
    <row r="223" spans="2:2" x14ac:dyDescent="0.2">
      <c r="B223" s="18" t="s">
        <v>74</v>
      </c>
    </row>
    <row r="224" spans="2:2" x14ac:dyDescent="0.2">
      <c r="B224" s="18" t="s">
        <v>74</v>
      </c>
    </row>
    <row r="225" spans="2:2" x14ac:dyDescent="0.2">
      <c r="B225" s="18" t="s">
        <v>74</v>
      </c>
    </row>
    <row r="226" spans="2:2" x14ac:dyDescent="0.2">
      <c r="B226" s="18" t="s">
        <v>74</v>
      </c>
    </row>
    <row r="227" spans="2:2" x14ac:dyDescent="0.2">
      <c r="B227" s="18" t="s">
        <v>74</v>
      </c>
    </row>
    <row r="228" spans="2:2" x14ac:dyDescent="0.2">
      <c r="B228" s="18" t="s">
        <v>74</v>
      </c>
    </row>
    <row r="229" spans="2:2" x14ac:dyDescent="0.2">
      <c r="B229" s="18" t="s">
        <v>74</v>
      </c>
    </row>
    <row r="230" spans="2:2" x14ac:dyDescent="0.2">
      <c r="B230" s="18" t="s">
        <v>74</v>
      </c>
    </row>
    <row r="231" spans="2:2" x14ac:dyDescent="0.2">
      <c r="B231" s="18" t="s">
        <v>74</v>
      </c>
    </row>
    <row r="232" spans="2:2" x14ac:dyDescent="0.2">
      <c r="B232" s="18" t="s">
        <v>74</v>
      </c>
    </row>
    <row r="233" spans="2:2" x14ac:dyDescent="0.2">
      <c r="B233" s="18" t="s">
        <v>74</v>
      </c>
    </row>
    <row r="234" spans="2:2" x14ac:dyDescent="0.2">
      <c r="B234" s="18" t="s">
        <v>74</v>
      </c>
    </row>
    <row r="235" spans="2:2" x14ac:dyDescent="0.2">
      <c r="B235" s="18" t="s">
        <v>74</v>
      </c>
    </row>
    <row r="236" spans="2:2" x14ac:dyDescent="0.2">
      <c r="B236" s="18" t="s">
        <v>74</v>
      </c>
    </row>
    <row r="237" spans="2:2" x14ac:dyDescent="0.2">
      <c r="B237" s="18" t="s">
        <v>74</v>
      </c>
    </row>
    <row r="238" spans="2:2" x14ac:dyDescent="0.2">
      <c r="B238" s="18" t="s">
        <v>74</v>
      </c>
    </row>
    <row r="239" spans="2:2" x14ac:dyDescent="0.2">
      <c r="B239" s="18" t="s">
        <v>74</v>
      </c>
    </row>
    <row r="240" spans="2:2" x14ac:dyDescent="0.2">
      <c r="B240" s="18" t="s">
        <v>74</v>
      </c>
    </row>
    <row r="241" spans="2:2" x14ac:dyDescent="0.2">
      <c r="B241" s="18" t="s">
        <v>74</v>
      </c>
    </row>
    <row r="242" spans="2:2" x14ac:dyDescent="0.2">
      <c r="B242" s="18" t="s">
        <v>74</v>
      </c>
    </row>
    <row r="243" spans="2:2" x14ac:dyDescent="0.2">
      <c r="B243" s="18" t="s">
        <v>74</v>
      </c>
    </row>
    <row r="244" spans="2:2" x14ac:dyDescent="0.2">
      <c r="B244" s="18" t="s">
        <v>74</v>
      </c>
    </row>
    <row r="245" spans="2:2" x14ac:dyDescent="0.2">
      <c r="B245" s="18" t="s">
        <v>74</v>
      </c>
    </row>
    <row r="246" spans="2:2" x14ac:dyDescent="0.2">
      <c r="B246" s="18" t="s">
        <v>74</v>
      </c>
    </row>
    <row r="247" spans="2:2" x14ac:dyDescent="0.2">
      <c r="B247" s="18" t="s">
        <v>74</v>
      </c>
    </row>
    <row r="248" spans="2:2" x14ac:dyDescent="0.2">
      <c r="B248" s="18" t="s">
        <v>74</v>
      </c>
    </row>
    <row r="249" spans="2:2" x14ac:dyDescent="0.2">
      <c r="B249" s="18" t="s">
        <v>74</v>
      </c>
    </row>
    <row r="250" spans="2:2" x14ac:dyDescent="0.2">
      <c r="B250" s="18" t="s">
        <v>74</v>
      </c>
    </row>
    <row r="251" spans="2:2" x14ac:dyDescent="0.2">
      <c r="B251" s="18" t="s">
        <v>74</v>
      </c>
    </row>
    <row r="252" spans="2:2" x14ac:dyDescent="0.2">
      <c r="B252" s="18" t="s">
        <v>74</v>
      </c>
    </row>
    <row r="253" spans="2:2" x14ac:dyDescent="0.2">
      <c r="B253" s="18" t="s">
        <v>74</v>
      </c>
    </row>
    <row r="254" spans="2:2" x14ac:dyDescent="0.2">
      <c r="B254" s="18" t="s">
        <v>74</v>
      </c>
    </row>
    <row r="255" spans="2:2" x14ac:dyDescent="0.2">
      <c r="B255" s="18" t="s">
        <v>74</v>
      </c>
    </row>
    <row r="256" spans="2:2" x14ac:dyDescent="0.2">
      <c r="B256" s="18" t="s">
        <v>74</v>
      </c>
    </row>
    <row r="257" spans="2:2" x14ac:dyDescent="0.2">
      <c r="B257" s="18" t="s">
        <v>74</v>
      </c>
    </row>
    <row r="258" spans="2:2" x14ac:dyDescent="0.2">
      <c r="B258" s="18" t="s">
        <v>74</v>
      </c>
    </row>
    <row r="259" spans="2:2" x14ac:dyDescent="0.2">
      <c r="B259" s="18" t="s">
        <v>74</v>
      </c>
    </row>
    <row r="260" spans="2:2" x14ac:dyDescent="0.2">
      <c r="B260" s="18" t="s">
        <v>74</v>
      </c>
    </row>
    <row r="261" spans="2:2" x14ac:dyDescent="0.2">
      <c r="B261" s="18" t="s">
        <v>74</v>
      </c>
    </row>
    <row r="262" spans="2:2" x14ac:dyDescent="0.2">
      <c r="B262" s="18" t="s">
        <v>74</v>
      </c>
    </row>
    <row r="263" spans="2:2" x14ac:dyDescent="0.2">
      <c r="B263" s="18" t="s">
        <v>74</v>
      </c>
    </row>
    <row r="264" spans="2:2" x14ac:dyDescent="0.2">
      <c r="B264" s="18" t="s">
        <v>74</v>
      </c>
    </row>
    <row r="265" spans="2:2" x14ac:dyDescent="0.2">
      <c r="B265" s="18" t="s">
        <v>74</v>
      </c>
    </row>
    <row r="266" spans="2:2" x14ac:dyDescent="0.2">
      <c r="B266" s="18" t="s">
        <v>74</v>
      </c>
    </row>
    <row r="267" spans="2:2" x14ac:dyDescent="0.2">
      <c r="B267" s="18" t="s">
        <v>74</v>
      </c>
    </row>
    <row r="268" spans="2:2" x14ac:dyDescent="0.2">
      <c r="B268" s="18" t="s">
        <v>74</v>
      </c>
    </row>
    <row r="269" spans="2:2" x14ac:dyDescent="0.2">
      <c r="B269" s="18" t="s">
        <v>74</v>
      </c>
    </row>
    <row r="270" spans="2:2" x14ac:dyDescent="0.2">
      <c r="B270" s="18" t="s">
        <v>74</v>
      </c>
    </row>
    <row r="271" spans="2:2" x14ac:dyDescent="0.2">
      <c r="B271" s="18" t="s">
        <v>74</v>
      </c>
    </row>
    <row r="272" spans="2:2" x14ac:dyDescent="0.2">
      <c r="B272" s="18" t="s">
        <v>74</v>
      </c>
    </row>
    <row r="273" spans="2:2" x14ac:dyDescent="0.2">
      <c r="B273" s="18" t="s">
        <v>74</v>
      </c>
    </row>
    <row r="274" spans="2:2" x14ac:dyDescent="0.2">
      <c r="B274" s="18" t="s">
        <v>74</v>
      </c>
    </row>
    <row r="275" spans="2:2" x14ac:dyDescent="0.2">
      <c r="B275" s="18" t="s">
        <v>74</v>
      </c>
    </row>
    <row r="276" spans="2:2" x14ac:dyDescent="0.2">
      <c r="B276" s="18" t="s">
        <v>74</v>
      </c>
    </row>
    <row r="277" spans="2:2" x14ac:dyDescent="0.2">
      <c r="B277" s="18" t="s">
        <v>74</v>
      </c>
    </row>
    <row r="278" spans="2:2" x14ac:dyDescent="0.2">
      <c r="B278" s="18" t="s">
        <v>74</v>
      </c>
    </row>
    <row r="279" spans="2:2" x14ac:dyDescent="0.2">
      <c r="B279" s="18" t="s">
        <v>74</v>
      </c>
    </row>
    <row r="280" spans="2:2" x14ac:dyDescent="0.2">
      <c r="B280" s="18" t="s">
        <v>74</v>
      </c>
    </row>
    <row r="281" spans="2:2" x14ac:dyDescent="0.2">
      <c r="B281" s="18" t="s">
        <v>74</v>
      </c>
    </row>
    <row r="282" spans="2:2" x14ac:dyDescent="0.2">
      <c r="B282" s="18" t="s">
        <v>74</v>
      </c>
    </row>
    <row r="283" spans="2:2" x14ac:dyDescent="0.2">
      <c r="B283" s="18" t="s">
        <v>74</v>
      </c>
    </row>
    <row r="284" spans="2:2" x14ac:dyDescent="0.2">
      <c r="B284" s="18" t="s">
        <v>74</v>
      </c>
    </row>
    <row r="285" spans="2:2" x14ac:dyDescent="0.2">
      <c r="B285" s="18" t="s">
        <v>74</v>
      </c>
    </row>
    <row r="286" spans="2:2" x14ac:dyDescent="0.2">
      <c r="B286" s="18" t="s">
        <v>74</v>
      </c>
    </row>
    <row r="287" spans="2:2" x14ac:dyDescent="0.2">
      <c r="B287" s="18" t="s">
        <v>74</v>
      </c>
    </row>
    <row r="288" spans="2:2" x14ac:dyDescent="0.2">
      <c r="B288" s="18" t="s">
        <v>74</v>
      </c>
    </row>
    <row r="289" spans="2:2" x14ac:dyDescent="0.2">
      <c r="B289" s="18" t="s">
        <v>74</v>
      </c>
    </row>
    <row r="290" spans="2:2" x14ac:dyDescent="0.2">
      <c r="B290" s="18" t="s">
        <v>74</v>
      </c>
    </row>
    <row r="291" spans="2:2" x14ac:dyDescent="0.2">
      <c r="B291" s="18" t="s">
        <v>74</v>
      </c>
    </row>
    <row r="292" spans="2:2" x14ac:dyDescent="0.2">
      <c r="B292" s="18" t="s">
        <v>74</v>
      </c>
    </row>
    <row r="293" spans="2:2" x14ac:dyDescent="0.2">
      <c r="B293" s="18" t="s">
        <v>74</v>
      </c>
    </row>
    <row r="294" spans="2:2" x14ac:dyDescent="0.2">
      <c r="B294" s="18" t="s">
        <v>74</v>
      </c>
    </row>
    <row r="295" spans="2:2" x14ac:dyDescent="0.2">
      <c r="B295" s="18" t="s">
        <v>74</v>
      </c>
    </row>
    <row r="296" spans="2:2" x14ac:dyDescent="0.2">
      <c r="B296" s="18" t="s">
        <v>74</v>
      </c>
    </row>
    <row r="297" spans="2:2" x14ac:dyDescent="0.2">
      <c r="B297" s="18" t="s">
        <v>74</v>
      </c>
    </row>
    <row r="298" spans="2:2" x14ac:dyDescent="0.2">
      <c r="B298" s="18" t="s">
        <v>74</v>
      </c>
    </row>
    <row r="299" spans="2:2" x14ac:dyDescent="0.2">
      <c r="B299" s="18" t="s">
        <v>74</v>
      </c>
    </row>
    <row r="300" spans="2:2" x14ac:dyDescent="0.2">
      <c r="B300" s="18" t="s">
        <v>74</v>
      </c>
    </row>
    <row r="301" spans="2:2" x14ac:dyDescent="0.2">
      <c r="B301" s="18" t="s">
        <v>74</v>
      </c>
    </row>
    <row r="302" spans="2:2" x14ac:dyDescent="0.2">
      <c r="B302" s="18" t="s">
        <v>74</v>
      </c>
    </row>
    <row r="303" spans="2:2" x14ac:dyDescent="0.2">
      <c r="B303" s="18" t="s">
        <v>74</v>
      </c>
    </row>
    <row r="304" spans="2:2" x14ac:dyDescent="0.2">
      <c r="B304" s="18" t="s">
        <v>74</v>
      </c>
    </row>
    <row r="305" spans="2:2" x14ac:dyDescent="0.2">
      <c r="B305" s="18" t="s">
        <v>74</v>
      </c>
    </row>
    <row r="306" spans="2:2" x14ac:dyDescent="0.2">
      <c r="B306" s="18" t="s">
        <v>74</v>
      </c>
    </row>
    <row r="307" spans="2:2" x14ac:dyDescent="0.2">
      <c r="B307" s="18" t="s">
        <v>74</v>
      </c>
    </row>
    <row r="308" spans="2:2" x14ac:dyDescent="0.2">
      <c r="B308" s="18" t="s">
        <v>74</v>
      </c>
    </row>
    <row r="309" spans="2:2" x14ac:dyDescent="0.2">
      <c r="B309" s="18" t="s">
        <v>74</v>
      </c>
    </row>
    <row r="310" spans="2:2" x14ac:dyDescent="0.2">
      <c r="B310" s="18" t="s">
        <v>74</v>
      </c>
    </row>
    <row r="311" spans="2:2" x14ac:dyDescent="0.2">
      <c r="B311" s="18" t="s">
        <v>74</v>
      </c>
    </row>
    <row r="312" spans="2:2" x14ac:dyDescent="0.2">
      <c r="B312" s="18" t="s">
        <v>74</v>
      </c>
    </row>
    <row r="313" spans="2:2" x14ac:dyDescent="0.2">
      <c r="B313" s="18" t="s">
        <v>74</v>
      </c>
    </row>
    <row r="314" spans="2:2" x14ac:dyDescent="0.2">
      <c r="B314" s="18" t="s">
        <v>74</v>
      </c>
    </row>
    <row r="315" spans="2:2" x14ac:dyDescent="0.2">
      <c r="B315" s="18" t="s">
        <v>74</v>
      </c>
    </row>
    <row r="316" spans="2:2" x14ac:dyDescent="0.2">
      <c r="B316" s="18" t="s">
        <v>74</v>
      </c>
    </row>
    <row r="317" spans="2:2" x14ac:dyDescent="0.2">
      <c r="B317" s="18" t="s">
        <v>74</v>
      </c>
    </row>
    <row r="318" spans="2:2" x14ac:dyDescent="0.2">
      <c r="B318" s="18" t="s">
        <v>74</v>
      </c>
    </row>
    <row r="319" spans="2:2" x14ac:dyDescent="0.2">
      <c r="B319" s="18" t="s">
        <v>74</v>
      </c>
    </row>
    <row r="320" spans="2:2" x14ac:dyDescent="0.2">
      <c r="B320" s="18" t="s">
        <v>74</v>
      </c>
    </row>
    <row r="321" spans="2:2" x14ac:dyDescent="0.2">
      <c r="B321" s="18" t="s">
        <v>74</v>
      </c>
    </row>
    <row r="322" spans="2:2" x14ac:dyDescent="0.2">
      <c r="B322" s="18" t="s">
        <v>74</v>
      </c>
    </row>
    <row r="323" spans="2:2" x14ac:dyDescent="0.2">
      <c r="B323" s="18" t="s">
        <v>74</v>
      </c>
    </row>
    <row r="324" spans="2:2" x14ac:dyDescent="0.2">
      <c r="B324" s="18" t="s">
        <v>74</v>
      </c>
    </row>
    <row r="325" spans="2:2" x14ac:dyDescent="0.2">
      <c r="B325" s="18" t="s">
        <v>74</v>
      </c>
    </row>
    <row r="326" spans="2:2" x14ac:dyDescent="0.2">
      <c r="B326" s="18" t="s">
        <v>74</v>
      </c>
    </row>
    <row r="327" spans="2:2" x14ac:dyDescent="0.2">
      <c r="B327" s="18" t="s">
        <v>74</v>
      </c>
    </row>
    <row r="328" spans="2:2" x14ac:dyDescent="0.2">
      <c r="B328" s="18" t="s">
        <v>74</v>
      </c>
    </row>
    <row r="329" spans="2:2" x14ac:dyDescent="0.2">
      <c r="B329" s="18" t="s">
        <v>74</v>
      </c>
    </row>
    <row r="330" spans="2:2" x14ac:dyDescent="0.2">
      <c r="B330" s="18" t="s">
        <v>74</v>
      </c>
    </row>
    <row r="331" spans="2:2" x14ac:dyDescent="0.2">
      <c r="B331" s="18" t="s">
        <v>74</v>
      </c>
    </row>
    <row r="332" spans="2:2" x14ac:dyDescent="0.2">
      <c r="B332" s="18" t="s">
        <v>74</v>
      </c>
    </row>
    <row r="333" spans="2:2" x14ac:dyDescent="0.2">
      <c r="B333" s="18" t="s">
        <v>74</v>
      </c>
    </row>
    <row r="334" spans="2:2" x14ac:dyDescent="0.2">
      <c r="B334" s="18" t="s">
        <v>74</v>
      </c>
    </row>
    <row r="335" spans="2:2" x14ac:dyDescent="0.2">
      <c r="B335" s="18" t="s">
        <v>74</v>
      </c>
    </row>
    <row r="336" spans="2:2" x14ac:dyDescent="0.2">
      <c r="B336" s="18" t="s">
        <v>74</v>
      </c>
    </row>
    <row r="337" spans="2:2" x14ac:dyDescent="0.2">
      <c r="B337" s="18" t="s">
        <v>74</v>
      </c>
    </row>
    <row r="338" spans="2:2" x14ac:dyDescent="0.2">
      <c r="B338" s="18" t="s">
        <v>74</v>
      </c>
    </row>
    <row r="339" spans="2:2" x14ac:dyDescent="0.2">
      <c r="B339" s="18" t="s">
        <v>74</v>
      </c>
    </row>
    <row r="340" spans="2:2" x14ac:dyDescent="0.2">
      <c r="B340" s="18" t="s">
        <v>74</v>
      </c>
    </row>
    <row r="341" spans="2:2" x14ac:dyDescent="0.2">
      <c r="B341" s="18" t="s">
        <v>74</v>
      </c>
    </row>
    <row r="342" spans="2:2" x14ac:dyDescent="0.2">
      <c r="B342" s="18" t="s">
        <v>74</v>
      </c>
    </row>
    <row r="343" spans="2:2" x14ac:dyDescent="0.2">
      <c r="B343" s="18" t="s">
        <v>74</v>
      </c>
    </row>
    <row r="344" spans="2:2" x14ac:dyDescent="0.2">
      <c r="B344" s="18" t="s">
        <v>74</v>
      </c>
    </row>
    <row r="345" spans="2:2" x14ac:dyDescent="0.2">
      <c r="B345" s="18" t="s">
        <v>74</v>
      </c>
    </row>
    <row r="346" spans="2:2" x14ac:dyDescent="0.2">
      <c r="B346" s="18" t="s">
        <v>74</v>
      </c>
    </row>
    <row r="347" spans="2:2" x14ac:dyDescent="0.2">
      <c r="B347" s="18" t="s">
        <v>74</v>
      </c>
    </row>
    <row r="348" spans="2:2" x14ac:dyDescent="0.2">
      <c r="B348" s="18" t="s">
        <v>74</v>
      </c>
    </row>
    <row r="349" spans="2:2" x14ac:dyDescent="0.2">
      <c r="B349" s="18" t="s">
        <v>74</v>
      </c>
    </row>
    <row r="350" spans="2:2" x14ac:dyDescent="0.2">
      <c r="B350" s="18" t="s">
        <v>74</v>
      </c>
    </row>
    <row r="351" spans="2:2" x14ac:dyDescent="0.2">
      <c r="B351" s="18" t="s">
        <v>74</v>
      </c>
    </row>
    <row r="352" spans="2:2" x14ac:dyDescent="0.2">
      <c r="B352" s="18" t="s">
        <v>74</v>
      </c>
    </row>
    <row r="353" spans="2:2" x14ac:dyDescent="0.2">
      <c r="B353" s="18" t="s">
        <v>74</v>
      </c>
    </row>
    <row r="354" spans="2:2" x14ac:dyDescent="0.2">
      <c r="B354" s="18" t="s">
        <v>74</v>
      </c>
    </row>
    <row r="355" spans="2:2" x14ac:dyDescent="0.2">
      <c r="B355" s="18" t="s">
        <v>74</v>
      </c>
    </row>
    <row r="356" spans="2:2" x14ac:dyDescent="0.2">
      <c r="B356" s="18" t="s">
        <v>74</v>
      </c>
    </row>
    <row r="357" spans="2:2" x14ac:dyDescent="0.2">
      <c r="B357" s="18" t="s">
        <v>74</v>
      </c>
    </row>
    <row r="358" spans="2:2" x14ac:dyDescent="0.2">
      <c r="B358" s="18" t="s">
        <v>74</v>
      </c>
    </row>
    <row r="359" spans="2:2" x14ac:dyDescent="0.2">
      <c r="B359" s="18" t="s">
        <v>74</v>
      </c>
    </row>
    <row r="360" spans="2:2" x14ac:dyDescent="0.2">
      <c r="B360" s="18" t="s">
        <v>74</v>
      </c>
    </row>
    <row r="361" spans="2:2" x14ac:dyDescent="0.2">
      <c r="B361" s="18" t="s">
        <v>74</v>
      </c>
    </row>
    <row r="362" spans="2:2" x14ac:dyDescent="0.2">
      <c r="B362" s="18" t="s">
        <v>74</v>
      </c>
    </row>
    <row r="363" spans="2:2" x14ac:dyDescent="0.2">
      <c r="B363" s="18" t="s">
        <v>74</v>
      </c>
    </row>
    <row r="364" spans="2:2" x14ac:dyDescent="0.2">
      <c r="B364" s="18" t="s">
        <v>74</v>
      </c>
    </row>
    <row r="365" spans="2:2" x14ac:dyDescent="0.2">
      <c r="B365" s="18" t="s">
        <v>74</v>
      </c>
    </row>
    <row r="366" spans="2:2" x14ac:dyDescent="0.2">
      <c r="B366" s="18" t="s">
        <v>74</v>
      </c>
    </row>
    <row r="367" spans="2:2" x14ac:dyDescent="0.2">
      <c r="B367" s="18" t="s">
        <v>74</v>
      </c>
    </row>
    <row r="368" spans="2:2" x14ac:dyDescent="0.2">
      <c r="B368" s="18" t="s">
        <v>74</v>
      </c>
    </row>
    <row r="369" spans="2:2" x14ac:dyDescent="0.2">
      <c r="B369" s="18" t="s">
        <v>74</v>
      </c>
    </row>
    <row r="370" spans="2:2" x14ac:dyDescent="0.2">
      <c r="B370" s="18" t="s">
        <v>74</v>
      </c>
    </row>
    <row r="371" spans="2:2" x14ac:dyDescent="0.2">
      <c r="B371" s="18" t="s">
        <v>74</v>
      </c>
    </row>
    <row r="372" spans="2:2" x14ac:dyDescent="0.2">
      <c r="B372" s="18" t="s">
        <v>74</v>
      </c>
    </row>
    <row r="373" spans="2:2" x14ac:dyDescent="0.2">
      <c r="B373" s="18" t="s">
        <v>74</v>
      </c>
    </row>
    <row r="374" spans="2:2" x14ac:dyDescent="0.2">
      <c r="B374" s="18" t="s">
        <v>74</v>
      </c>
    </row>
    <row r="375" spans="2:2" x14ac:dyDescent="0.2">
      <c r="B375" s="18" t="s">
        <v>74</v>
      </c>
    </row>
    <row r="376" spans="2:2" x14ac:dyDescent="0.2">
      <c r="B376" s="18" t="s">
        <v>74</v>
      </c>
    </row>
    <row r="377" spans="2:2" x14ac:dyDescent="0.2">
      <c r="B377" s="18" t="s">
        <v>74</v>
      </c>
    </row>
    <row r="378" spans="2:2" x14ac:dyDescent="0.2">
      <c r="B378" s="18" t="s">
        <v>74</v>
      </c>
    </row>
    <row r="379" spans="2:2" x14ac:dyDescent="0.2">
      <c r="B379" s="18" t="s">
        <v>74</v>
      </c>
    </row>
    <row r="380" spans="2:2" x14ac:dyDescent="0.2">
      <c r="B380" s="18" t="s">
        <v>74</v>
      </c>
    </row>
    <row r="381" spans="2:2" x14ac:dyDescent="0.2">
      <c r="B381" s="18" t="s">
        <v>74</v>
      </c>
    </row>
    <row r="382" spans="2:2" x14ac:dyDescent="0.2">
      <c r="B382" s="18" t="s">
        <v>74</v>
      </c>
    </row>
    <row r="383" spans="2:2" x14ac:dyDescent="0.2">
      <c r="B383" s="18" t="s">
        <v>74</v>
      </c>
    </row>
    <row r="384" spans="2:2" x14ac:dyDescent="0.2">
      <c r="B384" s="18" t="s">
        <v>74</v>
      </c>
    </row>
    <row r="385" spans="2:2" x14ac:dyDescent="0.2">
      <c r="B385" s="18" t="s">
        <v>74</v>
      </c>
    </row>
    <row r="386" spans="2:2" x14ac:dyDescent="0.2">
      <c r="B386" s="18" t="s">
        <v>74</v>
      </c>
    </row>
    <row r="387" spans="2:2" x14ac:dyDescent="0.2">
      <c r="B387" s="18" t="s">
        <v>74</v>
      </c>
    </row>
    <row r="388" spans="2:2" x14ac:dyDescent="0.2">
      <c r="B388" s="18" t="s">
        <v>74</v>
      </c>
    </row>
    <row r="389" spans="2:2" x14ac:dyDescent="0.2">
      <c r="B389" s="18" t="s">
        <v>74</v>
      </c>
    </row>
    <row r="390" spans="2:2" x14ac:dyDescent="0.2">
      <c r="B390" s="18" t="s">
        <v>74</v>
      </c>
    </row>
    <row r="391" spans="2:2" x14ac:dyDescent="0.2">
      <c r="B391" s="18" t="s">
        <v>74</v>
      </c>
    </row>
    <row r="392" spans="2:2" x14ac:dyDescent="0.2">
      <c r="B392" s="18" t="s">
        <v>74</v>
      </c>
    </row>
    <row r="393" spans="2:2" x14ac:dyDescent="0.2">
      <c r="B393" s="18" t="s">
        <v>74</v>
      </c>
    </row>
    <row r="394" spans="2:2" x14ac:dyDescent="0.2">
      <c r="B394" s="18" t="s">
        <v>74</v>
      </c>
    </row>
    <row r="395" spans="2:2" x14ac:dyDescent="0.2">
      <c r="B395" s="18" t="s">
        <v>74</v>
      </c>
    </row>
    <row r="396" spans="2:2" x14ac:dyDescent="0.2">
      <c r="B396" s="18" t="s">
        <v>74</v>
      </c>
    </row>
    <row r="397" spans="2:2" x14ac:dyDescent="0.2">
      <c r="B397" s="18" t="s">
        <v>74</v>
      </c>
    </row>
    <row r="398" spans="2:2" x14ac:dyDescent="0.2">
      <c r="B398" s="18" t="s">
        <v>74</v>
      </c>
    </row>
    <row r="399" spans="2:2" x14ac:dyDescent="0.2">
      <c r="B399" s="18" t="s">
        <v>74</v>
      </c>
    </row>
    <row r="400" spans="2:2" x14ac:dyDescent="0.2">
      <c r="B400" s="18" t="s">
        <v>74</v>
      </c>
    </row>
    <row r="401" spans="2:2" x14ac:dyDescent="0.2">
      <c r="B401" s="18" t="s">
        <v>74</v>
      </c>
    </row>
    <row r="402" spans="2:2" x14ac:dyDescent="0.2">
      <c r="B402" s="18" t="s">
        <v>74</v>
      </c>
    </row>
    <row r="403" spans="2:2" x14ac:dyDescent="0.2">
      <c r="B403" s="18" t="s">
        <v>74</v>
      </c>
    </row>
    <row r="404" spans="2:2" x14ac:dyDescent="0.2">
      <c r="B404" s="18" t="s">
        <v>74</v>
      </c>
    </row>
    <row r="405" spans="2:2" x14ac:dyDescent="0.2">
      <c r="B405" s="18" t="s">
        <v>74</v>
      </c>
    </row>
    <row r="406" spans="2:2" x14ac:dyDescent="0.2">
      <c r="B406" s="18" t="s">
        <v>74</v>
      </c>
    </row>
    <row r="407" spans="2:2" x14ac:dyDescent="0.2">
      <c r="B407" s="18" t="s">
        <v>74</v>
      </c>
    </row>
    <row r="408" spans="2:2" x14ac:dyDescent="0.2">
      <c r="B408" s="18" t="s">
        <v>74</v>
      </c>
    </row>
    <row r="409" spans="2:2" x14ac:dyDescent="0.2">
      <c r="B409" s="18" t="s">
        <v>74</v>
      </c>
    </row>
    <row r="410" spans="2:2" x14ac:dyDescent="0.2">
      <c r="B410" s="18" t="s">
        <v>74</v>
      </c>
    </row>
    <row r="411" spans="2:2" x14ac:dyDescent="0.2">
      <c r="B411" s="18" t="s">
        <v>74</v>
      </c>
    </row>
    <row r="412" spans="2:2" x14ac:dyDescent="0.2">
      <c r="B412" s="18" t="s">
        <v>74</v>
      </c>
    </row>
    <row r="413" spans="2:2" x14ac:dyDescent="0.2">
      <c r="B413" s="18" t="s">
        <v>74</v>
      </c>
    </row>
    <row r="414" spans="2:2" x14ac:dyDescent="0.2">
      <c r="B414" s="18" t="s">
        <v>74</v>
      </c>
    </row>
    <row r="415" spans="2:2" x14ac:dyDescent="0.2">
      <c r="B415" s="18" t="s">
        <v>74</v>
      </c>
    </row>
    <row r="416" spans="2:2" x14ac:dyDescent="0.2">
      <c r="B416" s="18" t="s">
        <v>74</v>
      </c>
    </row>
    <row r="417" spans="2:2" x14ac:dyDescent="0.2">
      <c r="B417" s="18" t="s">
        <v>74</v>
      </c>
    </row>
    <row r="418" spans="2:2" x14ac:dyDescent="0.2">
      <c r="B418" s="18" t="s">
        <v>74</v>
      </c>
    </row>
    <row r="419" spans="2:2" x14ac:dyDescent="0.2">
      <c r="B419" s="18" t="s">
        <v>74</v>
      </c>
    </row>
    <row r="420" spans="2:2" x14ac:dyDescent="0.2">
      <c r="B420" s="18" t="s">
        <v>74</v>
      </c>
    </row>
    <row r="421" spans="2:2" x14ac:dyDescent="0.2">
      <c r="B421" s="18" t="s">
        <v>74</v>
      </c>
    </row>
    <row r="422" spans="2:2" x14ac:dyDescent="0.2">
      <c r="B422" s="18" t="s">
        <v>74</v>
      </c>
    </row>
  </sheetData>
  <sortState xmlns:xlrd2="http://schemas.microsoft.com/office/spreadsheetml/2017/richdata2" ref="B5:S22">
    <sortCondition descending="1" ref="H5:H22"/>
    <sortCondition ref="I5:I22"/>
    <sortCondition descending="1" ref="J5:J22"/>
  </sortState>
  <mergeCells count="24">
    <mergeCell ref="Q1:S2"/>
    <mergeCell ref="Q3:S3"/>
    <mergeCell ref="A1:A70"/>
    <mergeCell ref="C3:C4"/>
    <mergeCell ref="D3:D4"/>
    <mergeCell ref="E3:E4"/>
    <mergeCell ref="D1:D2"/>
    <mergeCell ref="C1:C2"/>
    <mergeCell ref="E1:E2"/>
    <mergeCell ref="G1:G2"/>
    <mergeCell ref="H1:H2"/>
    <mergeCell ref="B1:B2"/>
    <mergeCell ref="F1:F4"/>
    <mergeCell ref="M3:N3"/>
    <mergeCell ref="M1:N2"/>
    <mergeCell ref="I1:I2"/>
    <mergeCell ref="B3:B4"/>
    <mergeCell ref="O1:P2"/>
    <mergeCell ref="O3:P3"/>
    <mergeCell ref="I3:I4"/>
    <mergeCell ref="G3:G4"/>
    <mergeCell ref="H3:H4"/>
    <mergeCell ref="J1:L2"/>
    <mergeCell ref="J3:L3"/>
  </mergeCells>
  <phoneticPr fontId="4" type="noConversion"/>
  <conditionalFormatting sqref="C67">
    <cfRule type="duplicateValues" dxfId="16" priority="17"/>
  </conditionalFormatting>
  <conditionalFormatting sqref="J25:S69 J6:S23">
    <cfRule type="containsText" dxfId="15" priority="13" operator="containsText" text="0">
      <formula>NOT(ISERROR(SEARCH("0",J6)))</formula>
    </cfRule>
  </conditionalFormatting>
  <conditionalFormatting sqref="C68:C1048576 C25:C66 C1:C23">
    <cfRule type="duplicateValues" dxfId="14" priority="36"/>
  </conditionalFormatting>
  <conditionalFormatting sqref="J24:P24">
    <cfRule type="containsText" dxfId="13" priority="6" operator="containsText" text="0">
      <formula>NOT(ISERROR(SEARCH("0",J24)))</formula>
    </cfRule>
  </conditionalFormatting>
  <conditionalFormatting sqref="C24">
    <cfRule type="duplicateValues" dxfId="12" priority="7"/>
  </conditionalFormatting>
  <conditionalFormatting sqref="Q24:R24">
    <cfRule type="containsText" dxfId="11" priority="5" operator="containsText" text="0">
      <formula>NOT(ISERROR(SEARCH("0",Q24)))</formula>
    </cfRule>
  </conditionalFormatting>
  <conditionalFormatting sqref="S24">
    <cfRule type="containsText" dxfId="10" priority="4" operator="containsText" text="0">
      <formula>NOT(ISERROR(SEARCH("0",S24)))</formula>
    </cfRule>
  </conditionalFormatting>
  <conditionalFormatting sqref="A1:XFD1048576">
    <cfRule type="containsText" dxfId="9" priority="3" operator="containsText" text="10">
      <formula>NOT(ISERROR(SEARCH("10",A1)))</formula>
    </cfRule>
  </conditionalFormatting>
  <conditionalFormatting sqref="Q20:R20">
    <cfRule type="containsText" dxfId="8" priority="2" operator="containsText" text="0">
      <formula>NOT(ISERROR(SEARCH("0",Q20)))</formula>
    </cfRule>
  </conditionalFormatting>
  <conditionalFormatting sqref="S20">
    <cfRule type="containsText" dxfId="7" priority="1" operator="containsText" text="0">
      <formula>NOT(ISERROR(SEARCH("0",S20)))</formula>
    </cfRule>
  </conditionalFormatting>
  <pageMargins left="0.19685039370078741" right="0.19685039370078741" top="0.23622047244094491" bottom="0.27559055118110237" header="0.27559055118110237" footer="0.23622047244094491"/>
  <pageSetup paperSize="8" scale="78" pageOrder="overThenDown" orientation="landscape" r:id="rId1"/>
  <headerFooter alignWithMargins="0"/>
  <ignoredErrors>
    <ignoredError sqref="G116:H171 S116:U145 J116:P171 G23:X115 T21:X22 T14:X14 G19:S22 G6:X11 T18:X18 J14:S14 G14:H14 G13:H13 J13:S13 G15:S16 T15:X16 T19:X19 G18:H18 G17:S17 J18:S18" emptyCellReferenc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BV458"/>
  <sheetViews>
    <sheetView zoomScale="80" zoomScaleNormal="80" zoomScalePageLayoutView="70" workbookViewId="0">
      <selection activeCell="J20" sqref="J20"/>
    </sheetView>
  </sheetViews>
  <sheetFormatPr defaultColWidth="24.42578125" defaultRowHeight="12.75" x14ac:dyDescent="0.2"/>
  <cols>
    <col min="1" max="1" width="3.42578125" style="1" bestFit="1" customWidth="1"/>
    <col min="2" max="2" width="18.140625" style="20" bestFit="1" customWidth="1"/>
    <col min="3" max="3" width="23.140625" style="20" bestFit="1" customWidth="1"/>
    <col min="4" max="4" width="17" style="20" bestFit="1" customWidth="1"/>
    <col min="5" max="5" width="10.28515625" style="99" bestFit="1" customWidth="1"/>
    <col min="6" max="6" width="11.140625" style="9" customWidth="1"/>
    <col min="7" max="7" width="9.28515625" style="9" bestFit="1" customWidth="1"/>
    <col min="8" max="8" width="5.85546875" style="3" bestFit="1" customWidth="1"/>
    <col min="9" max="9" width="9.42578125" style="3" bestFit="1" customWidth="1"/>
    <col min="10" max="10" width="9.7109375" style="2" customWidth="1"/>
    <col min="11" max="11" width="9.7109375" style="17" customWidth="1"/>
    <col min="12" max="12" width="9.7109375" style="10" customWidth="1"/>
    <col min="13" max="13" width="11.7109375" style="2" bestFit="1" customWidth="1"/>
    <col min="14" max="14" width="1.7109375" style="1" customWidth="1"/>
    <col min="15" max="16" width="10.28515625" style="1" customWidth="1"/>
    <col min="17" max="17" width="13.42578125" style="1" customWidth="1"/>
    <col min="18" max="18" width="10.42578125" style="1" customWidth="1"/>
    <col min="19" max="19" width="10.7109375" style="1" customWidth="1"/>
    <col min="20" max="20" width="13.7109375" style="1" customWidth="1"/>
    <col min="21" max="21" width="26.28515625" style="1" customWidth="1"/>
    <col min="22" max="22" width="4.140625" style="99" customWidth="1"/>
    <col min="23" max="23" width="9.42578125" style="99" customWidth="1"/>
    <col min="24" max="24" width="5.28515625" style="99" customWidth="1"/>
    <col min="25" max="25" width="5.42578125" style="99" customWidth="1"/>
    <col min="26" max="26" width="8.42578125" style="99" customWidth="1"/>
    <col min="27" max="27" width="9.85546875" style="1" customWidth="1"/>
    <col min="28" max="16384" width="24.42578125" style="99"/>
  </cols>
  <sheetData>
    <row r="1" spans="1:74" s="18" customFormat="1" x14ac:dyDescent="0.2">
      <c r="A1" s="264" t="s">
        <v>0</v>
      </c>
      <c r="B1" s="263" t="s">
        <v>3</v>
      </c>
      <c r="C1" s="263" t="s">
        <v>187</v>
      </c>
      <c r="D1" s="263" t="s">
        <v>5</v>
      </c>
      <c r="E1" s="263" t="s">
        <v>6</v>
      </c>
      <c r="F1" s="269" t="s">
        <v>7</v>
      </c>
      <c r="G1" s="268" t="s">
        <v>77</v>
      </c>
      <c r="H1" s="266" t="s">
        <v>78</v>
      </c>
      <c r="I1" s="270" t="s">
        <v>390</v>
      </c>
      <c r="J1" s="263" t="s">
        <v>10</v>
      </c>
      <c r="K1" s="261" t="s">
        <v>11</v>
      </c>
      <c r="L1" s="263" t="s">
        <v>12</v>
      </c>
      <c r="M1" s="265" t="s">
        <v>13</v>
      </c>
      <c r="N1" s="108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</row>
    <row r="2" spans="1:74" s="18" customFormat="1" x14ac:dyDescent="0.2">
      <c r="A2" s="264"/>
      <c r="B2" s="263"/>
      <c r="C2" s="263"/>
      <c r="D2" s="263"/>
      <c r="E2" s="263"/>
      <c r="F2" s="269"/>
      <c r="G2" s="267"/>
      <c r="H2" s="263"/>
      <c r="I2" s="269"/>
      <c r="J2" s="263"/>
      <c r="K2" s="262"/>
      <c r="L2" s="263"/>
      <c r="M2" s="265"/>
      <c r="N2" s="108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</row>
    <row r="3" spans="1:74" s="74" customFormat="1" x14ac:dyDescent="0.2">
      <c r="A3" s="264"/>
      <c r="B3" s="263" t="s">
        <v>188</v>
      </c>
      <c r="C3" s="263" t="s">
        <v>189</v>
      </c>
      <c r="D3" s="263" t="s">
        <v>16</v>
      </c>
      <c r="E3" s="263" t="s">
        <v>17</v>
      </c>
      <c r="F3" s="269"/>
      <c r="G3" s="267" t="s">
        <v>18</v>
      </c>
      <c r="H3" s="263" t="s">
        <v>19</v>
      </c>
      <c r="I3" s="269" t="s">
        <v>20</v>
      </c>
      <c r="J3" s="109">
        <v>43862</v>
      </c>
      <c r="K3" s="155">
        <v>43883</v>
      </c>
      <c r="L3" s="109">
        <v>43897</v>
      </c>
      <c r="M3" s="155">
        <v>44163</v>
      </c>
      <c r="N3" s="108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</row>
    <row r="4" spans="1:74" s="58" customFormat="1" x14ac:dyDescent="0.2">
      <c r="A4" s="264"/>
      <c r="B4" s="263"/>
      <c r="C4" s="263"/>
      <c r="D4" s="263"/>
      <c r="E4" s="263"/>
      <c r="F4" s="269"/>
      <c r="G4" s="267"/>
      <c r="H4" s="263"/>
      <c r="I4" s="269"/>
      <c r="J4" s="162">
        <v>45</v>
      </c>
      <c r="K4" s="200">
        <v>45</v>
      </c>
      <c r="L4" s="162">
        <v>45</v>
      </c>
      <c r="M4" s="200">
        <v>45</v>
      </c>
      <c r="N4" s="108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74" s="58" customFormat="1" x14ac:dyDescent="0.2">
      <c r="A5" s="264"/>
      <c r="B5" s="123"/>
      <c r="C5" s="123"/>
      <c r="D5" s="123"/>
      <c r="E5" s="123"/>
      <c r="F5" s="124"/>
      <c r="G5" s="140" t="s">
        <v>18</v>
      </c>
      <c r="H5" s="141" t="s">
        <v>19</v>
      </c>
      <c r="I5" s="142" t="s">
        <v>21</v>
      </c>
      <c r="J5" s="123"/>
      <c r="K5" s="156"/>
      <c r="L5" s="123"/>
      <c r="M5" s="156"/>
      <c r="N5" s="108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</row>
    <row r="6" spans="1:74" s="1" customFormat="1" x14ac:dyDescent="0.2">
      <c r="A6" s="264"/>
      <c r="B6" s="272" t="s">
        <v>190</v>
      </c>
      <c r="C6" s="272" t="s">
        <v>191</v>
      </c>
      <c r="D6" s="272" t="s">
        <v>99</v>
      </c>
      <c r="E6" s="273">
        <v>43854</v>
      </c>
      <c r="F6" s="274">
        <v>11</v>
      </c>
      <c r="G6" s="275">
        <f>COUNTIF(J6:N6,"&gt;0")</f>
        <v>3</v>
      </c>
      <c r="H6" s="276">
        <f>SUM(J6:N6)</f>
        <v>19</v>
      </c>
      <c r="I6" s="277">
        <f>RANK(H6,$H$6:$H$61)</f>
        <v>1</v>
      </c>
      <c r="J6" s="278">
        <f>_xlfn.IFNA(VLOOKUP(CONCATENATE($J$4,$B6,$C6),'1 Mortlock'!$A$7:$K$100,11,FALSE),0)</f>
        <v>5</v>
      </c>
      <c r="K6" s="279">
        <f>_xlfn.IFNA(VLOOKUP(CONCATENATE($K$4,$B6,$C6),'2 Dry'!$A$7:$K$100,11,FALSE),0)</f>
        <v>7</v>
      </c>
      <c r="L6" s="279">
        <f>_xlfn.IFNA(VLOOKUP(CONCATENATE($L$4,$B6,$C6),'3 York'!$A$7:$K$100,11,FALSE),0)</f>
        <v>0</v>
      </c>
      <c r="M6" s="279">
        <f>_xlfn.IFNA(VLOOKUP(CONCATENATE($M$4,$B6,$C6),'4State'!$A$7:$L$200,12,FALSE),0)</f>
        <v>7</v>
      </c>
      <c r="N6" s="108"/>
      <c r="R6" s="16"/>
    </row>
    <row r="7" spans="1:74" s="1" customFormat="1" x14ac:dyDescent="0.2">
      <c r="A7" s="264"/>
      <c r="B7" s="280" t="s">
        <v>193</v>
      </c>
      <c r="C7" s="280" t="s">
        <v>194</v>
      </c>
      <c r="D7" s="280" t="s">
        <v>81</v>
      </c>
      <c r="E7" s="281">
        <v>43882</v>
      </c>
      <c r="F7" s="282">
        <v>9</v>
      </c>
      <c r="G7" s="275">
        <f>COUNTIF(J7:N7,"&gt;0")</f>
        <v>3</v>
      </c>
      <c r="H7" s="283">
        <f>SUM(J7:N7)</f>
        <v>15</v>
      </c>
      <c r="I7" s="284">
        <f>RANK(H7,$H$6:$H$61)</f>
        <v>2</v>
      </c>
      <c r="J7" s="278">
        <f>_xlfn.IFNA(VLOOKUP(CONCATENATE($J$4,$B7,$C7),'1 Mortlock'!$A$7:$K$100,11,FALSE),0)</f>
        <v>7</v>
      </c>
      <c r="K7" s="279">
        <f>_xlfn.IFNA(VLOOKUP(CONCATENATE($K$4,$B7,$C7),'2 Dry'!$A$7:$K$100,11,FALSE),0)</f>
        <v>1</v>
      </c>
      <c r="L7" s="279">
        <f>_xlfn.IFNA(VLOOKUP(CONCATENATE($L$4,$B7,$C7),'3 York'!$A$7:$K$100,11,FALSE),0)</f>
        <v>7</v>
      </c>
      <c r="M7" s="279">
        <f>_xlfn.IFNA(VLOOKUP(CONCATENATE($M$4,$B7,$C7),'4State'!$A$7:$L$200,12,FALSE),0)</f>
        <v>0</v>
      </c>
      <c r="N7" s="108"/>
      <c r="R7" s="16"/>
    </row>
    <row r="8" spans="1:74" s="1" customFormat="1" x14ac:dyDescent="0.2">
      <c r="A8" s="264"/>
      <c r="B8" s="280" t="s">
        <v>160</v>
      </c>
      <c r="C8" s="280" t="s">
        <v>161</v>
      </c>
      <c r="D8" s="280" t="s">
        <v>192</v>
      </c>
      <c r="E8" s="281">
        <v>43888</v>
      </c>
      <c r="F8" s="282">
        <v>10</v>
      </c>
      <c r="G8" s="275">
        <f>COUNTIF(J8:N8,"&gt;0")</f>
        <v>2</v>
      </c>
      <c r="H8" s="283">
        <f>SUM(J8:N8)</f>
        <v>12</v>
      </c>
      <c r="I8" s="285">
        <f>RANK(H8,$H$6:$H$61)</f>
        <v>3</v>
      </c>
      <c r="J8" s="278">
        <f>_xlfn.IFNA(VLOOKUP(CONCATENATE($J$4,$B8,$C8),'1 Mortlock'!$A$7:$K$100,11,FALSE),0)</f>
        <v>0</v>
      </c>
      <c r="K8" s="279">
        <f>_xlfn.IFNA(VLOOKUP(CONCATENATE($K$4,$B8,$C8),'2 Dry'!$A$7:$K$100,11,FALSE),0)</f>
        <v>0</v>
      </c>
      <c r="L8" s="279">
        <f>_xlfn.IFNA(VLOOKUP(CONCATENATE($L$4,$B8,$C8),'3 York'!$A$7:$K$100,11,FALSE),0)</f>
        <v>6</v>
      </c>
      <c r="M8" s="279">
        <f>_xlfn.IFNA(VLOOKUP(CONCATENATE($M$4,$B8,$C8),'4State'!$A$7:$L$200,12,FALSE),0)</f>
        <v>6</v>
      </c>
      <c r="N8" s="108"/>
    </row>
    <row r="9" spans="1:74" s="1" customFormat="1" x14ac:dyDescent="0.2">
      <c r="A9" s="264"/>
      <c r="B9" s="280" t="s">
        <v>195</v>
      </c>
      <c r="C9" s="280" t="s">
        <v>196</v>
      </c>
      <c r="D9" s="280" t="s">
        <v>10</v>
      </c>
      <c r="E9" s="281">
        <v>43938</v>
      </c>
      <c r="F9" s="282">
        <v>10</v>
      </c>
      <c r="G9" s="275">
        <f>COUNTIF(J9:N9,"&gt;0")</f>
        <v>3</v>
      </c>
      <c r="H9" s="283">
        <f>SUM(J9:N9)</f>
        <v>8</v>
      </c>
      <c r="I9" s="285">
        <f>RANK(H9,$H$6:$H$61)</f>
        <v>4</v>
      </c>
      <c r="J9" s="278">
        <f>_xlfn.IFNA(VLOOKUP(CONCATENATE($J$4,$B9,$C9),'1 Mortlock'!$A$7:$K$100,11,FALSE),0)</f>
        <v>4</v>
      </c>
      <c r="K9" s="279">
        <f>_xlfn.IFNA(VLOOKUP(CONCATENATE($K$4,$B9,$C9),'2 Dry'!$A$7:$K$100,11,FALSE),0)</f>
        <v>1</v>
      </c>
      <c r="L9" s="279">
        <f>_xlfn.IFNA(VLOOKUP(CONCATENATE($L$4,$B9,$C9),'3 York'!$A$7:$K$100,11,FALSE),0)</f>
        <v>3</v>
      </c>
      <c r="M9" s="279">
        <f>_xlfn.IFNA(VLOOKUP(CONCATENATE($M$4,$B9,$C9),'4State'!$A$7:$L$200,12,FALSE),0)</f>
        <v>0</v>
      </c>
      <c r="N9" s="108"/>
    </row>
    <row r="10" spans="1:74" s="1" customFormat="1" x14ac:dyDescent="0.2">
      <c r="A10" s="264"/>
      <c r="B10" s="280" t="s">
        <v>123</v>
      </c>
      <c r="C10" s="280" t="s">
        <v>197</v>
      </c>
      <c r="D10" s="280" t="s">
        <v>10</v>
      </c>
      <c r="E10" s="281">
        <v>43840</v>
      </c>
      <c r="F10" s="282">
        <v>10</v>
      </c>
      <c r="G10" s="275">
        <f>COUNTIF(J10:N10,"&gt;0")</f>
        <v>2</v>
      </c>
      <c r="H10" s="283">
        <f>SUM(J10:N10)</f>
        <v>5</v>
      </c>
      <c r="I10" s="285">
        <f>RANK(H10,$H$6:$H$61)</f>
        <v>5</v>
      </c>
      <c r="J10" s="278">
        <f>_xlfn.IFNA(VLOOKUP(CONCATENATE($J$4,$B10,$C10),'1 Mortlock'!$A$7:$K$100,11,FALSE),0)</f>
        <v>1</v>
      </c>
      <c r="K10" s="279">
        <f>_xlfn.IFNA(VLOOKUP(CONCATENATE($K$4,$B10,$C10),'2 Dry'!$A$7:$K$100,11,FALSE),0)</f>
        <v>0</v>
      </c>
      <c r="L10" s="279">
        <f>_xlfn.IFNA(VLOOKUP(CONCATENATE($L$4,$B10,$C10),'3 York'!$A$7:$K$100,11,FALSE),0)</f>
        <v>4</v>
      </c>
      <c r="M10" s="279">
        <f>_xlfn.IFNA(VLOOKUP(CONCATENATE($M$4,$B10,$C10),'4State'!$A$7:$L$200,12,FALSE),0)</f>
        <v>0</v>
      </c>
      <c r="N10" s="108"/>
    </row>
    <row r="11" spans="1:74" s="157" customFormat="1" x14ac:dyDescent="0.2">
      <c r="A11" s="264"/>
      <c r="B11" s="201"/>
      <c r="C11" s="201"/>
      <c r="D11" s="201"/>
      <c r="E11" s="202"/>
      <c r="F11" s="203"/>
      <c r="G11" s="204"/>
      <c r="H11" s="205"/>
      <c r="I11" s="206"/>
      <c r="J11" s="207"/>
      <c r="K11" s="208"/>
      <c r="L11" s="208"/>
      <c r="M11" s="208"/>
      <c r="N11" s="108"/>
      <c r="O11" s="158"/>
      <c r="P11" s="158"/>
      <c r="Q11" s="158"/>
      <c r="R11" s="158"/>
      <c r="S11" s="1"/>
      <c r="T11" s="1"/>
      <c r="U11" s="158"/>
      <c r="V11" s="158"/>
      <c r="W11" s="1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</row>
    <row r="12" spans="1:74" x14ac:dyDescent="0.2">
      <c r="A12" s="264"/>
      <c r="B12" s="59" t="s">
        <v>175</v>
      </c>
      <c r="C12" s="59" t="s">
        <v>176</v>
      </c>
      <c r="D12" s="59" t="s">
        <v>198</v>
      </c>
      <c r="E12" s="29">
        <v>43850</v>
      </c>
      <c r="F12" s="125">
        <v>13</v>
      </c>
      <c r="G12" s="128">
        <f t="shared" ref="G12:G40" si="0">COUNTIF(J12:N12,"&gt;0")</f>
        <v>1</v>
      </c>
      <c r="H12" s="79">
        <f t="shared" ref="H12:H40" si="1">SUM(J12:N12)</f>
        <v>5</v>
      </c>
      <c r="I12" s="129"/>
      <c r="J12" s="117">
        <f>_xlfn.IFNA(VLOOKUP(CONCATENATE($J$4,$B12,$C12),'1 Mortlock'!$A$7:$K$100,11,FALSE),0)</f>
        <v>5</v>
      </c>
      <c r="K12" s="106">
        <f>_xlfn.IFNA(VLOOKUP(CONCATENATE($K$4,$B12,$C12),'2 Dry'!$A$7:$K$100,11,FALSE),0)</f>
        <v>0</v>
      </c>
      <c r="L12" s="106">
        <f>_xlfn.IFNA(VLOOKUP(CONCATENATE($L$4,$B12,$C12),'3 York'!$A$7:$K$100,11,FALSE),0)</f>
        <v>0</v>
      </c>
      <c r="M12" s="106">
        <f>_xlfn.IFNA(VLOOKUP(CONCATENATE($M$4,$B12,$C12),'4State'!$A$7:$L$200,12,FALSE),0)</f>
        <v>0</v>
      </c>
      <c r="N12" s="108"/>
      <c r="O12" s="158"/>
      <c r="P12" s="158"/>
      <c r="Q12" s="158"/>
      <c r="R12" s="158"/>
      <c r="U12" s="158"/>
      <c r="V12" s="158"/>
      <c r="W12" s="1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</row>
    <row r="13" spans="1:74" x14ac:dyDescent="0.2">
      <c r="A13" s="264"/>
      <c r="B13" s="59" t="s">
        <v>138</v>
      </c>
      <c r="C13" s="59" t="s">
        <v>139</v>
      </c>
      <c r="D13" s="59" t="s">
        <v>39</v>
      </c>
      <c r="E13" s="29">
        <v>43867</v>
      </c>
      <c r="F13" s="125">
        <v>13</v>
      </c>
      <c r="G13" s="128">
        <f t="shared" si="0"/>
        <v>1</v>
      </c>
      <c r="H13" s="79">
        <f t="shared" si="1"/>
        <v>4</v>
      </c>
      <c r="I13" s="129"/>
      <c r="J13" s="117">
        <f>_xlfn.IFNA(VLOOKUP(CONCATENATE($J$4,$B13,$C13),'1 Mortlock'!$A$7:$K$100,11,FALSE),0)</f>
        <v>0</v>
      </c>
      <c r="K13" s="106">
        <f>_xlfn.IFNA(VLOOKUP(CONCATENATE($K$4,$B13,$C13),'2 Dry'!$A$7:$K$100,11,FALSE),0)</f>
        <v>4</v>
      </c>
      <c r="L13" s="106">
        <f>_xlfn.IFNA(VLOOKUP(CONCATENATE($L$4,$B13,$C13),'3 York'!$A$7:$K$100,11,FALSE),0)</f>
        <v>0</v>
      </c>
      <c r="M13" s="106">
        <f>_xlfn.IFNA(VLOOKUP(CONCATENATE($M$4,$B13,$C13),'4State'!$A$7:$L$200,12,FALSE),0)</f>
        <v>0</v>
      </c>
      <c r="N13" s="108"/>
      <c r="O13" s="158"/>
      <c r="P13" s="158"/>
      <c r="Q13" s="158"/>
      <c r="R13" s="158"/>
      <c r="U13" s="158"/>
      <c r="V13" s="158"/>
      <c r="W13" s="1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</row>
    <row r="14" spans="1:74" x14ac:dyDescent="0.2">
      <c r="A14" s="264"/>
      <c r="B14" s="59" t="s">
        <v>199</v>
      </c>
      <c r="C14" s="59" t="s">
        <v>200</v>
      </c>
      <c r="D14" s="59" t="s">
        <v>58</v>
      </c>
      <c r="E14" s="29">
        <v>43867</v>
      </c>
      <c r="F14" s="125">
        <v>11</v>
      </c>
      <c r="G14" s="128">
        <f t="shared" si="0"/>
        <v>1</v>
      </c>
      <c r="H14" s="79">
        <f t="shared" si="1"/>
        <v>4</v>
      </c>
      <c r="I14" s="129"/>
      <c r="J14" s="117">
        <f>_xlfn.IFNA(VLOOKUP(CONCATENATE($J$4,$B14,$C14),'1 Mortlock'!$A$7:$K$100,11,FALSE),0)</f>
        <v>0</v>
      </c>
      <c r="K14" s="106">
        <f>_xlfn.IFNA(VLOOKUP(CONCATENATE($K$4,$B14,$C14),'2 Dry'!$A$7:$K$100,11,FALSE),0)</f>
        <v>4</v>
      </c>
      <c r="L14" s="106">
        <f>_xlfn.IFNA(VLOOKUP(CONCATENATE($L$4,$B14,$C14),'3 York'!$A$7:$K$100,11,FALSE),0)</f>
        <v>0</v>
      </c>
      <c r="M14" s="106">
        <f>_xlfn.IFNA(VLOOKUP(CONCATENATE($M$4,$B14,$C14),'4State'!$A$7:$L$200,12,FALSE),0)</f>
        <v>0</v>
      </c>
      <c r="N14" s="108"/>
      <c r="O14" s="158"/>
      <c r="P14" s="158"/>
      <c r="Q14" s="158"/>
      <c r="R14" s="158"/>
      <c r="U14" s="158"/>
      <c r="V14" s="158"/>
      <c r="W14" s="1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</row>
    <row r="15" spans="1:74" x14ac:dyDescent="0.2">
      <c r="A15" s="264"/>
      <c r="B15" s="59" t="s">
        <v>143</v>
      </c>
      <c r="C15" s="59" t="s">
        <v>144</v>
      </c>
      <c r="D15" s="59" t="s">
        <v>58</v>
      </c>
      <c r="E15" s="29">
        <v>43818</v>
      </c>
      <c r="F15" s="125">
        <v>10</v>
      </c>
      <c r="G15" s="128">
        <f t="shared" si="0"/>
        <v>1</v>
      </c>
      <c r="H15" s="79">
        <f t="shared" si="1"/>
        <v>3</v>
      </c>
      <c r="I15" s="129"/>
      <c r="J15" s="117">
        <f>_xlfn.IFNA(VLOOKUP(CONCATENATE($J$4,$B15,$C15),'1 Mortlock'!$A$7:$K$100,11,FALSE),0)</f>
        <v>3</v>
      </c>
      <c r="K15" s="106">
        <f>_xlfn.IFNA(VLOOKUP(CONCATENATE($K$4,$B15,$C15),'2 Dry'!$A$7:$K$100,11,FALSE),0)</f>
        <v>0</v>
      </c>
      <c r="L15" s="106">
        <f>_xlfn.IFNA(VLOOKUP(CONCATENATE($L$4,$B15,$C15),'3 York'!$A$7:$K$100,11,FALSE),0)</f>
        <v>0</v>
      </c>
      <c r="M15" s="106">
        <f>_xlfn.IFNA(VLOOKUP(CONCATENATE($M$4,$B15,$C15),'4State'!$A$7:$L$200,12,FALSE),0)</f>
        <v>0</v>
      </c>
      <c r="N15" s="108"/>
      <c r="O15" s="158"/>
      <c r="P15" s="158"/>
      <c r="Q15" s="158"/>
      <c r="R15" s="158"/>
      <c r="U15" s="158"/>
      <c r="V15" s="158"/>
      <c r="W15" s="1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</row>
    <row r="16" spans="1:74" x14ac:dyDescent="0.2">
      <c r="A16" s="264"/>
      <c r="B16" s="59" t="s">
        <v>165</v>
      </c>
      <c r="C16" s="59" t="s">
        <v>166</v>
      </c>
      <c r="D16" s="59" t="s">
        <v>81</v>
      </c>
      <c r="E16" s="29">
        <v>43817</v>
      </c>
      <c r="F16" s="125">
        <v>9</v>
      </c>
      <c r="G16" s="128">
        <f t="shared" si="0"/>
        <v>1</v>
      </c>
      <c r="H16" s="79">
        <f t="shared" si="1"/>
        <v>1</v>
      </c>
      <c r="I16" s="129"/>
      <c r="J16" s="117">
        <f>_xlfn.IFNA(VLOOKUP(CONCATENATE($J$4,$B16,$C16),'1 Mortlock'!$A$7:$K$100,11,FALSE),0)</f>
        <v>0</v>
      </c>
      <c r="K16" s="106">
        <f>_xlfn.IFNA(VLOOKUP(CONCATENATE($K$4,$B16,$C16),'2 Dry'!$A$7:$K$100,11,FALSE),0)</f>
        <v>1</v>
      </c>
      <c r="L16" s="106">
        <f>_xlfn.IFNA(VLOOKUP(CONCATENATE($L$4,$B16,$C16),'3 York'!$A$7:$K$100,11,FALSE),0)</f>
        <v>0</v>
      </c>
      <c r="M16" s="106">
        <f>_xlfn.IFNA(VLOOKUP(CONCATENATE($M$4,$B16,$C16),'4State'!$A$7:$L$200,12,FALSE),0)</f>
        <v>0</v>
      </c>
      <c r="N16" s="108"/>
      <c r="O16" s="158"/>
      <c r="P16" s="158"/>
      <c r="Q16" s="158"/>
      <c r="R16" s="158"/>
      <c r="U16" s="158"/>
      <c r="V16" s="158"/>
      <c r="W16" s="1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  <c r="BV16" s="158"/>
    </row>
    <row r="17" spans="1:74" x14ac:dyDescent="0.2">
      <c r="A17" s="264"/>
      <c r="B17" s="59" t="s">
        <v>201</v>
      </c>
      <c r="C17" s="59" t="s">
        <v>202</v>
      </c>
      <c r="D17" s="59" t="s">
        <v>58</v>
      </c>
      <c r="E17" s="29">
        <v>44028</v>
      </c>
      <c r="F17" s="125">
        <v>9</v>
      </c>
      <c r="G17" s="128">
        <f t="shared" si="0"/>
        <v>1</v>
      </c>
      <c r="H17" s="79">
        <f t="shared" si="1"/>
        <v>1</v>
      </c>
      <c r="I17" s="129"/>
      <c r="J17" s="117">
        <f>_xlfn.IFNA(VLOOKUP(CONCATENATE($J$4,$B17,$C17),'1 Mortlock'!$A$7:$K$100,11,FALSE),0)</f>
        <v>0</v>
      </c>
      <c r="K17" s="106">
        <f>_xlfn.IFNA(VLOOKUP(CONCATENATE($K$4,$B17,$C17),'2 Dry'!$A$7:$K$100,11,FALSE),0)</f>
        <v>1</v>
      </c>
      <c r="L17" s="106">
        <f>_xlfn.IFNA(VLOOKUP(CONCATENATE($L$4,$B17,$C17),'3 York'!$A$7:$K$100,11,FALSE),0)</f>
        <v>0</v>
      </c>
      <c r="M17" s="106">
        <f>_xlfn.IFNA(VLOOKUP(CONCATENATE($M$4,$B17,$C17),'4State'!$A$7:$L$200,12,FALSE),0)</f>
        <v>0</v>
      </c>
      <c r="N17" s="108"/>
      <c r="O17" s="158"/>
      <c r="P17" s="158"/>
      <c r="Q17" s="158"/>
      <c r="R17" s="158"/>
      <c r="U17" s="158"/>
      <c r="V17" s="158"/>
      <c r="W17" s="1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</row>
    <row r="18" spans="1:74" x14ac:dyDescent="0.2">
      <c r="A18" s="264"/>
      <c r="B18" s="59" t="s">
        <v>203</v>
      </c>
      <c r="C18" s="59" t="s">
        <v>204</v>
      </c>
      <c r="D18" s="59" t="s">
        <v>205</v>
      </c>
      <c r="E18" s="29">
        <v>43857</v>
      </c>
      <c r="F18" s="125">
        <v>12</v>
      </c>
      <c r="G18" s="128">
        <f t="shared" si="0"/>
        <v>0</v>
      </c>
      <c r="H18" s="79">
        <f t="shared" si="1"/>
        <v>0</v>
      </c>
      <c r="I18" s="129"/>
      <c r="J18" s="117">
        <f>_xlfn.IFNA(VLOOKUP(CONCATENATE($J$4,$B18,$C18),'1 Mortlock'!$A$7:$K$100,11,FALSE),0)</f>
        <v>0</v>
      </c>
      <c r="K18" s="106">
        <f>_xlfn.IFNA(VLOOKUP(CONCATENATE($K$4,$B18,$C18),'2 Dry'!$A$7:$K$100,11,FALSE),0)</f>
        <v>0</v>
      </c>
      <c r="L18" s="106">
        <f>_xlfn.IFNA(VLOOKUP(CONCATENATE($L$4,$B18,$C18),'3 York'!$A$7:$K$100,11,FALSE),0)</f>
        <v>0</v>
      </c>
      <c r="M18" s="106">
        <f>_xlfn.IFNA(VLOOKUP(CONCATENATE($M$4,$B18,$C18),'4State'!$A$7:$L$200,12,FALSE),0)</f>
        <v>0</v>
      </c>
      <c r="N18" s="108"/>
      <c r="O18" s="158"/>
      <c r="P18" s="158"/>
      <c r="Q18" s="158"/>
      <c r="R18" s="158"/>
      <c r="U18" s="158"/>
      <c r="V18" s="158"/>
      <c r="W18" s="1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158"/>
      <c r="BT18" s="158"/>
      <c r="BU18" s="158"/>
      <c r="BV18" s="158"/>
    </row>
    <row r="19" spans="1:74" x14ac:dyDescent="0.2">
      <c r="A19" s="264"/>
      <c r="B19" s="59" t="s">
        <v>125</v>
      </c>
      <c r="C19" s="59" t="s">
        <v>126</v>
      </c>
      <c r="D19" s="59" t="s">
        <v>58</v>
      </c>
      <c r="E19" s="29">
        <v>43859</v>
      </c>
      <c r="F19" s="125">
        <v>11</v>
      </c>
      <c r="G19" s="128">
        <f t="shared" si="0"/>
        <v>0</v>
      </c>
      <c r="H19" s="79">
        <f t="shared" si="1"/>
        <v>0</v>
      </c>
      <c r="I19" s="129"/>
      <c r="J19" s="117">
        <f>_xlfn.IFNA(VLOOKUP(CONCATENATE($J$4,$B19,$C19),'1 Mortlock'!$A$7:$K$100,11,FALSE),0)</f>
        <v>0</v>
      </c>
      <c r="K19" s="106">
        <f>_xlfn.IFNA(VLOOKUP(CONCATENATE($K$4,$B19,$C19),'2 Dry'!$A$7:$K$100,11,FALSE),0)</f>
        <v>0</v>
      </c>
      <c r="L19" s="106">
        <f>_xlfn.IFNA(VLOOKUP(CONCATENATE($L$4,$B19,$C19),'3 York'!$A$7:$K$100,11,FALSE),0)</f>
        <v>0</v>
      </c>
      <c r="M19" s="106">
        <f>_xlfn.IFNA(VLOOKUP(CONCATENATE($M$4,$B19,$C19),'4State'!$A$7:$L$200,12,FALSE),0)</f>
        <v>0</v>
      </c>
      <c r="N19" s="108"/>
      <c r="O19" s="158"/>
      <c r="P19" s="158"/>
      <c r="Q19" s="158"/>
      <c r="R19" s="158"/>
      <c r="U19" s="158"/>
      <c r="V19" s="158"/>
      <c r="W19" s="1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</row>
    <row r="20" spans="1:74" x14ac:dyDescent="0.2">
      <c r="A20" s="264"/>
      <c r="B20" s="59" t="s">
        <v>127</v>
      </c>
      <c r="C20" s="59" t="s">
        <v>128</v>
      </c>
      <c r="D20" s="59" t="s">
        <v>42</v>
      </c>
      <c r="E20" s="29">
        <v>43859</v>
      </c>
      <c r="F20" s="125">
        <v>12</v>
      </c>
      <c r="G20" s="128">
        <f t="shared" si="0"/>
        <v>0</v>
      </c>
      <c r="H20" s="79">
        <f t="shared" si="1"/>
        <v>0</v>
      </c>
      <c r="I20" s="129"/>
      <c r="J20" s="117">
        <f>_xlfn.IFNA(VLOOKUP(CONCATENATE($J$4,$B20,$C20),'1 Mortlock'!$A$7:$K$100,11,FALSE),0)</f>
        <v>0</v>
      </c>
      <c r="K20" s="106">
        <f>_xlfn.IFNA(VLOOKUP(CONCATENATE($K$4,$B20,$C20),'2 Dry'!$A$7:$K$100,11,FALSE),0)</f>
        <v>0</v>
      </c>
      <c r="L20" s="106">
        <f>_xlfn.IFNA(VLOOKUP(CONCATENATE($L$4,$B20,$C20),'3 York'!$A$7:$K$100,11,FALSE),0)</f>
        <v>0</v>
      </c>
      <c r="M20" s="106">
        <f>_xlfn.IFNA(VLOOKUP(CONCATENATE($M$4,$B20,$C20),'4State'!$A$7:$L$200,12,FALSE),0)</f>
        <v>0</v>
      </c>
      <c r="N20" s="108"/>
      <c r="O20" s="158"/>
      <c r="P20" s="158"/>
      <c r="Q20" s="158"/>
      <c r="R20" s="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</row>
    <row r="21" spans="1:74" x14ac:dyDescent="0.2">
      <c r="A21" s="264"/>
      <c r="B21" s="59" t="s">
        <v>133</v>
      </c>
      <c r="C21" s="59" t="s">
        <v>134</v>
      </c>
      <c r="D21" s="59" t="s">
        <v>58</v>
      </c>
      <c r="E21" s="29">
        <v>43817</v>
      </c>
      <c r="F21" s="125">
        <v>11</v>
      </c>
      <c r="G21" s="128">
        <f t="shared" si="0"/>
        <v>0</v>
      </c>
      <c r="H21" s="79">
        <f t="shared" si="1"/>
        <v>0</v>
      </c>
      <c r="I21" s="129"/>
      <c r="J21" s="117">
        <f>_xlfn.IFNA(VLOOKUP(CONCATENATE($J$4,$B21,$C21),'1 Mortlock'!$A$7:$K$100,11,FALSE),0)</f>
        <v>0</v>
      </c>
      <c r="K21" s="106">
        <f>_xlfn.IFNA(VLOOKUP(CONCATENATE($K$4,$B21,$C21),'2 Dry'!$A$7:$K$100,11,FALSE),0)</f>
        <v>0</v>
      </c>
      <c r="L21" s="106">
        <f>_xlfn.IFNA(VLOOKUP(CONCATENATE($L$4,$B21,$C21),'3 York'!$A$7:$K$100,11,FALSE),0)</f>
        <v>0</v>
      </c>
      <c r="M21" s="106">
        <f>_xlfn.IFNA(VLOOKUP(CONCATENATE($M$4,$B21,$C21),'4State'!$A$7:$L$200,12,FALSE),0)</f>
        <v>0</v>
      </c>
      <c r="N21" s="108"/>
      <c r="O21" s="158"/>
      <c r="P21" s="158"/>
      <c r="Q21" s="158"/>
      <c r="R21" s="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</row>
    <row r="22" spans="1:74" x14ac:dyDescent="0.2">
      <c r="A22" s="264"/>
      <c r="B22" s="59" t="s">
        <v>119</v>
      </c>
      <c r="C22" s="59" t="s">
        <v>135</v>
      </c>
      <c r="D22" s="59" t="s">
        <v>84</v>
      </c>
      <c r="E22" s="29">
        <v>43849</v>
      </c>
      <c r="F22" s="125">
        <v>12</v>
      </c>
      <c r="G22" s="128">
        <f t="shared" si="0"/>
        <v>0</v>
      </c>
      <c r="H22" s="79">
        <f t="shared" si="1"/>
        <v>0</v>
      </c>
      <c r="I22" s="129"/>
      <c r="J22" s="117">
        <f>_xlfn.IFNA(VLOOKUP(CONCATENATE($J$4,$B22,$C22),'1 Mortlock'!$A$7:$K$100,11,FALSE),0)</f>
        <v>0</v>
      </c>
      <c r="K22" s="106">
        <f>_xlfn.IFNA(VLOOKUP(CONCATENATE($K$4,$B22,$C22),'2 Dry'!$A$7:$K$100,11,FALSE),0)</f>
        <v>0</v>
      </c>
      <c r="L22" s="106">
        <f>_xlfn.IFNA(VLOOKUP(CONCATENATE($L$4,$B22,$C22),'3 York'!$A$7:$K$100,11,FALSE),0)</f>
        <v>0</v>
      </c>
      <c r="M22" s="106">
        <f>_xlfn.IFNA(VLOOKUP(CONCATENATE($M$4,$B22,$C22),'4State'!$A$7:$L$200,12,FALSE),0)</f>
        <v>0</v>
      </c>
      <c r="N22" s="108"/>
      <c r="O22" s="158"/>
      <c r="P22" s="158"/>
      <c r="Q22" s="158"/>
      <c r="R22" s="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</row>
    <row r="23" spans="1:74" x14ac:dyDescent="0.2">
      <c r="A23" s="264"/>
      <c r="B23" s="59" t="s">
        <v>119</v>
      </c>
      <c r="C23" s="59" t="s">
        <v>120</v>
      </c>
      <c r="D23" s="59" t="s">
        <v>84</v>
      </c>
      <c r="E23" s="29">
        <v>43849</v>
      </c>
      <c r="F23" s="125">
        <v>12</v>
      </c>
      <c r="G23" s="128">
        <f t="shared" si="0"/>
        <v>0</v>
      </c>
      <c r="H23" s="79">
        <f t="shared" si="1"/>
        <v>0</v>
      </c>
      <c r="I23" s="129"/>
      <c r="J23" s="117">
        <f>_xlfn.IFNA(VLOOKUP(CONCATENATE($J$4,$B23,$C23),'1 Mortlock'!$A$7:$K$100,11,FALSE),0)</f>
        <v>0</v>
      </c>
      <c r="K23" s="106">
        <f>_xlfn.IFNA(VLOOKUP(CONCATENATE($K$4,$B23,$C23),'2 Dry'!$A$7:$K$100,11,FALSE),0)</f>
        <v>0</v>
      </c>
      <c r="L23" s="106">
        <f>_xlfn.IFNA(VLOOKUP(CONCATENATE($L$4,$B23,$C23),'3 York'!$A$7:$K$100,11,FALSE),0)</f>
        <v>0</v>
      </c>
      <c r="M23" s="106">
        <f>_xlfn.IFNA(VLOOKUP(CONCATENATE($M$4,$B23,$C23),'4State'!$A$7:$L$200,12,FALSE),0)</f>
        <v>0</v>
      </c>
      <c r="N23" s="108"/>
      <c r="O23" s="158"/>
      <c r="P23" s="158"/>
      <c r="Q23" s="158"/>
      <c r="R23" s="158"/>
      <c r="U23" s="158"/>
      <c r="V23" s="158"/>
      <c r="W23" s="1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/>
    </row>
    <row r="24" spans="1:74" x14ac:dyDescent="0.2">
      <c r="A24" s="264"/>
      <c r="B24" s="59" t="s">
        <v>100</v>
      </c>
      <c r="C24" s="59" t="s">
        <v>101</v>
      </c>
      <c r="D24" s="59" t="s">
        <v>39</v>
      </c>
      <c r="E24" s="29">
        <v>43852</v>
      </c>
      <c r="F24" s="125">
        <v>12</v>
      </c>
      <c r="G24" s="128">
        <f t="shared" si="0"/>
        <v>0</v>
      </c>
      <c r="H24" s="79">
        <f t="shared" si="1"/>
        <v>0</v>
      </c>
      <c r="I24" s="129"/>
      <c r="J24" s="117">
        <f>_xlfn.IFNA(VLOOKUP(CONCATENATE($J$4,$B24,$C24),'1 Mortlock'!$A$7:$K$100,11,FALSE),0)</f>
        <v>0</v>
      </c>
      <c r="K24" s="106">
        <f>_xlfn.IFNA(VLOOKUP(CONCATENATE($K$4,$B24,$C24),'2 Dry'!$A$7:$K$100,11,FALSE),0)</f>
        <v>0</v>
      </c>
      <c r="L24" s="106">
        <f>_xlfn.IFNA(VLOOKUP(CONCATENATE($L$4,$B24,$C24),'3 York'!$A$7:$K$100,11,FALSE),0)</f>
        <v>0</v>
      </c>
      <c r="M24" s="106">
        <f>_xlfn.IFNA(VLOOKUP(CONCATENATE($M$4,$B24,$C24),'4State'!$A$7:$L$200,12,FALSE),0)</f>
        <v>0</v>
      </c>
      <c r="N24" s="108"/>
      <c r="O24" s="158"/>
      <c r="P24" s="158"/>
      <c r="Q24" s="158"/>
      <c r="R24" s="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</row>
    <row r="25" spans="1:74" x14ac:dyDescent="0.2">
      <c r="A25" s="264"/>
      <c r="B25" s="59" t="s">
        <v>87</v>
      </c>
      <c r="C25" s="59" t="s">
        <v>88</v>
      </c>
      <c r="D25" s="59" t="s">
        <v>89</v>
      </c>
      <c r="E25" s="29">
        <v>43888</v>
      </c>
      <c r="F25" s="125">
        <v>12</v>
      </c>
      <c r="G25" s="128">
        <f t="shared" si="0"/>
        <v>0</v>
      </c>
      <c r="H25" s="79">
        <f t="shared" si="1"/>
        <v>0</v>
      </c>
      <c r="I25" s="129"/>
      <c r="J25" s="117">
        <f>_xlfn.IFNA(VLOOKUP(CONCATENATE($J$4,$B25,$C25),'1 Mortlock'!$A$7:$K$100,11,FALSE),0)</f>
        <v>0</v>
      </c>
      <c r="K25" s="106">
        <f>_xlfn.IFNA(VLOOKUP(CONCATENATE($K$4,$B25,$C25),'2 Dry'!$A$7:$K$100,11,FALSE),0)</f>
        <v>0</v>
      </c>
      <c r="L25" s="106">
        <f>_xlfn.IFNA(VLOOKUP(CONCATENATE($L$4,$B25,$C25),'3 York'!$A$7:$K$100,11,FALSE),0)</f>
        <v>0</v>
      </c>
      <c r="M25" s="106">
        <f>_xlfn.IFNA(VLOOKUP(CONCATENATE($M$4,$B25,$C25),'4State'!$A$7:$L$200,12,FALSE),0)</f>
        <v>0</v>
      </c>
      <c r="N25" s="108"/>
      <c r="O25" s="158"/>
      <c r="P25" s="158"/>
      <c r="Q25" s="158"/>
      <c r="R25" s="158"/>
      <c r="U25" s="158"/>
      <c r="V25" s="158"/>
      <c r="W25" s="1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8"/>
    </row>
    <row r="26" spans="1:74" x14ac:dyDescent="0.2">
      <c r="A26" s="264"/>
      <c r="B26" s="59" t="s">
        <v>147</v>
      </c>
      <c r="C26" s="59" t="s">
        <v>148</v>
      </c>
      <c r="D26" s="59" t="s">
        <v>58</v>
      </c>
      <c r="E26" s="29">
        <v>43858</v>
      </c>
      <c r="F26" s="125">
        <v>12</v>
      </c>
      <c r="G26" s="128">
        <f t="shared" si="0"/>
        <v>0</v>
      </c>
      <c r="H26" s="79">
        <f t="shared" si="1"/>
        <v>0</v>
      </c>
      <c r="I26" s="129"/>
      <c r="J26" s="117">
        <f>_xlfn.IFNA(VLOOKUP(CONCATENATE($J$4,$B26,$C26),'1 Mortlock'!$A$7:$K$100,11,FALSE),0)</f>
        <v>0</v>
      </c>
      <c r="K26" s="106">
        <f>_xlfn.IFNA(VLOOKUP(CONCATENATE($K$4,$B26,$C26),'2 Dry'!$A$7:$K$100,11,FALSE),0)</f>
        <v>0</v>
      </c>
      <c r="L26" s="106">
        <f>_xlfn.IFNA(VLOOKUP(CONCATENATE($L$4,$B26,$C26),'3 York'!$A$7:$K$100,11,FALSE),0)</f>
        <v>0</v>
      </c>
      <c r="M26" s="106">
        <f>_xlfn.IFNA(VLOOKUP(CONCATENATE($M$4,$B26,$C26),'4State'!$A$7:$L$200,12,FALSE),0)</f>
        <v>0</v>
      </c>
      <c r="N26" s="108"/>
      <c r="O26" s="158"/>
      <c r="P26" s="158"/>
      <c r="Q26" s="158"/>
      <c r="R26" s="158"/>
      <c r="U26" s="158"/>
      <c r="V26" s="158"/>
      <c r="W26" s="1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  <c r="BV26" s="158"/>
    </row>
    <row r="27" spans="1:74" x14ac:dyDescent="0.2">
      <c r="A27" s="264"/>
      <c r="B27" s="59" t="s">
        <v>147</v>
      </c>
      <c r="C27" s="59" t="s">
        <v>149</v>
      </c>
      <c r="D27" s="59" t="s">
        <v>58</v>
      </c>
      <c r="E27" s="29">
        <v>43859</v>
      </c>
      <c r="F27" s="125">
        <v>12</v>
      </c>
      <c r="G27" s="128">
        <f t="shared" si="0"/>
        <v>0</v>
      </c>
      <c r="H27" s="79">
        <f t="shared" si="1"/>
        <v>0</v>
      </c>
      <c r="I27" s="129"/>
      <c r="J27" s="117">
        <f>_xlfn.IFNA(VLOOKUP(CONCATENATE($J$4,$B27,$C27),'1 Mortlock'!$A$7:$K$100,11,FALSE),0)</f>
        <v>0</v>
      </c>
      <c r="K27" s="106">
        <f>_xlfn.IFNA(VLOOKUP(CONCATENATE($K$4,$B27,$C27),'2 Dry'!$A$7:$K$100,11,FALSE),0)</f>
        <v>0</v>
      </c>
      <c r="L27" s="106">
        <f>_xlfn.IFNA(VLOOKUP(CONCATENATE($L$4,$B27,$C27),'3 York'!$A$7:$K$100,11,FALSE),0)</f>
        <v>0</v>
      </c>
      <c r="M27" s="106">
        <f>_xlfn.IFNA(VLOOKUP(CONCATENATE($M$4,$B27,$C27),'4State'!$A$7:$L$200,12,FALSE),0)</f>
        <v>0</v>
      </c>
      <c r="N27" s="108"/>
      <c r="O27" s="158"/>
      <c r="P27" s="158"/>
      <c r="Q27" s="158"/>
      <c r="R27" s="158"/>
      <c r="U27" s="158"/>
      <c r="V27" s="158"/>
      <c r="W27" s="1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8"/>
      <c r="BV27" s="158"/>
    </row>
    <row r="28" spans="1:74" x14ac:dyDescent="0.2">
      <c r="A28" s="264"/>
      <c r="B28" s="80" t="s">
        <v>150</v>
      </c>
      <c r="C28" s="80" t="s">
        <v>151</v>
      </c>
      <c r="D28" s="80" t="s">
        <v>53</v>
      </c>
      <c r="E28" s="73">
        <v>43845</v>
      </c>
      <c r="F28" s="126">
        <v>18</v>
      </c>
      <c r="G28" s="128">
        <f t="shared" si="0"/>
        <v>0</v>
      </c>
      <c r="H28" s="79">
        <f t="shared" si="1"/>
        <v>0</v>
      </c>
      <c r="I28" s="129"/>
      <c r="J28" s="117">
        <f>_xlfn.IFNA(VLOOKUP(CONCATENATE($J$4,$B28,$C28),'1 Mortlock'!$A$7:$K$100,11,FALSE),0)</f>
        <v>0</v>
      </c>
      <c r="K28" s="106">
        <f>_xlfn.IFNA(VLOOKUP(CONCATENATE($K$4,$B28,$C28),'2 Dry'!$A$7:$K$100,11,FALSE),0)</f>
        <v>0</v>
      </c>
      <c r="L28" s="106">
        <f>_xlfn.IFNA(VLOOKUP(CONCATENATE($L$4,$B28,$C28),'3 York'!$A$7:$K$100,11,FALSE),0)</f>
        <v>0</v>
      </c>
      <c r="M28" s="106">
        <f>_xlfn.IFNA(VLOOKUP(CONCATENATE($M$4,$B28,$C28),'4State'!$A$7:$L$200,12,FALSE),0)</f>
        <v>0</v>
      </c>
      <c r="N28" s="108"/>
      <c r="O28" s="158"/>
      <c r="P28" s="158"/>
      <c r="Q28" s="158"/>
      <c r="R28" s="158"/>
      <c r="U28" s="158"/>
      <c r="V28" s="158"/>
      <c r="W28" s="1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</row>
    <row r="29" spans="1:74" x14ac:dyDescent="0.2">
      <c r="A29" s="264"/>
      <c r="B29" s="80" t="s">
        <v>110</v>
      </c>
      <c r="C29" s="80" t="s">
        <v>111</v>
      </c>
      <c r="D29" s="80" t="s">
        <v>81</v>
      </c>
      <c r="E29" s="73">
        <v>43864</v>
      </c>
      <c r="F29" s="126">
        <v>14</v>
      </c>
      <c r="G29" s="128">
        <f t="shared" si="0"/>
        <v>0</v>
      </c>
      <c r="H29" s="79">
        <f t="shared" si="1"/>
        <v>0</v>
      </c>
      <c r="I29" s="129"/>
      <c r="J29" s="117">
        <f>_xlfn.IFNA(VLOOKUP(CONCATENATE($J$4,$B29,$C29),'1 Mortlock'!$A$7:$K$100,11,FALSE),0)</f>
        <v>0</v>
      </c>
      <c r="K29" s="106">
        <f>_xlfn.IFNA(VLOOKUP(CONCATENATE($K$4,$B29,$C29),'2 Dry'!$A$7:$K$100,11,FALSE),0)</f>
        <v>0</v>
      </c>
      <c r="L29" s="106">
        <f>_xlfn.IFNA(VLOOKUP(CONCATENATE($L$4,$B29,$C29),'3 York'!$A$7:$K$100,11,FALSE),0)</f>
        <v>0</v>
      </c>
      <c r="M29" s="106">
        <f>_xlfn.IFNA(VLOOKUP(CONCATENATE($M$4,$B29,$C29),'4State'!$A$7:$L$200,12,FALSE),0)</f>
        <v>0</v>
      </c>
      <c r="N29" s="108"/>
      <c r="O29" s="158"/>
      <c r="P29" s="158"/>
      <c r="Q29" s="158"/>
      <c r="R29" s="158"/>
      <c r="U29" s="158"/>
      <c r="V29" s="158"/>
      <c r="W29" s="1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</row>
    <row r="30" spans="1:74" x14ac:dyDescent="0.2">
      <c r="A30" s="264"/>
      <c r="B30" s="80" t="s">
        <v>152</v>
      </c>
      <c r="C30" s="80" t="s">
        <v>153</v>
      </c>
      <c r="D30" s="80" t="s">
        <v>154</v>
      </c>
      <c r="E30" s="73">
        <v>43858</v>
      </c>
      <c r="F30" s="126">
        <v>12</v>
      </c>
      <c r="G30" s="128">
        <f t="shared" si="0"/>
        <v>0</v>
      </c>
      <c r="H30" s="79">
        <f t="shared" si="1"/>
        <v>0</v>
      </c>
      <c r="I30" s="129"/>
      <c r="J30" s="117">
        <f>_xlfn.IFNA(VLOOKUP(CONCATENATE($J$4,$B30,$C30),'1 Mortlock'!$A$7:$K$100,11,FALSE),0)</f>
        <v>0</v>
      </c>
      <c r="K30" s="106">
        <f>_xlfn.IFNA(VLOOKUP(CONCATENATE($K$4,$B30,$C30),'2 Dry'!$A$7:$K$100,11,FALSE),0)</f>
        <v>0</v>
      </c>
      <c r="L30" s="106">
        <f>_xlfn.IFNA(VLOOKUP(CONCATENATE($L$4,$B30,$C30),'3 York'!$A$7:$K$100,11,FALSE),0)</f>
        <v>0</v>
      </c>
      <c r="M30" s="106">
        <f>_xlfn.IFNA(VLOOKUP(CONCATENATE($M$4,$B30,$C30),'4State'!$A$7:$L$200,12,FALSE),0)</f>
        <v>0</v>
      </c>
      <c r="N30" s="108"/>
      <c r="O30" s="158"/>
      <c r="P30" s="158"/>
      <c r="Q30" s="158"/>
      <c r="R30" s="158"/>
      <c r="U30" s="158"/>
      <c r="V30" s="158"/>
      <c r="W30" s="1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</row>
    <row r="31" spans="1:74" x14ac:dyDescent="0.2">
      <c r="A31" s="264"/>
      <c r="B31" s="80" t="s">
        <v>105</v>
      </c>
      <c r="C31" s="80" t="s">
        <v>106</v>
      </c>
      <c r="D31" s="80" t="s">
        <v>107</v>
      </c>
      <c r="E31" s="73">
        <v>43872</v>
      </c>
      <c r="F31" s="126">
        <v>14</v>
      </c>
      <c r="G31" s="128">
        <f t="shared" si="0"/>
        <v>0</v>
      </c>
      <c r="H31" s="79">
        <f t="shared" si="1"/>
        <v>0</v>
      </c>
      <c r="I31" s="129"/>
      <c r="J31" s="117">
        <f>_xlfn.IFNA(VLOOKUP(CONCATENATE($J$4,$B31,$C31),'1 Mortlock'!$A$7:$K$100,11,FALSE),0)</f>
        <v>0</v>
      </c>
      <c r="K31" s="106">
        <f>_xlfn.IFNA(VLOOKUP(CONCATENATE($K$4,$B31,$C31),'2 Dry'!$A$7:$K$100,11,FALSE),0)</f>
        <v>0</v>
      </c>
      <c r="L31" s="106">
        <f>_xlfn.IFNA(VLOOKUP(CONCATENATE($L$4,$B31,$C31),'3 York'!$A$7:$K$100,11,FALSE),0)</f>
        <v>0</v>
      </c>
      <c r="M31" s="106">
        <f>_xlfn.IFNA(VLOOKUP(CONCATENATE($M$4,$B31,$C31),'4State'!$A$7:$L$200,12,FALSE),0)</f>
        <v>0</v>
      </c>
      <c r="N31" s="108"/>
      <c r="O31" s="158"/>
      <c r="P31" s="158"/>
      <c r="Q31" s="158"/>
      <c r="R31" s="158"/>
      <c r="U31" s="158"/>
      <c r="V31" s="158"/>
      <c r="W31" s="1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158"/>
      <c r="BI31" s="158"/>
      <c r="BJ31" s="158"/>
      <c r="BK31" s="158"/>
      <c r="BL31" s="158"/>
      <c r="BM31" s="158"/>
      <c r="BN31" s="158"/>
      <c r="BO31" s="158"/>
      <c r="BP31" s="158"/>
      <c r="BQ31" s="158"/>
      <c r="BR31" s="158"/>
      <c r="BS31" s="158"/>
      <c r="BT31" s="158"/>
      <c r="BU31" s="158"/>
      <c r="BV31" s="158"/>
    </row>
    <row r="32" spans="1:74" x14ac:dyDescent="0.2">
      <c r="A32" s="264"/>
      <c r="B32" s="80" t="s">
        <v>178</v>
      </c>
      <c r="C32" s="80" t="s">
        <v>179</v>
      </c>
      <c r="D32" s="80" t="s">
        <v>58</v>
      </c>
      <c r="E32" s="73">
        <v>43891</v>
      </c>
      <c r="F32" s="126">
        <v>11</v>
      </c>
      <c r="G32" s="128">
        <f t="shared" si="0"/>
        <v>0</v>
      </c>
      <c r="H32" s="79">
        <f t="shared" si="1"/>
        <v>0</v>
      </c>
      <c r="I32" s="129"/>
      <c r="J32" s="117">
        <f>_xlfn.IFNA(VLOOKUP(CONCATENATE($J$4,$B32,$C32),'1 Mortlock'!$A$7:$K$100,11,FALSE),0)</f>
        <v>0</v>
      </c>
      <c r="K32" s="106">
        <f>_xlfn.IFNA(VLOOKUP(CONCATENATE($K$4,$B32,$C32),'2 Dry'!$A$7:$K$100,11,FALSE),0)</f>
        <v>0</v>
      </c>
      <c r="L32" s="106">
        <f>_xlfn.IFNA(VLOOKUP(CONCATENATE($L$4,$B32,$C32),'3 York'!$A$7:$K$100,11,FALSE),0)</f>
        <v>0</v>
      </c>
      <c r="M32" s="106">
        <f>_xlfn.IFNA(VLOOKUP(CONCATENATE($M$4,$B32,$C32),'4State'!$A$7:$L$200,12,FALSE),0)</f>
        <v>0</v>
      </c>
      <c r="N32" s="108"/>
      <c r="O32" s="158"/>
      <c r="P32" s="158"/>
      <c r="Q32" s="158"/>
      <c r="R32" s="158"/>
      <c r="U32" s="158"/>
      <c r="V32" s="158"/>
      <c r="W32" s="1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158"/>
      <c r="BP32" s="158"/>
      <c r="BQ32" s="158"/>
      <c r="BR32" s="158"/>
      <c r="BS32" s="158"/>
      <c r="BT32" s="158"/>
      <c r="BU32" s="158"/>
      <c r="BV32" s="158"/>
    </row>
    <row r="33" spans="1:74" x14ac:dyDescent="0.2">
      <c r="A33" s="264"/>
      <c r="B33" s="80" t="s">
        <v>180</v>
      </c>
      <c r="C33" s="80" t="s">
        <v>181</v>
      </c>
      <c r="D33" s="80" t="s">
        <v>58</v>
      </c>
      <c r="E33" s="73">
        <v>43892</v>
      </c>
      <c r="F33" s="126">
        <v>10</v>
      </c>
      <c r="G33" s="128">
        <f t="shared" si="0"/>
        <v>0</v>
      </c>
      <c r="H33" s="79">
        <f t="shared" si="1"/>
        <v>0</v>
      </c>
      <c r="I33" s="129"/>
      <c r="J33" s="117">
        <f>_xlfn.IFNA(VLOOKUP(CONCATENATE($J$4,$B33,$C33),'1 Mortlock'!$A$7:$K$100,11,FALSE),0)</f>
        <v>0</v>
      </c>
      <c r="K33" s="106">
        <f>_xlfn.IFNA(VLOOKUP(CONCATENATE($K$4,$B33,$C33),'2 Dry'!$A$7:$K$100,11,FALSE),0)</f>
        <v>0</v>
      </c>
      <c r="L33" s="106">
        <f>_xlfn.IFNA(VLOOKUP(CONCATENATE($L$4,$B33,$C33),'3 York'!$A$7:$K$100,11,FALSE),0)</f>
        <v>0</v>
      </c>
      <c r="M33" s="106">
        <f>_xlfn.IFNA(VLOOKUP(CONCATENATE($M$4,$B33,$C33),'4State'!$A$7:$L$200,12,FALSE),0)</f>
        <v>0</v>
      </c>
      <c r="N33" s="108"/>
      <c r="O33" s="158"/>
      <c r="P33" s="158"/>
      <c r="Q33" s="158"/>
      <c r="R33" s="158"/>
      <c r="U33" s="158"/>
      <c r="V33" s="158"/>
      <c r="W33" s="1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  <c r="BT33" s="158"/>
      <c r="BU33" s="158"/>
      <c r="BV33" s="158"/>
    </row>
    <row r="34" spans="1:74" s="100" customFormat="1" x14ac:dyDescent="0.2">
      <c r="A34" s="264"/>
      <c r="B34" s="80" t="s">
        <v>163</v>
      </c>
      <c r="C34" s="80" t="s">
        <v>164</v>
      </c>
      <c r="D34" s="80" t="s">
        <v>34</v>
      </c>
      <c r="E34" s="73">
        <v>43882</v>
      </c>
      <c r="F34" s="126">
        <v>12</v>
      </c>
      <c r="G34" s="128">
        <f t="shared" si="0"/>
        <v>0</v>
      </c>
      <c r="H34" s="79">
        <f t="shared" si="1"/>
        <v>0</v>
      </c>
      <c r="I34" s="129"/>
      <c r="J34" s="117">
        <f>_xlfn.IFNA(VLOOKUP(CONCATENATE($J$4,$B34,$C34),'1 Mortlock'!$A$7:$K$100,11,FALSE),0)</f>
        <v>0</v>
      </c>
      <c r="K34" s="106">
        <f>_xlfn.IFNA(VLOOKUP(CONCATENATE($K$4,$B34,$C34),'2 Dry'!$A$7:$K$100,11,FALSE),0)</f>
        <v>0</v>
      </c>
      <c r="L34" s="106">
        <f>_xlfn.IFNA(VLOOKUP(CONCATENATE($L$4,$B34,$C34),'3 York'!$A$7:$K$100,11,FALSE),0)</f>
        <v>0</v>
      </c>
      <c r="M34" s="106">
        <f>_xlfn.IFNA(VLOOKUP(CONCATENATE($M$4,$B34,$C34),'4State'!$A$7:$L$200,12,FALSE),0)</f>
        <v>0</v>
      </c>
      <c r="N34" s="108"/>
      <c r="O34" s="158"/>
      <c r="P34" s="158"/>
      <c r="Q34" s="158"/>
      <c r="R34" s="158"/>
      <c r="S34" s="1"/>
      <c r="T34" s="1"/>
      <c r="U34" s="158"/>
      <c r="V34" s="158"/>
      <c r="W34" s="1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  <c r="BV34" s="158"/>
    </row>
    <row r="35" spans="1:74" s="100" customFormat="1" x14ac:dyDescent="0.2">
      <c r="A35" s="264"/>
      <c r="B35" s="80" t="s">
        <v>170</v>
      </c>
      <c r="C35" s="80" t="s">
        <v>171</v>
      </c>
      <c r="D35" s="80" t="s">
        <v>73</v>
      </c>
      <c r="E35" s="73">
        <v>43882</v>
      </c>
      <c r="F35" s="126">
        <v>9</v>
      </c>
      <c r="G35" s="128">
        <f t="shared" si="0"/>
        <v>0</v>
      </c>
      <c r="H35" s="79">
        <f t="shared" si="1"/>
        <v>0</v>
      </c>
      <c r="I35" s="129"/>
      <c r="J35" s="117">
        <f>_xlfn.IFNA(VLOOKUP(CONCATENATE($J$4,$B35,$C35),'1 Mortlock'!$A$7:$K$100,11,FALSE),0)</f>
        <v>0</v>
      </c>
      <c r="K35" s="106">
        <f>_xlfn.IFNA(VLOOKUP(CONCATENATE($K$4,$B35,$C35),'2 Dry'!$A$7:$K$100,11,FALSE),0)</f>
        <v>0</v>
      </c>
      <c r="L35" s="106">
        <f>_xlfn.IFNA(VLOOKUP(CONCATENATE($L$4,$B35,$C35),'3 York'!$A$7:$K$100,11,FALSE),0)</f>
        <v>0</v>
      </c>
      <c r="M35" s="106">
        <f>_xlfn.IFNA(VLOOKUP(CONCATENATE($M$4,$B35,$C35),'4State'!$A$7:$L$200,12,FALSE),0)</f>
        <v>0</v>
      </c>
      <c r="N35" s="108"/>
      <c r="O35" s="158"/>
      <c r="P35" s="158"/>
      <c r="Q35" s="158"/>
      <c r="R35" s="158"/>
      <c r="S35" s="1"/>
      <c r="T35" s="1"/>
      <c r="U35" s="158"/>
      <c r="V35" s="158"/>
      <c r="W35" s="1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V35" s="158"/>
    </row>
    <row r="36" spans="1:74" s="100" customFormat="1" x14ac:dyDescent="0.2">
      <c r="A36" s="264"/>
      <c r="B36" s="80" t="s">
        <v>172</v>
      </c>
      <c r="C36" s="80" t="s">
        <v>173</v>
      </c>
      <c r="D36" s="80" t="s">
        <v>206</v>
      </c>
      <c r="E36" s="73">
        <v>43835</v>
      </c>
      <c r="F36" s="126">
        <v>15</v>
      </c>
      <c r="G36" s="128">
        <f t="shared" si="0"/>
        <v>0</v>
      </c>
      <c r="H36" s="79">
        <f t="shared" si="1"/>
        <v>0</v>
      </c>
      <c r="I36" s="129"/>
      <c r="J36" s="117">
        <f>_xlfn.IFNA(VLOOKUP(CONCATENATE($J$4,$B36,$C36),'1 Mortlock'!$A$7:$K$100,11,FALSE),0)</f>
        <v>0</v>
      </c>
      <c r="K36" s="106">
        <f>_xlfn.IFNA(VLOOKUP(CONCATENATE($K$4,$B36,$C36),'2 Dry'!$A$7:$K$100,11,FALSE),0)</f>
        <v>0</v>
      </c>
      <c r="L36" s="106">
        <f>_xlfn.IFNA(VLOOKUP(CONCATENATE($L$4,$B36,$C36),'3 York'!$A$7:$K$100,11,FALSE),0)</f>
        <v>0</v>
      </c>
      <c r="M36" s="106">
        <f>_xlfn.IFNA(VLOOKUP(CONCATENATE($M$4,$B36,$C36),'4State'!$A$7:$L$200,12,FALSE),0)</f>
        <v>0</v>
      </c>
      <c r="N36" s="108"/>
      <c r="O36" s="158"/>
      <c r="P36" s="158"/>
      <c r="Q36" s="158"/>
      <c r="R36" s="158"/>
      <c r="S36" s="1"/>
      <c r="T36" s="1"/>
      <c r="U36" s="158"/>
      <c r="V36" s="158"/>
      <c r="W36" s="1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  <c r="BV36" s="158"/>
    </row>
    <row r="37" spans="1:74" s="118" customFormat="1" x14ac:dyDescent="0.2">
      <c r="A37" s="264"/>
      <c r="B37" s="80" t="s">
        <v>95</v>
      </c>
      <c r="C37" s="80" t="s">
        <v>96</v>
      </c>
      <c r="D37" s="80" t="s">
        <v>53</v>
      </c>
      <c r="E37" s="73">
        <v>43839</v>
      </c>
      <c r="F37" s="126">
        <v>13</v>
      </c>
      <c r="G37" s="128">
        <f t="shared" si="0"/>
        <v>0</v>
      </c>
      <c r="H37" s="79">
        <f t="shared" si="1"/>
        <v>0</v>
      </c>
      <c r="I37" s="129"/>
      <c r="J37" s="117">
        <f>_xlfn.IFNA(VLOOKUP(CONCATENATE($J$4,$B37,$C37),'1 Mortlock'!$A$7:$K$100,11,FALSE),0)</f>
        <v>0</v>
      </c>
      <c r="K37" s="106">
        <f>_xlfn.IFNA(VLOOKUP(CONCATENATE($K$4,$B37,$C37),'2 Dry'!$A$7:$K$100,11,FALSE),0)</f>
        <v>0</v>
      </c>
      <c r="L37" s="106">
        <f>_xlfn.IFNA(VLOOKUP(CONCATENATE($L$4,$B37,$C37),'3 York'!$A$7:$K$100,11,FALSE),0)</f>
        <v>0</v>
      </c>
      <c r="M37" s="106">
        <f>_xlfn.IFNA(VLOOKUP(CONCATENATE($M$4,$B37,$C37),'4State'!$A$7:$L$200,12,FALSE),0)</f>
        <v>0</v>
      </c>
      <c r="N37" s="108"/>
      <c r="O37" s="158"/>
      <c r="P37" s="158"/>
      <c r="Q37" s="158"/>
      <c r="R37" s="158"/>
      <c r="S37" s="1"/>
      <c r="T37" s="1"/>
      <c r="U37" s="158"/>
      <c r="V37" s="158"/>
      <c r="W37" s="1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8"/>
      <c r="BV37" s="158"/>
    </row>
    <row r="38" spans="1:74" x14ac:dyDescent="0.2">
      <c r="A38" s="264"/>
      <c r="B38" s="80" t="s">
        <v>95</v>
      </c>
      <c r="C38" s="80" t="s">
        <v>52</v>
      </c>
      <c r="D38" s="80" t="s">
        <v>53</v>
      </c>
      <c r="E38" s="73">
        <v>43886</v>
      </c>
      <c r="F38" s="126">
        <v>13</v>
      </c>
      <c r="G38" s="128">
        <f t="shared" si="0"/>
        <v>0</v>
      </c>
      <c r="H38" s="79">
        <f t="shared" si="1"/>
        <v>0</v>
      </c>
      <c r="I38" s="129"/>
      <c r="J38" s="117">
        <f>_xlfn.IFNA(VLOOKUP(CONCATENATE($J$4,$B38,$C38),'1 Mortlock'!$A$7:$K$100,11,FALSE),0)</f>
        <v>0</v>
      </c>
      <c r="K38" s="106">
        <f>_xlfn.IFNA(VLOOKUP(CONCATENATE($K$4,$B38,$C38),'2 Dry'!$A$7:$K$100,11,FALSE),0)</f>
        <v>0</v>
      </c>
      <c r="L38" s="106">
        <f>_xlfn.IFNA(VLOOKUP(CONCATENATE($L$4,$B38,$C38),'3 York'!$A$7:$K$100,11,FALSE),0)</f>
        <v>0</v>
      </c>
      <c r="M38" s="106">
        <f>_xlfn.IFNA(VLOOKUP(CONCATENATE($M$4,$B38,$C38),'4State'!$A$7:$L$200,12,FALSE),0)</f>
        <v>0</v>
      </c>
      <c r="N38" s="108"/>
      <c r="O38" s="158"/>
      <c r="P38" s="158"/>
      <c r="Q38" s="158"/>
      <c r="R38" s="158"/>
      <c r="U38" s="158"/>
      <c r="V38" s="158"/>
      <c r="W38" s="1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58"/>
      <c r="BT38" s="158"/>
      <c r="BU38" s="158"/>
      <c r="BV38" s="158"/>
    </row>
    <row r="39" spans="1:74" s="119" customFormat="1" x14ac:dyDescent="0.2">
      <c r="A39" s="264"/>
      <c r="B39" s="80" t="s">
        <v>207</v>
      </c>
      <c r="C39" s="80" t="s">
        <v>122</v>
      </c>
      <c r="D39" s="80" t="s">
        <v>116</v>
      </c>
      <c r="E39" s="73">
        <v>43887</v>
      </c>
      <c r="F39" s="126">
        <v>10</v>
      </c>
      <c r="G39" s="128">
        <f t="shared" si="0"/>
        <v>0</v>
      </c>
      <c r="H39" s="79">
        <f t="shared" si="1"/>
        <v>0</v>
      </c>
      <c r="I39" s="129"/>
      <c r="J39" s="117">
        <f>_xlfn.IFNA(VLOOKUP(CONCATENATE($J$4,$B39,$C39),'1 Mortlock'!$A$7:$K$100,11,FALSE),0)</f>
        <v>0</v>
      </c>
      <c r="K39" s="106">
        <f>_xlfn.IFNA(VLOOKUP(CONCATENATE($K$4,$B39,$C39),'2 Dry'!$A$7:$K$100,11,FALSE),0)</f>
        <v>0</v>
      </c>
      <c r="L39" s="106">
        <f>_xlfn.IFNA(VLOOKUP(CONCATENATE($L$4,$B39,$C39),'3 York'!$A$7:$K$100,11,FALSE),0)</f>
        <v>0</v>
      </c>
      <c r="M39" s="106">
        <f>_xlfn.IFNA(VLOOKUP(CONCATENATE($M$4,$B39,$C39),'4State'!$A$7:$L$200,12,FALSE),0)</f>
        <v>0</v>
      </c>
      <c r="N39" s="108"/>
      <c r="O39" s="158"/>
      <c r="P39" s="158"/>
      <c r="Q39" s="158"/>
      <c r="R39" s="158"/>
      <c r="S39" s="1"/>
      <c r="T39" s="1"/>
      <c r="U39" s="158"/>
      <c r="V39" s="158"/>
      <c r="W39" s="1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8"/>
      <c r="BQ39" s="158"/>
      <c r="BR39" s="158"/>
      <c r="BS39" s="158"/>
      <c r="BT39" s="158"/>
      <c r="BU39" s="158"/>
      <c r="BV39" s="158"/>
    </row>
    <row r="40" spans="1:74" s="118" customFormat="1" x14ac:dyDescent="0.2">
      <c r="A40" s="264"/>
      <c r="B40" s="80" t="s">
        <v>74</v>
      </c>
      <c r="C40" s="80" t="s">
        <v>74</v>
      </c>
      <c r="D40" s="80"/>
      <c r="E40" s="73"/>
      <c r="F40" s="126"/>
      <c r="G40" s="128">
        <f t="shared" si="0"/>
        <v>0</v>
      </c>
      <c r="H40" s="79">
        <f t="shared" si="1"/>
        <v>0</v>
      </c>
      <c r="I40" s="129"/>
      <c r="J40" s="117">
        <f>_xlfn.IFNA(VLOOKUP(CONCATENATE($J$4,$B40,$C40),'1 Mortlock'!$A$7:$K$100,11,FALSE),0)</f>
        <v>0</v>
      </c>
      <c r="K40" s="106">
        <f>_xlfn.IFNA(VLOOKUP(CONCATENATE($K$4,$B40,$C40),'2 Dry'!$A$7:$K$100,11,FALSE),0)</f>
        <v>0</v>
      </c>
      <c r="L40" s="106">
        <f>_xlfn.IFNA(VLOOKUP(CONCATENATE($L$4,$B40,$C40),'3 York'!$A$7:$K$100,11,FALSE),0)</f>
        <v>0</v>
      </c>
      <c r="M40" s="106">
        <f>_xlfn.IFNA(VLOOKUP(CONCATENATE($M$4,$B40,$C40),'4State'!$A$7:$L$200,12,FALSE),0)</f>
        <v>0</v>
      </c>
      <c r="N40" s="108"/>
      <c r="O40" s="158"/>
      <c r="P40" s="158"/>
      <c r="Q40" s="158"/>
      <c r="R40" s="158"/>
      <c r="S40" s="1"/>
      <c r="T40" s="1"/>
      <c r="U40" s="158"/>
      <c r="V40" s="158"/>
      <c r="W40" s="1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8"/>
      <c r="BQ40" s="158"/>
      <c r="BR40" s="158"/>
      <c r="BS40" s="158"/>
      <c r="BT40" s="158"/>
      <c r="BU40" s="158"/>
      <c r="BV40" s="158"/>
    </row>
    <row r="41" spans="1:74" s="17" customFormat="1" x14ac:dyDescent="0.2">
      <c r="A41" s="264"/>
      <c r="B41" s="110" t="s">
        <v>74</v>
      </c>
      <c r="C41" s="110"/>
      <c r="D41" s="110"/>
      <c r="E41" s="110"/>
      <c r="F41" s="110"/>
      <c r="G41" s="127"/>
      <c r="H41" s="127"/>
      <c r="I41" s="127"/>
      <c r="J41" s="110"/>
      <c r="K41" s="110"/>
      <c r="L41" s="110"/>
      <c r="M41" s="110"/>
      <c r="N41" s="108"/>
      <c r="O41" s="1"/>
      <c r="P41" s="1"/>
      <c r="Q41" s="1"/>
      <c r="R41" s="1"/>
      <c r="S41" s="1"/>
      <c r="T41" s="1"/>
      <c r="U41" s="1"/>
      <c r="V41" s="1"/>
      <c r="W41" s="158"/>
      <c r="X41" s="16"/>
      <c r="Y41" s="13"/>
      <c r="Z41" s="16"/>
      <c r="AA41" s="1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</row>
    <row r="42" spans="1:74" x14ac:dyDescent="0.2">
      <c r="B42" s="19" t="s">
        <v>74</v>
      </c>
      <c r="C42" s="19"/>
      <c r="D42" s="19"/>
      <c r="E42" s="26"/>
      <c r="H42" s="1"/>
      <c r="I42" s="1"/>
      <c r="J42" s="1"/>
      <c r="K42" s="1"/>
      <c r="L42" s="1"/>
      <c r="M42" s="5"/>
      <c r="O42" s="5"/>
      <c r="S42" s="13"/>
      <c r="T42" s="16"/>
      <c r="V42" s="1"/>
      <c r="W42" s="1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8"/>
      <c r="BQ42" s="158"/>
      <c r="BR42" s="158"/>
      <c r="BS42" s="158"/>
      <c r="BT42" s="158"/>
      <c r="BU42" s="158"/>
      <c r="BV42" s="158"/>
    </row>
    <row r="43" spans="1:74" x14ac:dyDescent="0.2">
      <c r="B43" s="20" t="s">
        <v>74</v>
      </c>
      <c r="E43" s="158"/>
      <c r="H43" s="1"/>
      <c r="I43" s="1"/>
      <c r="J43" s="1"/>
      <c r="L43" s="1"/>
      <c r="M43" s="1"/>
      <c r="O43" s="5"/>
      <c r="R43" s="158"/>
      <c r="S43" s="158"/>
      <c r="T43" s="158"/>
      <c r="U43" s="158"/>
      <c r="V43" s="158"/>
      <c r="W43" s="1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  <c r="BI43" s="158"/>
      <c r="BJ43" s="158"/>
      <c r="BK43" s="158"/>
      <c r="BL43" s="158"/>
      <c r="BM43" s="158"/>
      <c r="BN43" s="158"/>
      <c r="BO43" s="158"/>
      <c r="BP43" s="158"/>
      <c r="BQ43" s="158"/>
      <c r="BR43" s="158"/>
      <c r="BS43" s="158"/>
      <c r="BT43" s="158"/>
      <c r="BU43" s="158"/>
      <c r="BV43" s="158"/>
    </row>
    <row r="44" spans="1:74" s="17" customFormat="1" x14ac:dyDescent="0.2">
      <c r="A44" s="1"/>
      <c r="B44" s="20" t="s">
        <v>74</v>
      </c>
      <c r="C44" s="20"/>
      <c r="D44" s="20"/>
      <c r="E44" s="6"/>
      <c r="F44" s="9"/>
      <c r="G44" s="9"/>
      <c r="H44" s="1"/>
      <c r="I44" s="1"/>
      <c r="J44" s="1"/>
      <c r="L44" s="1"/>
      <c r="M44" s="1"/>
      <c r="N44" s="1"/>
      <c r="O44" s="1"/>
      <c r="P44" s="1"/>
      <c r="Q44" s="16"/>
      <c r="R44" s="1"/>
      <c r="S44" s="16"/>
      <c r="T44" s="16"/>
      <c r="U44" s="13"/>
      <c r="V44" s="16"/>
      <c r="W44" s="1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  <c r="BI44" s="158"/>
      <c r="BJ44" s="158"/>
      <c r="BK44" s="158"/>
      <c r="BL44" s="158"/>
      <c r="BM44" s="158"/>
    </row>
    <row r="45" spans="1:74" s="17" customFormat="1" x14ac:dyDescent="0.2">
      <c r="B45" s="17" t="s">
        <v>74</v>
      </c>
      <c r="D45" s="20"/>
      <c r="E45" s="42"/>
      <c r="F45" s="31"/>
      <c r="G45" s="31"/>
      <c r="H45" s="16"/>
      <c r="I45" s="16"/>
      <c r="J45" s="43"/>
      <c r="L45" s="32"/>
      <c r="M45" s="32"/>
      <c r="N45" s="1"/>
      <c r="O45" s="1"/>
      <c r="P45" s="1"/>
      <c r="Q45" s="1"/>
      <c r="R45" s="1"/>
      <c r="S45" s="1"/>
      <c r="T45" s="1"/>
      <c r="U45" s="1"/>
      <c r="V45" s="1"/>
      <c r="W45" s="13"/>
      <c r="X45" s="16"/>
      <c r="Y45" s="13"/>
      <c r="Z45" s="16"/>
      <c r="AA45" s="1"/>
      <c r="AB45" s="158"/>
      <c r="AC45" s="158"/>
      <c r="AD45" s="158"/>
      <c r="AE45" s="158"/>
      <c r="AF45" s="158"/>
      <c r="AG45" s="158"/>
      <c r="AH45" s="158"/>
      <c r="AI45" s="158"/>
      <c r="BR45" s="158"/>
      <c r="BS45" s="158"/>
    </row>
    <row r="46" spans="1:74" s="17" customFormat="1" x14ac:dyDescent="0.2">
      <c r="B46" s="17" t="s">
        <v>74</v>
      </c>
      <c r="D46" s="20"/>
      <c r="E46" s="42"/>
      <c r="F46" s="31"/>
      <c r="G46" s="31"/>
      <c r="H46" s="1"/>
      <c r="I46" s="1"/>
      <c r="J46" s="2"/>
      <c r="L46" s="2"/>
      <c r="M46" s="2"/>
      <c r="N46" s="16"/>
      <c r="O46" s="16"/>
      <c r="P46" s="16"/>
      <c r="Q46" s="16"/>
      <c r="R46" s="1"/>
      <c r="S46" s="1"/>
      <c r="T46" s="1"/>
      <c r="U46" s="1"/>
      <c r="V46" s="1"/>
      <c r="W46" s="13"/>
      <c r="X46" s="16"/>
      <c r="Y46" s="13"/>
      <c r="Z46" s="16"/>
      <c r="AA46" s="1"/>
      <c r="AB46" s="158"/>
      <c r="AC46" s="158"/>
      <c r="AD46" s="158"/>
      <c r="AE46" s="158"/>
      <c r="AF46" s="158"/>
      <c r="AG46" s="158"/>
      <c r="AH46" s="158"/>
      <c r="AI46" s="158"/>
      <c r="BR46" s="158"/>
    </row>
    <row r="47" spans="1:74" s="17" customFormat="1" x14ac:dyDescent="0.2">
      <c r="B47" s="17" t="s">
        <v>74</v>
      </c>
      <c r="D47" s="20"/>
      <c r="E47" s="42"/>
      <c r="F47" s="31"/>
      <c r="G47" s="31"/>
      <c r="H47" s="1"/>
      <c r="I47" s="1"/>
      <c r="J47" s="2"/>
      <c r="L47" s="2"/>
      <c r="M47" s="2"/>
      <c r="N47" s="16"/>
      <c r="O47" s="16"/>
      <c r="P47" s="16"/>
      <c r="Q47" s="16"/>
      <c r="R47" s="1"/>
      <c r="S47" s="1"/>
      <c r="T47" s="1"/>
      <c r="U47" s="1"/>
      <c r="V47" s="1"/>
      <c r="W47" s="13"/>
      <c r="X47" s="16"/>
      <c r="Y47" s="13"/>
      <c r="Z47" s="16"/>
      <c r="AA47" s="1"/>
      <c r="AB47" s="158"/>
      <c r="AC47" s="158"/>
      <c r="AD47" s="158"/>
      <c r="AE47" s="158"/>
      <c r="AF47" s="158"/>
      <c r="AG47" s="158"/>
      <c r="AH47" s="158"/>
      <c r="AI47" s="158"/>
      <c r="BR47" s="158"/>
    </row>
    <row r="48" spans="1:74" s="17" customFormat="1" x14ac:dyDescent="0.2">
      <c r="B48" s="17" t="s">
        <v>74</v>
      </c>
      <c r="D48" s="20"/>
      <c r="E48" s="30"/>
      <c r="F48" s="31"/>
      <c r="G48" s="31"/>
      <c r="H48" s="22"/>
      <c r="I48" s="22"/>
      <c r="J48" s="2"/>
      <c r="L48" s="2"/>
      <c r="M48" s="2"/>
      <c r="N48" s="16"/>
      <c r="O48" s="16"/>
      <c r="P48" s="16"/>
      <c r="Q48" s="16"/>
      <c r="R48" s="16"/>
      <c r="S48" s="1"/>
      <c r="T48" s="1"/>
      <c r="U48" s="16"/>
      <c r="V48" s="1"/>
      <c r="W48" s="13"/>
      <c r="X48" s="16"/>
      <c r="Y48" s="13"/>
      <c r="Z48" s="16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58"/>
      <c r="AN48" s="22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8"/>
      <c r="BQ48" s="158"/>
      <c r="BR48" s="158"/>
    </row>
    <row r="49" spans="2:74" s="17" customFormat="1" x14ac:dyDescent="0.2">
      <c r="B49" s="17" t="s">
        <v>74</v>
      </c>
      <c r="D49" s="20"/>
      <c r="E49" s="42"/>
      <c r="F49" s="31"/>
      <c r="G49" s="31"/>
      <c r="H49" s="22"/>
      <c r="I49" s="22"/>
      <c r="J49" s="2"/>
      <c r="L49" s="2"/>
      <c r="M49" s="2"/>
      <c r="N49" s="16"/>
      <c r="O49" s="16"/>
      <c r="P49" s="16"/>
      <c r="Q49" s="16"/>
      <c r="R49" s="1"/>
      <c r="S49" s="1"/>
      <c r="T49" s="1"/>
      <c r="U49" s="1"/>
      <c r="V49" s="1"/>
      <c r="W49" s="16"/>
      <c r="X49" s="16"/>
      <c r="Y49" s="13"/>
      <c r="Z49" s="16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58"/>
      <c r="AN49" s="22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8"/>
      <c r="BQ49" s="158"/>
      <c r="BR49" s="158"/>
    </row>
    <row r="50" spans="2:74" s="17" customFormat="1" x14ac:dyDescent="0.2">
      <c r="B50" s="17" t="s">
        <v>74</v>
      </c>
      <c r="D50" s="20"/>
      <c r="E50" s="30"/>
      <c r="F50" s="31"/>
      <c r="G50" s="31"/>
      <c r="H50" s="22"/>
      <c r="I50" s="22"/>
      <c r="J50" s="2"/>
      <c r="L50" s="2"/>
      <c r="M50" s="2"/>
      <c r="N50" s="16"/>
      <c r="O50" s="16"/>
      <c r="P50" s="16"/>
      <c r="Q50" s="16"/>
      <c r="R50" s="1"/>
      <c r="S50" s="1"/>
      <c r="T50" s="1"/>
      <c r="U50" s="1"/>
      <c r="V50" s="1"/>
      <c r="W50" s="16"/>
      <c r="X50" s="16"/>
      <c r="Y50" s="13"/>
      <c r="Z50" s="16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58"/>
      <c r="AN50" s="22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8"/>
      <c r="BQ50" s="158"/>
      <c r="BR50" s="158"/>
    </row>
    <row r="51" spans="2:74" s="17" customFormat="1" x14ac:dyDescent="0.2">
      <c r="B51" s="17" t="s">
        <v>74</v>
      </c>
      <c r="D51" s="20"/>
      <c r="E51" s="30"/>
      <c r="F51" s="31"/>
      <c r="G51" s="31"/>
      <c r="H51" s="22"/>
      <c r="I51" s="22"/>
      <c r="J51" s="2"/>
      <c r="L51" s="2"/>
      <c r="M51" s="2"/>
      <c r="N51" s="16"/>
      <c r="O51" s="16"/>
      <c r="P51" s="16"/>
      <c r="Q51" s="16"/>
      <c r="R51" s="1"/>
      <c r="S51" s="1"/>
      <c r="T51" s="1"/>
      <c r="U51" s="1"/>
      <c r="V51" s="1"/>
      <c r="W51" s="16"/>
      <c r="X51" s="16"/>
      <c r="Y51" s="13"/>
      <c r="Z51" s="16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58"/>
      <c r="AN51" s="22"/>
      <c r="AQ51" s="158"/>
      <c r="AR51" s="158"/>
      <c r="AS51" s="158"/>
      <c r="AT51" s="158"/>
      <c r="AU51" s="158"/>
      <c r="AV51" s="158"/>
      <c r="AW51" s="158"/>
      <c r="AX51" s="158"/>
      <c r="AY51" s="158"/>
      <c r="AZ51" s="158"/>
      <c r="BA51" s="158"/>
      <c r="BB51" s="158"/>
      <c r="BC51" s="158"/>
      <c r="BD51" s="158"/>
      <c r="BE51" s="158"/>
      <c r="BF51" s="158"/>
      <c r="BG51" s="158"/>
      <c r="BH51" s="158"/>
      <c r="BI51" s="158"/>
      <c r="BJ51" s="158"/>
      <c r="BK51" s="158"/>
      <c r="BL51" s="158"/>
      <c r="BM51" s="158"/>
      <c r="BN51" s="158"/>
      <c r="BO51" s="158"/>
      <c r="BP51" s="158"/>
      <c r="BQ51" s="158"/>
      <c r="BR51" s="158"/>
    </row>
    <row r="52" spans="2:74" s="17" customFormat="1" x14ac:dyDescent="0.2">
      <c r="B52" s="17" t="s">
        <v>74</v>
      </c>
      <c r="D52" s="20"/>
      <c r="E52" s="30"/>
      <c r="F52" s="31"/>
      <c r="G52" s="31"/>
      <c r="H52" s="22"/>
      <c r="I52" s="22"/>
      <c r="J52" s="2"/>
      <c r="L52" s="2"/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6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58"/>
      <c r="AN52" s="22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8"/>
      <c r="BB52" s="158"/>
      <c r="BC52" s="158"/>
      <c r="BD52" s="158"/>
      <c r="BE52" s="158"/>
      <c r="BF52" s="158"/>
      <c r="BG52" s="158"/>
      <c r="BH52" s="158"/>
      <c r="BI52" s="158"/>
      <c r="BJ52" s="158"/>
      <c r="BK52" s="158"/>
      <c r="BL52" s="158"/>
      <c r="BM52" s="158"/>
      <c r="BN52" s="158"/>
      <c r="BO52" s="158"/>
      <c r="BP52" s="158"/>
      <c r="BQ52" s="158"/>
      <c r="BR52" s="158"/>
    </row>
    <row r="53" spans="2:74" x14ac:dyDescent="0.2">
      <c r="B53" s="20" t="s">
        <v>74</v>
      </c>
      <c r="D53" s="19"/>
      <c r="E53" s="42"/>
      <c r="F53" s="31"/>
      <c r="G53" s="31"/>
      <c r="H53" s="16"/>
      <c r="I53" s="16"/>
      <c r="J53" s="32"/>
      <c r="K53" s="158"/>
      <c r="L53" s="32"/>
      <c r="M53" s="32"/>
      <c r="N53" s="16"/>
      <c r="O53" s="16"/>
      <c r="P53" s="16"/>
      <c r="Q53" s="16"/>
      <c r="R53" s="16"/>
      <c r="U53" s="16"/>
      <c r="V53" s="16"/>
      <c r="W53" s="16"/>
      <c r="X53" s="16"/>
      <c r="Y53" s="13"/>
      <c r="Z53" s="158"/>
      <c r="AA53" s="158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58"/>
      <c r="AM53" s="17"/>
      <c r="AN53" s="22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58"/>
      <c r="BU53" s="158"/>
      <c r="BV53" s="158"/>
    </row>
    <row r="54" spans="2:74" x14ac:dyDescent="0.2">
      <c r="B54" s="20" t="s">
        <v>74</v>
      </c>
      <c r="D54" s="19"/>
      <c r="E54" s="8"/>
      <c r="F54" s="31"/>
      <c r="G54" s="31"/>
      <c r="H54" s="16"/>
      <c r="I54" s="16"/>
      <c r="J54" s="32"/>
      <c r="K54" s="158"/>
      <c r="L54" s="32"/>
      <c r="M54" s="32"/>
      <c r="N54" s="16"/>
      <c r="O54" s="16"/>
      <c r="P54" s="16"/>
      <c r="Q54" s="16"/>
      <c r="R54" s="16"/>
      <c r="U54" s="16"/>
      <c r="V54" s="16"/>
      <c r="W54" s="16"/>
      <c r="X54" s="16"/>
      <c r="Y54" s="13"/>
      <c r="Z54" s="158"/>
      <c r="AA54" s="158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58"/>
      <c r="AM54" s="17"/>
      <c r="AN54" s="22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58"/>
      <c r="BU54" s="158"/>
      <c r="BV54" s="158"/>
    </row>
    <row r="55" spans="2:74" x14ac:dyDescent="0.2">
      <c r="B55" s="20" t="s">
        <v>74</v>
      </c>
      <c r="D55" s="19"/>
      <c r="E55" s="30"/>
      <c r="F55" s="31"/>
      <c r="G55" s="31"/>
      <c r="H55" s="16"/>
      <c r="I55" s="16"/>
      <c r="J55" s="32"/>
      <c r="K55" s="158"/>
      <c r="L55" s="32"/>
      <c r="M55" s="32"/>
      <c r="N55" s="16"/>
      <c r="O55" s="16"/>
      <c r="P55" s="16"/>
      <c r="Q55" s="16"/>
      <c r="V55" s="1"/>
      <c r="W55" s="16"/>
      <c r="X55" s="1"/>
      <c r="Y55" s="13"/>
      <c r="Z55" s="16"/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N55" s="158"/>
      <c r="AO55" s="158"/>
      <c r="AP55" s="158"/>
      <c r="AQ55" s="158"/>
      <c r="AR55" s="158"/>
      <c r="AS55" s="158"/>
      <c r="AT55" s="158"/>
      <c r="AU55" s="158"/>
      <c r="AV55" s="158"/>
      <c r="AW55" s="158"/>
      <c r="AX55" s="158"/>
      <c r="AY55" s="158"/>
      <c r="AZ55" s="158"/>
      <c r="BA55" s="158"/>
      <c r="BB55" s="158"/>
      <c r="BC55" s="158"/>
      <c r="BD55" s="158"/>
      <c r="BE55" s="158"/>
      <c r="BF55" s="158"/>
      <c r="BG55" s="158"/>
      <c r="BH55" s="158"/>
      <c r="BI55" s="158"/>
      <c r="BJ55" s="158"/>
      <c r="BK55" s="158"/>
      <c r="BL55" s="158"/>
      <c r="BM55" s="158"/>
      <c r="BN55" s="158"/>
      <c r="BO55" s="158"/>
      <c r="BP55" s="158"/>
      <c r="BQ55" s="158"/>
      <c r="BR55" s="158"/>
      <c r="BS55" s="158"/>
      <c r="BT55" s="158"/>
      <c r="BU55" s="158"/>
      <c r="BV55" s="158"/>
    </row>
    <row r="56" spans="2:74" x14ac:dyDescent="0.2">
      <c r="B56" s="20" t="s">
        <v>74</v>
      </c>
      <c r="D56" s="19"/>
      <c r="E56" s="30"/>
      <c r="F56" s="31"/>
      <c r="G56" s="31"/>
      <c r="H56" s="16"/>
      <c r="I56" s="16"/>
      <c r="J56" s="32"/>
      <c r="K56" s="158"/>
      <c r="L56" s="32"/>
      <c r="M56" s="32"/>
      <c r="V56" s="1"/>
      <c r="W56" s="16"/>
      <c r="X56" s="16"/>
      <c r="Y56" s="13"/>
      <c r="Z56" s="16"/>
      <c r="AB56" s="158"/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  <c r="AN56" s="158"/>
      <c r="AO56" s="158"/>
      <c r="AP56" s="158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58"/>
      <c r="BS56" s="158"/>
      <c r="BT56" s="158"/>
      <c r="BU56" s="158"/>
      <c r="BV56" s="158"/>
    </row>
    <row r="57" spans="2:74" s="17" customFormat="1" x14ac:dyDescent="0.2">
      <c r="B57" s="17" t="s">
        <v>74</v>
      </c>
      <c r="D57" s="20"/>
      <c r="E57" s="30"/>
      <c r="F57" s="31"/>
      <c r="G57" s="31"/>
      <c r="H57" s="16"/>
      <c r="I57" s="16"/>
      <c r="J57" s="32"/>
      <c r="L57" s="32"/>
      <c r="M57" s="32"/>
      <c r="N57" s="1"/>
      <c r="O57" s="1"/>
      <c r="P57" s="1"/>
      <c r="Q57" s="1"/>
      <c r="R57" s="16"/>
      <c r="S57" s="1"/>
      <c r="T57" s="1"/>
      <c r="U57" s="16"/>
      <c r="V57" s="1"/>
      <c r="W57" s="13"/>
      <c r="X57" s="16"/>
      <c r="Y57" s="13"/>
      <c r="Z57" s="16"/>
      <c r="AA57" s="1"/>
      <c r="AB57" s="158"/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58"/>
      <c r="AN57" s="158"/>
      <c r="AO57" s="158"/>
      <c r="AP57" s="158"/>
    </row>
    <row r="58" spans="2:74" s="17" customFormat="1" x14ac:dyDescent="0.2">
      <c r="B58" s="17" t="s">
        <v>74</v>
      </c>
      <c r="D58" s="20"/>
      <c r="E58" s="45"/>
      <c r="F58" s="31"/>
      <c r="G58" s="31"/>
      <c r="H58" s="16"/>
      <c r="I58" s="16"/>
      <c r="J58" s="32"/>
      <c r="L58" s="32"/>
      <c r="M58" s="32"/>
      <c r="N58" s="1"/>
      <c r="O58" s="1"/>
      <c r="P58" s="1"/>
      <c r="Q58" s="1"/>
      <c r="R58" s="16"/>
      <c r="S58" s="1"/>
      <c r="T58" s="1"/>
      <c r="U58" s="16"/>
      <c r="V58" s="1"/>
      <c r="W58" s="13"/>
      <c r="X58" s="16"/>
      <c r="Y58" s="13"/>
      <c r="Z58" s="16"/>
      <c r="AA58" s="1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58"/>
      <c r="AM58" s="158"/>
      <c r="AN58" s="158"/>
      <c r="AO58" s="158"/>
      <c r="AP58" s="158"/>
    </row>
    <row r="59" spans="2:74" s="17" customFormat="1" x14ac:dyDescent="0.2">
      <c r="B59" s="17" t="s">
        <v>74</v>
      </c>
      <c r="D59" s="20"/>
      <c r="E59" s="30"/>
      <c r="F59" s="31"/>
      <c r="G59" s="31"/>
      <c r="H59" s="5"/>
      <c r="I59" s="5"/>
      <c r="J59" s="38"/>
      <c r="L59" s="39"/>
      <c r="M59" s="3"/>
      <c r="N59" s="1"/>
      <c r="O59" s="1"/>
      <c r="P59" s="1"/>
      <c r="Q59" s="1"/>
      <c r="R59" s="16"/>
      <c r="S59" s="1"/>
      <c r="T59" s="1"/>
      <c r="U59" s="1"/>
      <c r="V59" s="13"/>
      <c r="W59" s="158"/>
      <c r="X59" s="16"/>
      <c r="Y59" s="1"/>
      <c r="Z59" s="158"/>
      <c r="AA59" s="158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58"/>
      <c r="AN59" s="22"/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8"/>
      <c r="BK59" s="158"/>
      <c r="BL59" s="158"/>
      <c r="BM59" s="158"/>
      <c r="BN59" s="158"/>
      <c r="BO59" s="158"/>
      <c r="BP59" s="158"/>
      <c r="BQ59" s="158"/>
      <c r="BR59" s="158"/>
    </row>
    <row r="60" spans="2:74" s="17" customFormat="1" x14ac:dyDescent="0.2">
      <c r="B60" s="17" t="s">
        <v>74</v>
      </c>
      <c r="D60" s="19"/>
      <c r="E60" s="30"/>
      <c r="F60" s="31"/>
      <c r="G60" s="31"/>
      <c r="H60" s="22"/>
      <c r="I60" s="22"/>
      <c r="J60" s="2"/>
      <c r="L60" s="2"/>
      <c r="M60" s="35"/>
      <c r="N60" s="1"/>
      <c r="O60" s="1"/>
      <c r="P60" s="1"/>
      <c r="Q60" s="1"/>
      <c r="R60" s="1"/>
      <c r="S60" s="1"/>
      <c r="T60" s="1"/>
      <c r="U60" s="1"/>
      <c r="V60" s="1"/>
      <c r="W60" s="158"/>
      <c r="X60" s="16"/>
      <c r="Y60" s="13"/>
      <c r="Z60" s="16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58"/>
      <c r="AN60" s="22"/>
    </row>
    <row r="61" spans="2:74" s="17" customFormat="1" x14ac:dyDescent="0.2">
      <c r="B61" s="17" t="s">
        <v>74</v>
      </c>
      <c r="D61" s="19"/>
      <c r="E61" s="30"/>
      <c r="F61" s="31"/>
      <c r="G61" s="31"/>
      <c r="H61" s="16"/>
      <c r="I61" s="16"/>
      <c r="J61" s="32"/>
      <c r="L61" s="32"/>
      <c r="M61" s="32"/>
      <c r="N61" s="16"/>
      <c r="O61" s="16"/>
      <c r="P61" s="16"/>
      <c r="Q61" s="16"/>
      <c r="R61" s="1"/>
      <c r="S61" s="1"/>
      <c r="T61" s="1"/>
      <c r="U61" s="1"/>
      <c r="V61" s="1"/>
      <c r="W61" s="158"/>
      <c r="X61" s="16"/>
      <c r="Y61" s="13"/>
      <c r="Z61" s="16"/>
      <c r="AA61" s="1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8"/>
      <c r="AO61" s="158"/>
      <c r="AP61" s="158"/>
      <c r="AQ61" s="158"/>
      <c r="AR61" s="158"/>
      <c r="AS61" s="158"/>
      <c r="AT61" s="158"/>
      <c r="AU61" s="158"/>
      <c r="AV61" s="158"/>
      <c r="AW61" s="158"/>
      <c r="AX61" s="158"/>
      <c r="AY61" s="158"/>
      <c r="AZ61" s="158"/>
      <c r="BA61" s="158"/>
      <c r="BB61" s="158"/>
      <c r="BC61" s="158"/>
      <c r="BD61" s="158"/>
      <c r="BE61" s="158"/>
      <c r="BF61" s="158"/>
      <c r="BG61" s="158"/>
      <c r="BH61" s="158"/>
      <c r="BI61" s="158"/>
      <c r="BJ61" s="158"/>
      <c r="BK61" s="158"/>
      <c r="BL61" s="158"/>
      <c r="BM61" s="158"/>
      <c r="BN61" s="158"/>
      <c r="BO61" s="158"/>
      <c r="BP61" s="158"/>
      <c r="BQ61" s="158"/>
      <c r="BR61" s="158"/>
    </row>
    <row r="62" spans="2:74" s="17" customFormat="1" x14ac:dyDescent="0.2">
      <c r="B62" s="17" t="s">
        <v>74</v>
      </c>
      <c r="D62" s="19"/>
      <c r="E62" s="30"/>
      <c r="F62" s="31"/>
      <c r="G62" s="31"/>
      <c r="H62" s="16"/>
      <c r="I62" s="16"/>
      <c r="J62" s="32"/>
      <c r="L62" s="32"/>
      <c r="M62" s="32"/>
      <c r="N62" s="16"/>
      <c r="O62" s="16"/>
      <c r="P62" s="16"/>
      <c r="Q62" s="16"/>
      <c r="R62" s="1"/>
      <c r="S62" s="1"/>
      <c r="T62" s="1"/>
      <c r="U62" s="1"/>
      <c r="V62" s="1"/>
      <c r="W62" s="158"/>
      <c r="X62" s="16"/>
      <c r="Y62" s="13"/>
      <c r="Z62" s="16"/>
      <c r="AA62" s="1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  <c r="AY62" s="158"/>
      <c r="AZ62" s="158"/>
      <c r="BA62" s="158"/>
      <c r="BB62" s="158"/>
      <c r="BC62" s="158"/>
      <c r="BD62" s="158"/>
      <c r="BE62" s="158"/>
      <c r="BF62" s="158"/>
      <c r="BG62" s="158"/>
      <c r="BH62" s="158"/>
      <c r="BI62" s="158"/>
      <c r="BJ62" s="158"/>
      <c r="BK62" s="158"/>
      <c r="BL62" s="158"/>
      <c r="BM62" s="158"/>
      <c r="BN62" s="158"/>
      <c r="BO62" s="158"/>
      <c r="BP62" s="158"/>
      <c r="BQ62" s="158"/>
      <c r="BR62" s="158"/>
    </row>
    <row r="63" spans="2:74" s="17" customFormat="1" x14ac:dyDescent="0.2">
      <c r="B63" s="17" t="s">
        <v>74</v>
      </c>
      <c r="D63" s="20"/>
      <c r="E63" s="30"/>
      <c r="F63" s="31"/>
      <c r="G63" s="31"/>
      <c r="H63" s="5"/>
      <c r="I63" s="5"/>
      <c r="J63" s="38"/>
      <c r="L63" s="39"/>
      <c r="M63" s="38"/>
      <c r="N63" s="1"/>
      <c r="O63" s="1"/>
      <c r="P63" s="1"/>
      <c r="Q63" s="1"/>
      <c r="R63" s="16"/>
      <c r="S63" s="1"/>
      <c r="T63" s="1"/>
      <c r="U63" s="16"/>
      <c r="V63" s="1"/>
      <c r="W63" s="158"/>
      <c r="X63" s="16"/>
      <c r="Y63" s="13"/>
      <c r="Z63" s="16"/>
      <c r="AA63" s="1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8"/>
    </row>
    <row r="64" spans="2:74" s="17" customFormat="1" x14ac:dyDescent="0.2">
      <c r="B64" s="17" t="s">
        <v>74</v>
      </c>
      <c r="D64" s="19"/>
      <c r="E64" s="30"/>
      <c r="F64" s="31"/>
      <c r="G64" s="31"/>
      <c r="H64" s="5"/>
      <c r="I64" s="5"/>
      <c r="J64" s="38"/>
      <c r="L64" s="39"/>
      <c r="M64" s="38"/>
      <c r="N64" s="1"/>
      <c r="O64" s="1"/>
      <c r="P64" s="1"/>
      <c r="Q64" s="1"/>
      <c r="R64" s="1"/>
      <c r="S64" s="1"/>
      <c r="T64" s="1"/>
      <c r="U64" s="1"/>
      <c r="V64" s="1"/>
      <c r="W64" s="158"/>
      <c r="X64" s="16"/>
      <c r="Y64" s="13"/>
      <c r="Z64" s="16"/>
      <c r="AA64" s="1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8"/>
      <c r="BP64" s="158"/>
      <c r="BQ64" s="158"/>
    </row>
    <row r="65" spans="1:74" s="17" customFormat="1" x14ac:dyDescent="0.2">
      <c r="B65" s="17" t="s">
        <v>74</v>
      </c>
      <c r="D65" s="19"/>
      <c r="E65" s="30"/>
      <c r="F65" s="31"/>
      <c r="G65" s="31"/>
      <c r="H65" s="16"/>
      <c r="I65" s="16"/>
      <c r="J65" s="32"/>
      <c r="L65" s="32"/>
      <c r="M65" s="32"/>
      <c r="N65" s="1"/>
      <c r="O65" s="1"/>
      <c r="P65" s="1"/>
      <c r="Q65" s="1"/>
      <c r="R65" s="1"/>
      <c r="S65" s="1"/>
      <c r="T65" s="1"/>
      <c r="U65" s="1"/>
      <c r="V65" s="1"/>
      <c r="W65" s="158"/>
      <c r="X65" s="16"/>
      <c r="Y65" s="13"/>
      <c r="Z65" s="16"/>
      <c r="AA65" s="1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158"/>
      <c r="AT65" s="158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  <c r="BE65" s="158"/>
      <c r="BF65" s="158"/>
      <c r="BG65" s="158"/>
      <c r="BH65" s="158"/>
      <c r="BI65" s="158"/>
      <c r="BJ65" s="158"/>
      <c r="BK65" s="158"/>
      <c r="BL65" s="158"/>
      <c r="BM65" s="158"/>
      <c r="BN65" s="158"/>
      <c r="BO65" s="158"/>
      <c r="BP65" s="158"/>
      <c r="BQ65" s="158"/>
    </row>
    <row r="66" spans="1:74" s="17" customFormat="1" x14ac:dyDescent="0.2">
      <c r="B66" s="17" t="s">
        <v>74</v>
      </c>
      <c r="D66" s="20"/>
      <c r="E66" s="30"/>
      <c r="F66" s="31"/>
      <c r="G66" s="31"/>
      <c r="H66" s="16"/>
      <c r="I66" s="16"/>
      <c r="J66" s="32"/>
      <c r="L66" s="32"/>
      <c r="M66" s="32"/>
      <c r="N66" s="1"/>
      <c r="O66" s="1"/>
      <c r="P66" s="1"/>
      <c r="Q66" s="1"/>
      <c r="R66" s="1"/>
      <c r="S66" s="1"/>
      <c r="T66" s="1"/>
      <c r="U66" s="1"/>
      <c r="V66" s="1"/>
      <c r="W66" s="1"/>
      <c r="X66" s="16"/>
      <c r="Y66" s="13"/>
      <c r="Z66" s="16"/>
      <c r="AA66" s="1"/>
      <c r="AB66" s="158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8"/>
      <c r="AO66" s="158"/>
      <c r="AP66" s="158"/>
      <c r="BR66" s="158"/>
    </row>
    <row r="67" spans="1:74" s="17" customFormat="1" x14ac:dyDescent="0.2">
      <c r="B67" s="17" t="s">
        <v>74</v>
      </c>
      <c r="D67" s="19"/>
      <c r="E67" s="30"/>
      <c r="F67" s="31"/>
      <c r="G67" s="31"/>
      <c r="H67" s="16"/>
      <c r="I67" s="16"/>
      <c r="J67" s="32"/>
      <c r="L67" s="32"/>
      <c r="M67" s="32"/>
      <c r="N67" s="1"/>
      <c r="O67" s="1"/>
      <c r="P67" s="1"/>
      <c r="Q67" s="1"/>
      <c r="R67" s="16"/>
      <c r="S67" s="1"/>
      <c r="T67" s="1"/>
      <c r="U67" s="16"/>
      <c r="V67" s="1"/>
      <c r="W67" s="1"/>
      <c r="X67" s="16"/>
      <c r="Y67" s="13"/>
      <c r="Z67" s="16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58"/>
      <c r="AN67" s="22"/>
      <c r="AQ67" s="158"/>
      <c r="AR67" s="158"/>
      <c r="AS67" s="158"/>
      <c r="AT67" s="158"/>
      <c r="AU67" s="158"/>
      <c r="AV67" s="158"/>
      <c r="AW67" s="158"/>
      <c r="AX67" s="158"/>
      <c r="AY67" s="158"/>
      <c r="AZ67" s="158"/>
      <c r="BA67" s="158"/>
      <c r="BB67" s="158"/>
      <c r="BC67" s="158"/>
      <c r="BD67" s="158"/>
      <c r="BE67" s="158"/>
      <c r="BF67" s="158"/>
      <c r="BG67" s="158"/>
      <c r="BH67" s="158"/>
      <c r="BI67" s="158"/>
      <c r="BJ67" s="158"/>
      <c r="BK67" s="158"/>
      <c r="BL67" s="158"/>
      <c r="BM67" s="158"/>
      <c r="BN67" s="158"/>
      <c r="BO67" s="158"/>
      <c r="BP67" s="158"/>
      <c r="BQ67" s="158"/>
      <c r="BR67" s="158"/>
    </row>
    <row r="68" spans="1:74" s="17" customFormat="1" x14ac:dyDescent="0.2">
      <c r="B68" s="17" t="s">
        <v>74</v>
      </c>
      <c r="D68" s="20"/>
      <c r="E68" s="81"/>
      <c r="F68" s="31"/>
      <c r="G68" s="31"/>
      <c r="H68" s="5"/>
      <c r="I68" s="5"/>
      <c r="J68" s="38"/>
      <c r="L68" s="39"/>
      <c r="M68" s="2"/>
      <c r="N68" s="1"/>
      <c r="O68" s="1"/>
      <c r="P68" s="1"/>
      <c r="Q68" s="1"/>
      <c r="R68" s="1"/>
      <c r="S68" s="1"/>
      <c r="T68" s="1"/>
      <c r="U68" s="1"/>
      <c r="V68" s="1"/>
      <c r="W68" s="158"/>
      <c r="X68" s="16"/>
      <c r="Y68" s="13"/>
      <c r="Z68" s="16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58"/>
      <c r="AN68" s="22"/>
      <c r="AQ68" s="158"/>
      <c r="AR68" s="158"/>
      <c r="AS68" s="158"/>
      <c r="AT68" s="158"/>
      <c r="AU68" s="158"/>
      <c r="AV68" s="158"/>
      <c r="AW68" s="158"/>
      <c r="AX68" s="158"/>
      <c r="AY68" s="158"/>
      <c r="AZ68" s="158"/>
      <c r="BA68" s="158"/>
      <c r="BB68" s="158"/>
      <c r="BC68" s="158"/>
      <c r="BD68" s="158"/>
      <c r="BE68" s="158"/>
      <c r="BF68" s="158"/>
      <c r="BG68" s="158"/>
      <c r="BH68" s="158"/>
      <c r="BI68" s="158"/>
      <c r="BJ68" s="158"/>
      <c r="BK68" s="158"/>
      <c r="BL68" s="158"/>
      <c r="BM68" s="158"/>
      <c r="BN68" s="158"/>
      <c r="BO68" s="158"/>
      <c r="BP68" s="158"/>
      <c r="BQ68" s="158"/>
      <c r="BR68" s="158"/>
    </row>
    <row r="69" spans="1:74" s="17" customFormat="1" x14ac:dyDescent="0.2">
      <c r="A69" s="1"/>
      <c r="B69" s="20" t="s">
        <v>74</v>
      </c>
      <c r="C69" s="20"/>
      <c r="D69" s="20"/>
      <c r="E69" s="42"/>
      <c r="F69" s="31"/>
      <c r="G69" s="31"/>
      <c r="H69" s="1"/>
      <c r="I69" s="1"/>
      <c r="J69" s="2"/>
      <c r="L69" s="2"/>
      <c r="M69" s="2"/>
      <c r="N69" s="1"/>
      <c r="O69" s="1"/>
      <c r="P69" s="1"/>
      <c r="Q69" s="1"/>
      <c r="R69" s="16"/>
      <c r="S69" s="1"/>
      <c r="T69" s="1"/>
      <c r="U69" s="16"/>
      <c r="V69" s="1"/>
      <c r="W69" s="1"/>
      <c r="X69" s="16"/>
      <c r="Y69" s="13"/>
      <c r="Z69" s="16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58"/>
      <c r="AN69" s="22"/>
      <c r="AQ69" s="158"/>
      <c r="AR69" s="158"/>
      <c r="AS69" s="158"/>
      <c r="AT69" s="158"/>
      <c r="AU69" s="158"/>
      <c r="AV69" s="158"/>
      <c r="AW69" s="158"/>
      <c r="AX69" s="158"/>
      <c r="AY69" s="158"/>
      <c r="AZ69" s="158"/>
      <c r="BA69" s="158"/>
      <c r="BB69" s="158"/>
      <c r="BC69" s="158"/>
      <c r="BD69" s="158"/>
      <c r="BE69" s="158"/>
      <c r="BF69" s="158"/>
      <c r="BG69" s="158"/>
      <c r="BH69" s="158"/>
      <c r="BI69" s="158"/>
      <c r="BJ69" s="158"/>
      <c r="BK69" s="158"/>
      <c r="BL69" s="158"/>
      <c r="BM69" s="158"/>
      <c r="BN69" s="158"/>
      <c r="BO69" s="158"/>
      <c r="BP69" s="158"/>
      <c r="BQ69" s="158"/>
      <c r="BR69" s="158"/>
    </row>
    <row r="70" spans="1:74" x14ac:dyDescent="0.2">
      <c r="A70" s="16"/>
      <c r="B70" s="19" t="s">
        <v>74</v>
      </c>
      <c r="C70" s="19"/>
      <c r="D70" s="19"/>
      <c r="E70" s="30"/>
      <c r="F70" s="31"/>
      <c r="G70" s="31"/>
      <c r="H70" s="16"/>
      <c r="I70" s="16"/>
      <c r="J70" s="32"/>
      <c r="K70" s="158"/>
      <c r="L70" s="32"/>
      <c r="M70" s="32"/>
      <c r="N70" s="16"/>
      <c r="O70" s="16"/>
      <c r="P70" s="16"/>
      <c r="Q70" s="16"/>
      <c r="V70" s="1"/>
      <c r="W70" s="13"/>
      <c r="X70" s="16"/>
      <c r="Y70" s="13"/>
      <c r="Z70" s="16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58"/>
      <c r="AM70" s="17"/>
      <c r="AN70" s="22"/>
      <c r="AO70" s="17"/>
      <c r="AP70" s="17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8"/>
      <c r="BD70" s="158"/>
      <c r="BE70" s="158"/>
      <c r="BF70" s="158"/>
      <c r="BG70" s="158"/>
      <c r="BH70" s="158"/>
      <c r="BI70" s="158"/>
      <c r="BJ70" s="158"/>
      <c r="BK70" s="158"/>
      <c r="BL70" s="158"/>
      <c r="BM70" s="158"/>
      <c r="BN70" s="158"/>
      <c r="BO70" s="158"/>
      <c r="BP70" s="158"/>
      <c r="BQ70" s="158"/>
      <c r="BR70" s="17"/>
      <c r="BS70" s="17"/>
      <c r="BT70" s="158"/>
      <c r="BU70" s="158"/>
      <c r="BV70" s="158"/>
    </row>
    <row r="71" spans="1:74" x14ac:dyDescent="0.2">
      <c r="A71" s="16"/>
      <c r="B71" s="20" t="s">
        <v>74</v>
      </c>
      <c r="E71" s="6"/>
      <c r="H71" s="16"/>
      <c r="I71" s="16"/>
      <c r="J71" s="32"/>
      <c r="K71" s="158"/>
      <c r="L71" s="32"/>
      <c r="M71" s="32"/>
      <c r="N71" s="16"/>
      <c r="O71" s="16"/>
      <c r="P71" s="16"/>
      <c r="Q71" s="16"/>
      <c r="V71" s="1"/>
      <c r="W71" s="13"/>
      <c r="X71" s="16"/>
      <c r="Y71" s="13"/>
      <c r="Z71" s="16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58"/>
      <c r="AM71" s="17"/>
      <c r="AN71" s="22"/>
      <c r="AO71" s="17"/>
      <c r="AP71" s="17"/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158"/>
      <c r="BB71" s="158"/>
      <c r="BC71" s="158"/>
      <c r="BD71" s="158"/>
      <c r="BE71" s="158"/>
      <c r="BF71" s="158"/>
      <c r="BG71" s="158"/>
      <c r="BH71" s="158"/>
      <c r="BI71" s="158"/>
      <c r="BJ71" s="158"/>
      <c r="BK71" s="158"/>
      <c r="BL71" s="158"/>
      <c r="BM71" s="158"/>
      <c r="BN71" s="158"/>
      <c r="BO71" s="158"/>
      <c r="BP71" s="158"/>
      <c r="BQ71" s="158"/>
      <c r="BR71" s="17"/>
      <c r="BS71" s="17"/>
      <c r="BT71" s="158"/>
      <c r="BU71" s="158"/>
      <c r="BV71" s="158"/>
    </row>
    <row r="72" spans="1:74" x14ac:dyDescent="0.2">
      <c r="B72" s="19" t="s">
        <v>74</v>
      </c>
      <c r="C72" s="19"/>
      <c r="D72" s="19"/>
      <c r="E72" s="30"/>
      <c r="F72" s="31"/>
      <c r="G72" s="31"/>
      <c r="H72" s="16"/>
      <c r="I72" s="16"/>
      <c r="J72" s="43"/>
      <c r="K72" s="158"/>
      <c r="L72" s="32"/>
      <c r="M72" s="32"/>
      <c r="V72" s="1"/>
      <c r="W72" s="1"/>
      <c r="X72" s="16"/>
      <c r="Y72" s="13"/>
      <c r="Z72" s="16"/>
      <c r="AB72" s="158"/>
      <c r="AC72" s="158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8"/>
      <c r="AR72" s="158"/>
      <c r="AS72" s="158"/>
      <c r="AT72" s="158"/>
      <c r="AU72" s="158"/>
      <c r="AV72" s="158"/>
      <c r="AW72" s="158"/>
      <c r="AX72" s="158"/>
      <c r="AY72" s="158"/>
      <c r="AZ72" s="158"/>
      <c r="BA72" s="158"/>
      <c r="BB72" s="158"/>
      <c r="BC72" s="158"/>
      <c r="BD72" s="158"/>
      <c r="BE72" s="158"/>
      <c r="BF72" s="158"/>
      <c r="BG72" s="158"/>
      <c r="BH72" s="158"/>
      <c r="BI72" s="158"/>
      <c r="BJ72" s="158"/>
      <c r="BK72" s="158"/>
      <c r="BL72" s="158"/>
      <c r="BM72" s="158"/>
      <c r="BN72" s="158"/>
      <c r="BO72" s="158"/>
      <c r="BP72" s="158"/>
      <c r="BQ72" s="158"/>
      <c r="BR72" s="158"/>
      <c r="BS72" s="17"/>
      <c r="BT72" s="158"/>
      <c r="BU72" s="158"/>
      <c r="BV72" s="158"/>
    </row>
    <row r="73" spans="1:74" x14ac:dyDescent="0.2">
      <c r="A73" s="16"/>
      <c r="B73" s="19" t="s">
        <v>74</v>
      </c>
      <c r="C73" s="19"/>
      <c r="D73" s="19"/>
      <c r="E73" s="30"/>
      <c r="F73" s="31"/>
      <c r="G73" s="31"/>
      <c r="H73" s="16"/>
      <c r="I73" s="16"/>
      <c r="J73" s="35"/>
      <c r="K73" s="158"/>
      <c r="L73" s="35"/>
      <c r="M73" s="35"/>
      <c r="N73" s="16"/>
      <c r="O73" s="16"/>
      <c r="P73" s="16"/>
      <c r="Q73" s="16"/>
      <c r="V73" s="1"/>
      <c r="W73" s="13"/>
      <c r="X73" s="16"/>
      <c r="Y73" s="13"/>
      <c r="Z73" s="16"/>
      <c r="AB73" s="158"/>
      <c r="AC73" s="158"/>
      <c r="AD73" s="158"/>
      <c r="AE73" s="158"/>
      <c r="AF73" s="158"/>
      <c r="AG73" s="158"/>
      <c r="AH73" s="158"/>
      <c r="AI73" s="158"/>
      <c r="AJ73" s="158"/>
      <c r="AK73" s="158"/>
      <c r="AL73" s="158"/>
      <c r="AM73" s="158"/>
      <c r="AN73" s="158"/>
      <c r="AO73" s="158"/>
      <c r="AP73" s="158"/>
      <c r="AQ73" s="158"/>
      <c r="AR73" s="158"/>
      <c r="AS73" s="158"/>
      <c r="AT73" s="158"/>
      <c r="AU73" s="158"/>
      <c r="AV73" s="158"/>
      <c r="AW73" s="158"/>
      <c r="AX73" s="158"/>
      <c r="AY73" s="158"/>
      <c r="AZ73" s="158"/>
      <c r="BA73" s="158"/>
      <c r="BB73" s="158"/>
      <c r="BC73" s="158"/>
      <c r="BD73" s="158"/>
      <c r="BE73" s="158"/>
      <c r="BF73" s="158"/>
      <c r="BG73" s="158"/>
      <c r="BH73" s="158"/>
      <c r="BI73" s="158"/>
      <c r="BJ73" s="158"/>
      <c r="BK73" s="158"/>
      <c r="BL73" s="158"/>
      <c r="BM73" s="158"/>
      <c r="BN73" s="158"/>
      <c r="BO73" s="158"/>
      <c r="BP73" s="158"/>
      <c r="BQ73" s="158"/>
      <c r="BR73" s="17"/>
      <c r="BS73" s="158"/>
      <c r="BT73" s="158"/>
      <c r="BU73" s="158"/>
      <c r="BV73" s="158"/>
    </row>
    <row r="74" spans="1:74" x14ac:dyDescent="0.2">
      <c r="A74" s="16"/>
      <c r="B74" s="19" t="s">
        <v>74</v>
      </c>
      <c r="C74" s="19"/>
      <c r="D74" s="19"/>
      <c r="E74" s="30"/>
      <c r="F74" s="31"/>
      <c r="G74" s="31"/>
      <c r="H74" s="22"/>
      <c r="I74" s="22"/>
      <c r="K74" s="158"/>
      <c r="L74" s="2"/>
      <c r="M74" s="35"/>
      <c r="N74" s="16"/>
      <c r="O74" s="16"/>
      <c r="P74" s="16"/>
      <c r="Q74" s="16"/>
      <c r="V74" s="1"/>
      <c r="W74" s="13"/>
      <c r="X74" s="16"/>
      <c r="Y74" s="13"/>
      <c r="Z74" s="16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/>
      <c r="AO74" s="158"/>
      <c r="AP74" s="158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58"/>
      <c r="BS74" s="158"/>
      <c r="BT74" s="158"/>
      <c r="BU74" s="158"/>
      <c r="BV74" s="158"/>
    </row>
    <row r="75" spans="1:74" x14ac:dyDescent="0.2">
      <c r="A75" s="16"/>
      <c r="B75" s="19" t="s">
        <v>74</v>
      </c>
      <c r="C75" s="19"/>
      <c r="D75" s="19"/>
      <c r="E75" s="81"/>
      <c r="F75" s="31"/>
      <c r="G75" s="31"/>
      <c r="H75" s="22"/>
      <c r="I75" s="22"/>
      <c r="K75" s="158"/>
      <c r="L75" s="2"/>
      <c r="M75" s="35"/>
      <c r="N75" s="16"/>
      <c r="O75" s="16"/>
      <c r="P75" s="16"/>
      <c r="Q75" s="16"/>
      <c r="R75" s="16"/>
      <c r="U75" s="16"/>
      <c r="V75" s="1"/>
      <c r="W75" s="158"/>
      <c r="X75" s="16"/>
      <c r="Y75" s="13"/>
      <c r="Z75" s="16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/>
      <c r="AO75" s="158"/>
      <c r="AP75" s="158"/>
      <c r="AQ75" s="158"/>
      <c r="AR75" s="158"/>
      <c r="AS75" s="158"/>
      <c r="AT75" s="158"/>
      <c r="AU75" s="158"/>
      <c r="AV75" s="158"/>
      <c r="AW75" s="158"/>
      <c r="AX75" s="158"/>
      <c r="AY75" s="158"/>
      <c r="AZ75" s="158"/>
      <c r="BA75" s="158"/>
      <c r="BB75" s="158"/>
      <c r="BC75" s="158"/>
      <c r="BD75" s="158"/>
      <c r="BE75" s="158"/>
      <c r="BF75" s="158"/>
      <c r="BG75" s="158"/>
      <c r="BH75" s="158"/>
      <c r="BI75" s="158"/>
      <c r="BJ75" s="158"/>
      <c r="BK75" s="158"/>
      <c r="BL75" s="158"/>
      <c r="BM75" s="158"/>
      <c r="BN75" s="158"/>
      <c r="BO75" s="158"/>
      <c r="BP75" s="158"/>
      <c r="BQ75" s="158"/>
      <c r="BR75" s="158"/>
      <c r="BS75" s="158"/>
      <c r="BT75" s="158"/>
      <c r="BU75" s="158"/>
      <c r="BV75" s="158"/>
    </row>
    <row r="76" spans="1:74" x14ac:dyDescent="0.2">
      <c r="B76" s="19" t="s">
        <v>74</v>
      </c>
      <c r="C76" s="19"/>
      <c r="D76" s="19"/>
      <c r="E76" s="30"/>
      <c r="F76" s="31"/>
      <c r="G76" s="31"/>
      <c r="H76" s="22"/>
      <c r="I76" s="22"/>
      <c r="K76" s="158"/>
      <c r="L76" s="2"/>
      <c r="M76" s="35"/>
      <c r="U76" s="16"/>
      <c r="V76" s="1"/>
      <c r="W76" s="1"/>
      <c r="X76" s="1"/>
      <c r="Y76" s="13"/>
      <c r="Z76" s="16"/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  <c r="AO76" s="158"/>
      <c r="AP76" s="158"/>
      <c r="AQ76" s="158"/>
      <c r="AR76" s="158"/>
      <c r="AS76" s="158"/>
      <c r="AT76" s="158"/>
      <c r="AU76" s="158"/>
      <c r="AV76" s="158"/>
      <c r="AW76" s="158"/>
      <c r="AX76" s="158"/>
      <c r="AY76" s="158"/>
      <c r="AZ76" s="158"/>
      <c r="BA76" s="158"/>
      <c r="BB76" s="158"/>
      <c r="BC76" s="158"/>
      <c r="BD76" s="158"/>
      <c r="BE76" s="158"/>
      <c r="BF76" s="158"/>
      <c r="BG76" s="158"/>
      <c r="BH76" s="158"/>
      <c r="BI76" s="158"/>
      <c r="BJ76" s="158"/>
      <c r="BK76" s="158"/>
      <c r="BL76" s="158"/>
      <c r="BM76" s="158"/>
      <c r="BN76" s="158"/>
      <c r="BO76" s="158"/>
      <c r="BP76" s="158"/>
      <c r="BQ76" s="158"/>
      <c r="BR76" s="158"/>
      <c r="BS76" s="158"/>
      <c r="BT76" s="158"/>
      <c r="BU76" s="158"/>
      <c r="BV76" s="158"/>
    </row>
    <row r="77" spans="1:74" x14ac:dyDescent="0.2">
      <c r="B77" s="19" t="s">
        <v>74</v>
      </c>
      <c r="C77" s="19"/>
      <c r="D77" s="19"/>
      <c r="E77" s="30"/>
      <c r="F77" s="31"/>
      <c r="G77" s="31"/>
      <c r="H77" s="16"/>
      <c r="I77" s="16"/>
      <c r="J77" s="32"/>
      <c r="K77" s="158"/>
      <c r="L77" s="32"/>
      <c r="M77" s="32"/>
      <c r="R77" s="16"/>
      <c r="U77" s="16"/>
      <c r="V77" s="1"/>
      <c r="W77" s="158"/>
      <c r="X77" s="1"/>
      <c r="Y77" s="13"/>
      <c r="Z77" s="16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58"/>
      <c r="BT77" s="158"/>
      <c r="BU77" s="158"/>
      <c r="BV77" s="158"/>
    </row>
    <row r="78" spans="1:74" x14ac:dyDescent="0.2">
      <c r="A78" s="16"/>
      <c r="B78" s="20" t="s">
        <v>74</v>
      </c>
      <c r="E78" s="30"/>
      <c r="F78" s="31"/>
      <c r="G78" s="31"/>
      <c r="H78" s="22"/>
      <c r="I78" s="22"/>
      <c r="K78" s="158"/>
      <c r="L78" s="2"/>
      <c r="N78" s="16"/>
      <c r="O78" s="16"/>
      <c r="P78" s="16"/>
      <c r="Q78" s="16"/>
      <c r="V78" s="1"/>
      <c r="W78" s="16"/>
      <c r="X78" s="16"/>
      <c r="Y78" s="13"/>
      <c r="Z78" s="16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58"/>
      <c r="BT78" s="158"/>
      <c r="BU78" s="158"/>
      <c r="BV78" s="158"/>
    </row>
    <row r="79" spans="1:74" x14ac:dyDescent="0.2">
      <c r="B79" s="20" t="s">
        <v>74</v>
      </c>
      <c r="E79" s="30"/>
      <c r="F79" s="31"/>
      <c r="G79" s="31"/>
      <c r="H79" s="22"/>
      <c r="I79" s="22"/>
      <c r="K79" s="158"/>
      <c r="L79" s="2"/>
      <c r="M79" s="35"/>
      <c r="V79" s="1"/>
      <c r="W79" s="158"/>
      <c r="X79" s="16"/>
      <c r="Y79" s="13"/>
      <c r="Z79" s="16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  <c r="AO79" s="158"/>
      <c r="AP79" s="158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58"/>
      <c r="BT79" s="158"/>
      <c r="BU79" s="158"/>
      <c r="BV79" s="158"/>
    </row>
    <row r="80" spans="1:74" x14ac:dyDescent="0.2">
      <c r="A80" s="16"/>
      <c r="B80" s="19" t="s">
        <v>74</v>
      </c>
      <c r="C80" s="19"/>
      <c r="D80" s="19"/>
      <c r="E80" s="30"/>
      <c r="F80" s="31"/>
      <c r="G80" s="31"/>
      <c r="H80" s="16"/>
      <c r="I80" s="16"/>
      <c r="J80" s="32"/>
      <c r="K80" s="158"/>
      <c r="L80" s="32"/>
      <c r="M80" s="32"/>
      <c r="N80" s="16"/>
      <c r="O80" s="16"/>
      <c r="P80" s="16"/>
      <c r="Q80" s="16"/>
      <c r="V80" s="1"/>
      <c r="W80" s="158"/>
      <c r="X80" s="16"/>
      <c r="Y80" s="13"/>
      <c r="Z80" s="16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/>
      <c r="AO80" s="158"/>
      <c r="AP80" s="158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58"/>
      <c r="BT80" s="158"/>
      <c r="BU80" s="158"/>
      <c r="BV80" s="158"/>
    </row>
    <row r="81" spans="1:74" x14ac:dyDescent="0.2">
      <c r="A81" s="16"/>
      <c r="B81" s="19" t="s">
        <v>74</v>
      </c>
      <c r="C81" s="19"/>
      <c r="D81" s="19"/>
      <c r="E81" s="30"/>
      <c r="F81" s="31"/>
      <c r="G81" s="31"/>
      <c r="H81" s="16"/>
      <c r="I81" s="16"/>
      <c r="J81" s="32"/>
      <c r="K81" s="158"/>
      <c r="L81" s="32"/>
      <c r="M81" s="32"/>
      <c r="N81" s="16"/>
      <c r="O81" s="16"/>
      <c r="P81" s="16"/>
      <c r="Q81" s="16"/>
      <c r="V81" s="1"/>
      <c r="W81" s="1"/>
      <c r="X81" s="16"/>
      <c r="Y81" s="13"/>
      <c r="Z81" s="16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8"/>
      <c r="AO81" s="158"/>
      <c r="AP81" s="158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58"/>
      <c r="BT81" s="158"/>
      <c r="BU81" s="158"/>
      <c r="BV81" s="158"/>
    </row>
    <row r="82" spans="1:74" x14ac:dyDescent="0.2">
      <c r="B82" s="19" t="s">
        <v>74</v>
      </c>
      <c r="C82" s="19"/>
      <c r="D82" s="19"/>
      <c r="E82" s="30"/>
      <c r="F82" s="31"/>
      <c r="G82" s="31"/>
      <c r="H82" s="16"/>
      <c r="I82" s="16"/>
      <c r="J82" s="35"/>
      <c r="K82" s="158"/>
      <c r="L82" s="35"/>
      <c r="M82" s="35"/>
      <c r="V82" s="1"/>
      <c r="W82" s="1"/>
      <c r="X82" s="16"/>
      <c r="Y82" s="13"/>
      <c r="Z82" s="16"/>
      <c r="AB82" s="158"/>
      <c r="AC82" s="158"/>
      <c r="AD82" s="158"/>
      <c r="AE82" s="158"/>
      <c r="AF82" s="158"/>
      <c r="AG82" s="158"/>
      <c r="AH82" s="158"/>
      <c r="AI82" s="158"/>
      <c r="AJ82" s="158"/>
      <c r="AK82" s="158"/>
      <c r="AL82" s="158"/>
      <c r="AM82" s="158"/>
      <c r="AN82" s="158"/>
      <c r="AO82" s="158"/>
      <c r="AP82" s="158"/>
      <c r="AQ82" s="158"/>
      <c r="AR82" s="158"/>
      <c r="AS82" s="158"/>
      <c r="AT82" s="158"/>
      <c r="AU82" s="158"/>
      <c r="AV82" s="158"/>
      <c r="AW82" s="158"/>
      <c r="AX82" s="158"/>
      <c r="AY82" s="158"/>
      <c r="AZ82" s="158"/>
      <c r="BA82" s="158"/>
      <c r="BB82" s="158"/>
      <c r="BC82" s="158"/>
      <c r="BD82" s="158"/>
      <c r="BE82" s="158"/>
      <c r="BF82" s="158"/>
      <c r="BG82" s="158"/>
      <c r="BH82" s="158"/>
      <c r="BI82" s="158"/>
      <c r="BJ82" s="158"/>
      <c r="BK82" s="158"/>
      <c r="BL82" s="158"/>
      <c r="BM82" s="158"/>
      <c r="BN82" s="158"/>
      <c r="BO82" s="158"/>
      <c r="BP82" s="158"/>
      <c r="BQ82" s="158"/>
      <c r="BR82" s="17"/>
      <c r="BS82" s="158"/>
      <c r="BT82" s="158"/>
      <c r="BU82" s="158"/>
      <c r="BV82" s="158"/>
    </row>
    <row r="83" spans="1:74" x14ac:dyDescent="0.2">
      <c r="A83" s="16"/>
      <c r="B83" s="19" t="s">
        <v>74</v>
      </c>
      <c r="C83" s="19"/>
      <c r="D83" s="19"/>
      <c r="E83" s="30"/>
      <c r="F83" s="31"/>
      <c r="G83" s="31"/>
      <c r="H83" s="16"/>
      <c r="I83" s="16"/>
      <c r="J83" s="35"/>
      <c r="K83" s="158"/>
      <c r="L83" s="35"/>
      <c r="M83" s="35"/>
      <c r="N83" s="16"/>
      <c r="O83" s="16"/>
      <c r="P83" s="16"/>
      <c r="Q83" s="16"/>
      <c r="V83" s="1"/>
      <c r="W83" s="158"/>
      <c r="X83" s="16"/>
      <c r="Y83" s="13"/>
      <c r="Z83" s="16"/>
      <c r="AB83" s="158"/>
      <c r="AC83" s="158"/>
      <c r="AD83" s="158"/>
      <c r="AE83" s="158"/>
      <c r="AF83" s="158"/>
      <c r="AG83" s="158"/>
      <c r="AH83" s="158"/>
      <c r="AI83" s="158"/>
      <c r="AJ83" s="158"/>
      <c r="AK83" s="158"/>
      <c r="AL83" s="158"/>
      <c r="AM83" s="158"/>
      <c r="AN83" s="158"/>
      <c r="AO83" s="158"/>
      <c r="AP83" s="158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58"/>
      <c r="BS83" s="158"/>
      <c r="BT83" s="158"/>
      <c r="BU83" s="158"/>
      <c r="BV83" s="158"/>
    </row>
    <row r="84" spans="1:74" x14ac:dyDescent="0.2">
      <c r="B84" s="19" t="s">
        <v>74</v>
      </c>
      <c r="C84" s="19"/>
      <c r="D84" s="19"/>
      <c r="E84" s="30"/>
      <c r="F84" s="31"/>
      <c r="G84" s="31"/>
      <c r="H84" s="16"/>
      <c r="I84" s="16"/>
      <c r="J84" s="35"/>
      <c r="K84" s="158"/>
      <c r="L84" s="35"/>
      <c r="M84" s="35"/>
      <c r="V84" s="1"/>
      <c r="W84" s="158"/>
      <c r="X84" s="16"/>
      <c r="Y84" s="1"/>
      <c r="Z84" s="1"/>
      <c r="AB84" s="158"/>
      <c r="AC84" s="158"/>
      <c r="AD84" s="158"/>
      <c r="AE84" s="158"/>
      <c r="AF84" s="158"/>
      <c r="AG84" s="158"/>
      <c r="AH84" s="158"/>
      <c r="AI84" s="158"/>
      <c r="AJ84" s="158"/>
      <c r="AK84" s="158"/>
      <c r="AL84" s="158"/>
      <c r="AM84" s="158"/>
      <c r="AN84" s="158"/>
      <c r="AO84" s="158"/>
      <c r="AP84" s="158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58"/>
      <c r="BS84" s="158"/>
      <c r="BT84" s="158"/>
      <c r="BU84" s="158"/>
      <c r="BV84" s="158"/>
    </row>
    <row r="85" spans="1:74" x14ac:dyDescent="0.2">
      <c r="A85" s="16"/>
      <c r="B85" s="19" t="s">
        <v>74</v>
      </c>
      <c r="C85" s="19"/>
      <c r="D85" s="19"/>
      <c r="E85" s="45"/>
      <c r="F85" s="31"/>
      <c r="G85" s="31"/>
      <c r="H85" s="31"/>
      <c r="I85" s="31"/>
      <c r="J85" s="32"/>
      <c r="K85" s="158"/>
      <c r="L85" s="13"/>
      <c r="N85" s="16"/>
      <c r="O85" s="16"/>
      <c r="P85" s="16"/>
      <c r="Q85" s="16"/>
      <c r="V85" s="1"/>
      <c r="W85" s="1"/>
      <c r="X85" s="16"/>
      <c r="Y85" s="13"/>
      <c r="Z85" s="16"/>
      <c r="AB85" s="158"/>
      <c r="AC85" s="158"/>
      <c r="AD85" s="158"/>
      <c r="AE85" s="158"/>
      <c r="AF85" s="158"/>
      <c r="AG85" s="158"/>
      <c r="AH85" s="158"/>
      <c r="AI85" s="158"/>
      <c r="AJ85" s="158"/>
      <c r="AK85" s="158"/>
      <c r="AL85" s="158"/>
      <c r="AM85" s="158"/>
      <c r="AN85" s="158"/>
      <c r="AO85" s="158"/>
      <c r="AP85" s="158"/>
      <c r="AQ85" s="158"/>
      <c r="AR85" s="158"/>
      <c r="AS85" s="158"/>
      <c r="AT85" s="158"/>
      <c r="AU85" s="158"/>
      <c r="AV85" s="158"/>
      <c r="AW85" s="158"/>
      <c r="AX85" s="158"/>
      <c r="AY85" s="158"/>
      <c r="AZ85" s="158"/>
      <c r="BA85" s="158"/>
      <c r="BB85" s="158"/>
      <c r="BC85" s="158"/>
      <c r="BD85" s="158"/>
      <c r="BE85" s="158"/>
      <c r="BF85" s="158"/>
      <c r="BG85" s="158"/>
      <c r="BH85" s="158"/>
      <c r="BI85" s="158"/>
      <c r="BJ85" s="158"/>
      <c r="BK85" s="158"/>
      <c r="BL85" s="158"/>
      <c r="BM85" s="158"/>
      <c r="BN85" s="158"/>
      <c r="BO85" s="158"/>
      <c r="BP85" s="158"/>
      <c r="BQ85" s="158"/>
      <c r="BR85" s="17"/>
      <c r="BS85" s="158"/>
      <c r="BT85" s="158"/>
      <c r="BU85" s="158"/>
      <c r="BV85" s="158"/>
    </row>
    <row r="86" spans="1:74" x14ac:dyDescent="0.2">
      <c r="B86" s="20" t="s">
        <v>74</v>
      </c>
      <c r="E86" s="158"/>
      <c r="V86" s="158"/>
      <c r="W86" s="158"/>
      <c r="X86" s="158"/>
      <c r="Y86" s="158"/>
      <c r="Z86" s="158"/>
      <c r="AB86" s="158"/>
      <c r="AC86" s="158"/>
      <c r="AD86" s="158"/>
      <c r="AE86" s="158"/>
      <c r="AF86" s="158"/>
      <c r="AG86" s="158"/>
      <c r="AH86" s="158"/>
      <c r="AI86" s="158"/>
      <c r="AJ86" s="158"/>
      <c r="AK86" s="158"/>
      <c r="AL86" s="158"/>
      <c r="AM86" s="158"/>
      <c r="AN86" s="158"/>
      <c r="AO86" s="158"/>
      <c r="AP86" s="158"/>
      <c r="AQ86" s="158"/>
      <c r="AR86" s="158"/>
      <c r="AS86" s="158"/>
      <c r="AT86" s="158"/>
      <c r="AU86" s="158"/>
      <c r="AV86" s="158"/>
      <c r="AW86" s="158"/>
      <c r="AX86" s="158"/>
      <c r="AY86" s="158"/>
      <c r="AZ86" s="158"/>
      <c r="BA86" s="158"/>
      <c r="BB86" s="158"/>
      <c r="BC86" s="158"/>
      <c r="BD86" s="158"/>
      <c r="BE86" s="158"/>
      <c r="BF86" s="158"/>
      <c r="BG86" s="158"/>
      <c r="BH86" s="158"/>
      <c r="BI86" s="158"/>
      <c r="BJ86" s="158"/>
      <c r="BK86" s="158"/>
      <c r="BL86" s="158"/>
      <c r="BM86" s="158"/>
      <c r="BN86" s="158"/>
      <c r="BO86" s="158"/>
      <c r="BP86" s="158"/>
      <c r="BQ86" s="158"/>
      <c r="BR86" s="158"/>
      <c r="BS86" s="158"/>
      <c r="BT86" s="158"/>
      <c r="BU86" s="158"/>
      <c r="BV86" s="158"/>
    </row>
    <row r="87" spans="1:74" x14ac:dyDescent="0.2">
      <c r="A87" s="16"/>
      <c r="B87" s="19" t="s">
        <v>74</v>
      </c>
      <c r="C87" s="19"/>
      <c r="D87" s="19"/>
      <c r="E87" s="30"/>
      <c r="F87" s="31"/>
      <c r="G87" s="31"/>
      <c r="H87" s="16"/>
      <c r="I87" s="16"/>
      <c r="J87" s="32"/>
      <c r="K87" s="158"/>
      <c r="L87" s="32"/>
      <c r="M87" s="32"/>
      <c r="N87" s="16"/>
      <c r="O87" s="16"/>
      <c r="P87" s="16"/>
      <c r="Q87" s="16"/>
      <c r="V87" s="1"/>
      <c r="W87" s="1"/>
      <c r="X87" s="16"/>
      <c r="Y87" s="13"/>
      <c r="Z87" s="16"/>
      <c r="AB87" s="158"/>
      <c r="AC87" s="158"/>
      <c r="AD87" s="158"/>
      <c r="AE87" s="158"/>
      <c r="AF87" s="158"/>
      <c r="AG87" s="158"/>
      <c r="AH87" s="158"/>
      <c r="AI87" s="158"/>
      <c r="AJ87" s="158"/>
      <c r="AK87" s="158"/>
      <c r="AL87" s="158"/>
      <c r="AM87" s="158"/>
      <c r="AN87" s="158"/>
      <c r="AO87" s="158"/>
      <c r="AP87" s="158"/>
      <c r="AQ87" s="158"/>
      <c r="AR87" s="158"/>
      <c r="AS87" s="158"/>
      <c r="AT87" s="158"/>
      <c r="AU87" s="158"/>
      <c r="AV87" s="158"/>
      <c r="AW87" s="158"/>
      <c r="AX87" s="158"/>
      <c r="AY87" s="158"/>
      <c r="AZ87" s="158"/>
      <c r="BA87" s="158"/>
      <c r="BB87" s="158"/>
      <c r="BC87" s="158"/>
      <c r="BD87" s="158"/>
      <c r="BE87" s="158"/>
      <c r="BF87" s="158"/>
      <c r="BG87" s="158"/>
      <c r="BH87" s="158"/>
      <c r="BI87" s="158"/>
      <c r="BJ87" s="158"/>
      <c r="BK87" s="158"/>
      <c r="BL87" s="158"/>
      <c r="BM87" s="158"/>
      <c r="BN87" s="158"/>
      <c r="BO87" s="158"/>
      <c r="BP87" s="158"/>
      <c r="BQ87" s="158"/>
      <c r="BR87" s="17"/>
      <c r="BS87" s="158"/>
      <c r="BT87" s="158"/>
      <c r="BU87" s="158"/>
      <c r="BV87" s="158"/>
    </row>
    <row r="88" spans="1:74" x14ac:dyDescent="0.2">
      <c r="A88" s="16"/>
      <c r="B88" s="20" t="s">
        <v>74</v>
      </c>
      <c r="E88" s="30"/>
      <c r="F88" s="31"/>
      <c r="G88" s="31"/>
      <c r="H88" s="5"/>
      <c r="I88" s="5"/>
      <c r="J88" s="38"/>
      <c r="K88" s="158"/>
      <c r="L88" s="39"/>
      <c r="M88" s="38"/>
      <c r="N88" s="16"/>
      <c r="O88" s="16"/>
      <c r="P88" s="16"/>
      <c r="Q88" s="16"/>
      <c r="V88" s="13"/>
      <c r="W88" s="13"/>
      <c r="X88" s="16"/>
      <c r="Y88" s="13"/>
      <c r="Z88" s="16"/>
      <c r="AB88" s="158"/>
      <c r="AC88" s="158"/>
      <c r="AD88" s="158"/>
      <c r="AE88" s="158"/>
      <c r="AF88" s="158"/>
      <c r="AG88" s="158"/>
      <c r="AH88" s="158"/>
      <c r="AI88" s="158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58"/>
      <c r="BS88" s="158"/>
      <c r="BT88" s="158"/>
      <c r="BU88" s="158"/>
      <c r="BV88" s="158"/>
    </row>
    <row r="89" spans="1:74" x14ac:dyDescent="0.2">
      <c r="B89" s="19" t="s">
        <v>74</v>
      </c>
      <c r="C89" s="19"/>
      <c r="D89" s="19"/>
      <c r="E89" s="30"/>
      <c r="F89" s="31"/>
      <c r="G89" s="31"/>
      <c r="H89" s="16"/>
      <c r="I89" s="16"/>
      <c r="J89" s="32"/>
      <c r="K89" s="158"/>
      <c r="L89" s="32"/>
      <c r="M89" s="32"/>
      <c r="V89" s="1"/>
      <c r="W89" s="13"/>
      <c r="X89" s="16"/>
      <c r="Y89" s="13"/>
      <c r="Z89" s="16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58"/>
      <c r="AM89" s="17"/>
      <c r="AN89" s="22"/>
      <c r="AO89" s="17"/>
      <c r="AP89" s="17"/>
      <c r="AQ89" s="158"/>
      <c r="AR89" s="158"/>
      <c r="AS89" s="158"/>
      <c r="AT89" s="158"/>
      <c r="AU89" s="158"/>
      <c r="AV89" s="158"/>
      <c r="AW89" s="158"/>
      <c r="AX89" s="158"/>
      <c r="AY89" s="158"/>
      <c r="AZ89" s="158"/>
      <c r="BA89" s="158"/>
      <c r="BB89" s="158"/>
      <c r="BC89" s="158"/>
      <c r="BD89" s="158"/>
      <c r="BE89" s="158"/>
      <c r="BF89" s="158"/>
      <c r="BG89" s="158"/>
      <c r="BH89" s="158"/>
      <c r="BI89" s="158"/>
      <c r="BJ89" s="158"/>
      <c r="BK89" s="158"/>
      <c r="BL89" s="158"/>
      <c r="BM89" s="158"/>
      <c r="BN89" s="158"/>
      <c r="BO89" s="158"/>
      <c r="BP89" s="158"/>
      <c r="BQ89" s="158"/>
      <c r="BR89" s="158"/>
      <c r="BS89" s="158"/>
      <c r="BT89" s="158"/>
      <c r="BU89" s="158"/>
      <c r="BV89" s="158"/>
    </row>
    <row r="90" spans="1:74" x14ac:dyDescent="0.2">
      <c r="B90" s="19" t="s">
        <v>74</v>
      </c>
      <c r="C90" s="19"/>
      <c r="D90" s="19"/>
      <c r="E90" s="30"/>
      <c r="F90" s="31"/>
      <c r="G90" s="31"/>
      <c r="H90" s="40"/>
      <c r="I90" s="40"/>
      <c r="J90" s="32"/>
      <c r="K90" s="158"/>
      <c r="L90" s="41"/>
      <c r="M90" s="32"/>
      <c r="V90" s="1"/>
      <c r="W90" s="158"/>
      <c r="X90" s="16"/>
      <c r="Y90" s="13"/>
      <c r="Z90" s="16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58"/>
      <c r="AM90" s="17"/>
      <c r="AN90" s="22"/>
      <c r="AO90" s="17"/>
      <c r="AP90" s="17"/>
      <c r="AQ90" s="158"/>
      <c r="AR90" s="158"/>
      <c r="AS90" s="158"/>
      <c r="AT90" s="158"/>
      <c r="AU90" s="158"/>
      <c r="AV90" s="158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</row>
    <row r="91" spans="1:74" x14ac:dyDescent="0.2">
      <c r="A91" s="16"/>
      <c r="B91" s="19" t="s">
        <v>74</v>
      </c>
      <c r="C91" s="19"/>
      <c r="D91" s="19"/>
      <c r="E91" s="30"/>
      <c r="F91" s="31"/>
      <c r="G91" s="31"/>
      <c r="H91" s="16"/>
      <c r="I91" s="16"/>
      <c r="J91" s="32"/>
      <c r="K91" s="158"/>
      <c r="L91" s="32"/>
      <c r="M91" s="32"/>
      <c r="N91" s="16"/>
      <c r="O91" s="16"/>
      <c r="P91" s="16"/>
      <c r="Q91" s="16"/>
      <c r="R91" s="16"/>
      <c r="U91" s="16"/>
      <c r="V91" s="1"/>
      <c r="W91" s="158"/>
      <c r="X91" s="16"/>
      <c r="Y91" s="13"/>
      <c r="Z91" s="16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58"/>
      <c r="AM91" s="158"/>
      <c r="AN91" s="158"/>
      <c r="AO91" s="158"/>
      <c r="AP91" s="158"/>
      <c r="AQ91" s="158"/>
      <c r="AR91" s="158"/>
      <c r="AS91" s="158"/>
      <c r="AT91" s="158"/>
      <c r="AU91" s="158"/>
      <c r="AV91" s="158"/>
      <c r="AW91" s="158"/>
      <c r="AX91" s="158"/>
      <c r="AY91" s="158"/>
      <c r="AZ91" s="158"/>
      <c r="BA91" s="158"/>
      <c r="BB91" s="158"/>
      <c r="BC91" s="158"/>
      <c r="BD91" s="158"/>
      <c r="BE91" s="158"/>
      <c r="BF91" s="158"/>
      <c r="BG91" s="158"/>
      <c r="BH91" s="158"/>
      <c r="BI91" s="158"/>
      <c r="BJ91" s="158"/>
      <c r="BK91" s="158"/>
      <c r="BL91" s="158"/>
      <c r="BM91" s="158"/>
      <c r="BN91" s="158"/>
      <c r="BO91" s="158"/>
      <c r="BP91" s="158"/>
      <c r="BQ91" s="158"/>
      <c r="BR91" s="17"/>
      <c r="BS91" s="158"/>
      <c r="BT91" s="158"/>
      <c r="BU91" s="158"/>
      <c r="BV91" s="158"/>
    </row>
    <row r="92" spans="1:74" x14ac:dyDescent="0.2">
      <c r="B92" s="20" t="s">
        <v>74</v>
      </c>
      <c r="E92" s="6"/>
      <c r="V92" s="158"/>
      <c r="W92" s="158"/>
      <c r="X92" s="158"/>
      <c r="Y92" s="158"/>
      <c r="Z92" s="158"/>
      <c r="AB92" s="158"/>
      <c r="AC92" s="158"/>
      <c r="AD92" s="158"/>
      <c r="AE92" s="158"/>
      <c r="AF92" s="158"/>
      <c r="AG92" s="158"/>
      <c r="AH92" s="158"/>
      <c r="AI92" s="158"/>
      <c r="AJ92" s="158"/>
      <c r="AK92" s="158"/>
      <c r="AL92" s="158"/>
      <c r="AM92" s="158"/>
      <c r="AN92" s="158"/>
      <c r="AO92" s="158"/>
      <c r="AP92" s="158"/>
      <c r="AQ92" s="158"/>
      <c r="AR92" s="158"/>
      <c r="AS92" s="158"/>
      <c r="AT92" s="158"/>
      <c r="AU92" s="158"/>
      <c r="AV92" s="158"/>
      <c r="AW92" s="158"/>
      <c r="AX92" s="158"/>
      <c r="AY92" s="158"/>
      <c r="AZ92" s="158"/>
      <c r="BA92" s="158"/>
      <c r="BB92" s="158"/>
      <c r="BC92" s="158"/>
      <c r="BD92" s="158"/>
      <c r="BE92" s="158"/>
      <c r="BF92" s="158"/>
      <c r="BG92" s="158"/>
      <c r="BH92" s="158"/>
      <c r="BI92" s="158"/>
      <c r="BJ92" s="158"/>
      <c r="BK92" s="158"/>
      <c r="BL92" s="158"/>
      <c r="BM92" s="158"/>
      <c r="BN92" s="158"/>
      <c r="BO92" s="158"/>
      <c r="BP92" s="158"/>
      <c r="BQ92" s="158"/>
      <c r="BR92" s="158"/>
      <c r="BS92" s="158"/>
      <c r="BT92" s="158"/>
      <c r="BU92" s="158"/>
      <c r="BV92" s="158"/>
    </row>
    <row r="93" spans="1:74" x14ac:dyDescent="0.2">
      <c r="B93" s="19" t="s">
        <v>74</v>
      </c>
      <c r="C93" s="19"/>
      <c r="D93" s="19"/>
      <c r="E93" s="30"/>
      <c r="F93" s="31"/>
      <c r="G93" s="31"/>
      <c r="H93" s="16"/>
      <c r="I93" s="16"/>
      <c r="J93" s="32"/>
      <c r="K93" s="158"/>
      <c r="L93" s="32"/>
      <c r="M93" s="32"/>
      <c r="R93" s="16"/>
      <c r="U93" s="16"/>
      <c r="V93" s="1"/>
      <c r="W93" s="13"/>
      <c r="X93" s="16"/>
      <c r="Y93" s="13"/>
      <c r="Z93" s="16"/>
      <c r="AB93" s="158"/>
      <c r="AC93" s="158"/>
      <c r="AD93" s="158"/>
      <c r="AE93" s="158"/>
      <c r="AF93" s="158"/>
      <c r="AG93" s="158"/>
      <c r="AH93" s="158"/>
      <c r="AI93" s="158"/>
      <c r="AJ93" s="158"/>
      <c r="AK93" s="158"/>
      <c r="AL93" s="158"/>
      <c r="AM93" s="158"/>
      <c r="AN93" s="158"/>
      <c r="AO93" s="158"/>
      <c r="AP93" s="158"/>
      <c r="AQ93" s="158"/>
      <c r="AR93" s="158"/>
      <c r="AS93" s="158"/>
      <c r="AT93" s="158"/>
      <c r="AU93" s="158"/>
      <c r="AV93" s="158"/>
      <c r="AW93" s="158"/>
      <c r="AX93" s="158"/>
      <c r="AY93" s="158"/>
      <c r="AZ93" s="158"/>
      <c r="BA93" s="158"/>
      <c r="BB93" s="158"/>
      <c r="BC93" s="158"/>
      <c r="BD93" s="158"/>
      <c r="BE93" s="158"/>
      <c r="BF93" s="158"/>
      <c r="BG93" s="158"/>
      <c r="BH93" s="158"/>
      <c r="BI93" s="158"/>
      <c r="BJ93" s="158"/>
      <c r="BK93" s="158"/>
      <c r="BL93" s="158"/>
      <c r="BM93" s="158"/>
      <c r="BN93" s="158"/>
      <c r="BO93" s="158"/>
      <c r="BP93" s="158"/>
      <c r="BQ93" s="158"/>
      <c r="BR93" s="158"/>
      <c r="BS93" s="158"/>
      <c r="BT93" s="158"/>
      <c r="BU93" s="158"/>
      <c r="BV93" s="158"/>
    </row>
    <row r="94" spans="1:74" x14ac:dyDescent="0.2">
      <c r="B94" s="19" t="s">
        <v>74</v>
      </c>
      <c r="C94" s="19"/>
      <c r="D94" s="19"/>
      <c r="E94" s="30"/>
      <c r="F94" s="31"/>
      <c r="G94" s="31"/>
      <c r="H94" s="16"/>
      <c r="I94" s="16"/>
      <c r="J94" s="32"/>
      <c r="K94" s="158"/>
      <c r="L94" s="32"/>
      <c r="M94" s="32"/>
      <c r="V94" s="1"/>
      <c r="W94" s="13"/>
      <c r="X94" s="16"/>
      <c r="Y94" s="13"/>
      <c r="Z94" s="16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58"/>
      <c r="AM94" s="17"/>
      <c r="AN94" s="22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58"/>
      <c r="BT94" s="158"/>
      <c r="BU94" s="158"/>
      <c r="BV94" s="158"/>
    </row>
    <row r="95" spans="1:74" x14ac:dyDescent="0.2">
      <c r="B95" s="19" t="s">
        <v>74</v>
      </c>
      <c r="C95" s="19"/>
      <c r="D95" s="19"/>
      <c r="E95" s="30"/>
      <c r="F95" s="31"/>
      <c r="G95" s="31"/>
      <c r="H95" s="16"/>
      <c r="I95" s="16"/>
      <c r="J95" s="32"/>
      <c r="K95" s="158"/>
      <c r="L95" s="32"/>
      <c r="M95" s="32"/>
      <c r="V95" s="1"/>
      <c r="W95" s="13"/>
      <c r="X95" s="16"/>
      <c r="Y95" s="13"/>
      <c r="Z95" s="16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58"/>
      <c r="AM95" s="17"/>
      <c r="AN95" s="22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58"/>
      <c r="BT95" s="158"/>
      <c r="BU95" s="158"/>
      <c r="BV95" s="158"/>
    </row>
    <row r="96" spans="1:74" x14ac:dyDescent="0.2">
      <c r="A96" s="16"/>
      <c r="B96" s="19" t="s">
        <v>74</v>
      </c>
      <c r="C96" s="19"/>
      <c r="D96" s="19"/>
      <c r="E96" s="30"/>
      <c r="F96" s="31"/>
      <c r="G96" s="31"/>
      <c r="H96" s="16"/>
      <c r="I96" s="16"/>
      <c r="J96" s="32"/>
      <c r="K96" s="158"/>
      <c r="L96" s="32"/>
      <c r="M96" s="32"/>
      <c r="N96" s="16"/>
      <c r="O96" s="16"/>
      <c r="P96" s="16"/>
      <c r="Q96" s="16"/>
      <c r="V96" s="1"/>
      <c r="W96" s="13"/>
      <c r="X96" s="16"/>
      <c r="Y96" s="13"/>
      <c r="Z96" s="16"/>
      <c r="AA96" s="158"/>
      <c r="AB96" s="158"/>
      <c r="AC96" s="158"/>
      <c r="AD96" s="158"/>
      <c r="AE96" s="158"/>
      <c r="AF96" s="158"/>
      <c r="AG96" s="158"/>
      <c r="AH96" s="158"/>
      <c r="AI96" s="158"/>
      <c r="AJ96" s="158"/>
      <c r="AK96" s="158"/>
      <c r="AL96" s="158"/>
      <c r="AM96" s="158"/>
      <c r="AN96" s="158"/>
      <c r="AO96" s="158"/>
      <c r="AP96" s="158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58"/>
      <c r="BT96" s="158"/>
      <c r="BU96" s="158"/>
      <c r="BV96" s="158"/>
    </row>
    <row r="97" spans="1:74" x14ac:dyDescent="0.2">
      <c r="B97" s="19" t="s">
        <v>74</v>
      </c>
      <c r="C97" s="19"/>
      <c r="D97" s="19"/>
      <c r="E97" s="30"/>
      <c r="F97" s="31"/>
      <c r="G97" s="31"/>
      <c r="H97" s="16"/>
      <c r="I97" s="16"/>
      <c r="J97" s="32"/>
      <c r="K97" s="158"/>
      <c r="L97" s="32"/>
      <c r="M97" s="32"/>
      <c r="V97" s="1"/>
      <c r="W97" s="1"/>
      <c r="X97" s="16"/>
      <c r="Y97" s="13"/>
      <c r="Z97" s="16"/>
      <c r="AB97" s="158"/>
      <c r="AC97" s="158"/>
      <c r="AD97" s="158"/>
      <c r="AE97" s="158"/>
      <c r="AF97" s="158"/>
      <c r="AG97" s="158"/>
      <c r="AH97" s="158"/>
      <c r="AI97" s="158"/>
      <c r="AJ97" s="158"/>
      <c r="AK97" s="158"/>
      <c r="AL97" s="158"/>
      <c r="AM97" s="158"/>
      <c r="AN97" s="158"/>
      <c r="AO97" s="158"/>
      <c r="AP97" s="158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58"/>
      <c r="BT97" s="158"/>
      <c r="BU97" s="158"/>
      <c r="BV97" s="158"/>
    </row>
    <row r="98" spans="1:74" x14ac:dyDescent="0.2">
      <c r="B98" s="19" t="s">
        <v>74</v>
      </c>
      <c r="C98" s="19"/>
      <c r="D98" s="19"/>
      <c r="E98" s="30"/>
      <c r="F98" s="31"/>
      <c r="G98" s="31"/>
      <c r="H98" s="16"/>
      <c r="I98" s="16"/>
      <c r="J98" s="32"/>
      <c r="K98" s="158"/>
      <c r="L98" s="32"/>
      <c r="M98" s="32"/>
      <c r="V98" s="1"/>
      <c r="W98" s="1"/>
      <c r="X98" s="16"/>
      <c r="Y98" s="13"/>
      <c r="Z98" s="16"/>
      <c r="AB98" s="158"/>
      <c r="AC98" s="158"/>
      <c r="AD98" s="158"/>
      <c r="AE98" s="158"/>
      <c r="AF98" s="158"/>
      <c r="AG98" s="158"/>
      <c r="AH98" s="158"/>
      <c r="AI98" s="158"/>
      <c r="AJ98" s="158"/>
      <c r="AK98" s="158"/>
      <c r="AL98" s="158"/>
      <c r="AM98" s="158"/>
      <c r="AN98" s="158"/>
      <c r="AO98" s="158"/>
      <c r="AP98" s="158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58"/>
      <c r="BT98" s="158"/>
      <c r="BU98" s="158"/>
      <c r="BV98" s="158"/>
    </row>
    <row r="99" spans="1:74" x14ac:dyDescent="0.2">
      <c r="B99" s="19" t="s">
        <v>74</v>
      </c>
      <c r="C99" s="19"/>
      <c r="D99" s="19"/>
      <c r="E99" s="30"/>
      <c r="F99" s="31"/>
      <c r="G99" s="31"/>
      <c r="H99" s="16"/>
      <c r="I99" s="16"/>
      <c r="J99" s="32"/>
      <c r="K99" s="158"/>
      <c r="L99" s="32"/>
      <c r="M99" s="32"/>
      <c r="V99" s="1"/>
      <c r="W99" s="1"/>
      <c r="X99" s="16"/>
      <c r="Y99" s="13"/>
      <c r="Z99" s="16"/>
      <c r="AB99" s="158"/>
      <c r="AC99" s="158"/>
      <c r="AD99" s="158"/>
      <c r="AE99" s="158"/>
      <c r="AF99" s="158"/>
      <c r="AG99" s="158"/>
      <c r="AH99" s="158"/>
      <c r="AI99" s="158"/>
      <c r="AJ99" s="158"/>
      <c r="AK99" s="158"/>
      <c r="AL99" s="158"/>
      <c r="AM99" s="158"/>
      <c r="AN99" s="158"/>
      <c r="AO99" s="158"/>
      <c r="AP99" s="158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58"/>
      <c r="BT99" s="158"/>
      <c r="BU99" s="158"/>
      <c r="BV99" s="158"/>
    </row>
    <row r="100" spans="1:74" x14ac:dyDescent="0.2">
      <c r="B100" s="19" t="s">
        <v>74</v>
      </c>
      <c r="C100" s="19"/>
      <c r="D100" s="19"/>
      <c r="E100" s="30"/>
      <c r="F100" s="31"/>
      <c r="G100" s="31"/>
      <c r="H100" s="16"/>
      <c r="I100" s="16"/>
      <c r="J100" s="32"/>
      <c r="K100" s="158"/>
      <c r="L100" s="32"/>
      <c r="M100" s="32"/>
      <c r="V100" s="1"/>
      <c r="W100" s="1"/>
      <c r="X100" s="16"/>
      <c r="Y100" s="13"/>
      <c r="Z100" s="16"/>
      <c r="AB100" s="158"/>
      <c r="AC100" s="158"/>
      <c r="AD100" s="158"/>
      <c r="AE100" s="158"/>
      <c r="AF100" s="158"/>
      <c r="AG100" s="158"/>
      <c r="AH100" s="158"/>
      <c r="AI100" s="158"/>
      <c r="AJ100" s="158"/>
      <c r="AK100" s="158"/>
      <c r="AL100" s="158"/>
      <c r="AM100" s="158"/>
      <c r="AN100" s="158"/>
      <c r="AO100" s="158"/>
      <c r="AP100" s="158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58"/>
      <c r="BT100" s="158"/>
      <c r="BU100" s="158"/>
      <c r="BV100" s="158"/>
    </row>
    <row r="101" spans="1:74" x14ac:dyDescent="0.2">
      <c r="B101" s="20" t="s">
        <v>74</v>
      </c>
      <c r="E101" s="6"/>
      <c r="F101" s="31"/>
      <c r="G101" s="31"/>
      <c r="V101" s="158"/>
      <c r="W101" s="158"/>
      <c r="X101" s="158"/>
      <c r="Y101" s="158"/>
      <c r="Z101" s="158"/>
      <c r="AB101" s="158"/>
      <c r="AC101" s="158"/>
      <c r="AD101" s="158"/>
      <c r="AE101" s="158"/>
      <c r="AF101" s="158"/>
      <c r="AG101" s="158"/>
      <c r="AH101" s="158"/>
      <c r="AI101" s="158"/>
      <c r="AJ101" s="158"/>
      <c r="AK101" s="158"/>
      <c r="AL101" s="158"/>
      <c r="AM101" s="158"/>
      <c r="AN101" s="158"/>
      <c r="AO101" s="158"/>
      <c r="AP101" s="158"/>
      <c r="AQ101" s="158"/>
      <c r="AR101" s="158"/>
      <c r="AS101" s="158"/>
      <c r="AT101" s="158"/>
      <c r="AU101" s="158"/>
      <c r="AV101" s="158"/>
      <c r="AW101" s="158"/>
      <c r="AX101" s="158"/>
      <c r="AY101" s="158"/>
      <c r="AZ101" s="158"/>
      <c r="BA101" s="158"/>
      <c r="BB101" s="158"/>
      <c r="BC101" s="158"/>
      <c r="BD101" s="158"/>
      <c r="BE101" s="158"/>
      <c r="BF101" s="158"/>
      <c r="BG101" s="158"/>
      <c r="BH101" s="158"/>
      <c r="BI101" s="158"/>
      <c r="BJ101" s="158"/>
      <c r="BK101" s="158"/>
      <c r="BL101" s="158"/>
      <c r="BM101" s="158"/>
      <c r="BN101" s="158"/>
      <c r="BO101" s="158"/>
      <c r="BP101" s="158"/>
      <c r="BQ101" s="158"/>
      <c r="BR101" s="158"/>
      <c r="BS101" s="158"/>
      <c r="BT101" s="158"/>
      <c r="BU101" s="158"/>
      <c r="BV101" s="158"/>
    </row>
    <row r="102" spans="1:74" x14ac:dyDescent="0.2">
      <c r="A102" s="16"/>
      <c r="B102" s="19" t="s">
        <v>74</v>
      </c>
      <c r="C102" s="19"/>
      <c r="D102" s="19"/>
      <c r="E102" s="30"/>
      <c r="F102" s="31"/>
      <c r="G102" s="31"/>
      <c r="H102" s="40"/>
      <c r="I102" s="40"/>
      <c r="J102" s="32"/>
      <c r="K102" s="158"/>
      <c r="L102" s="41"/>
      <c r="M102" s="32"/>
      <c r="N102" s="16"/>
      <c r="O102" s="16"/>
      <c r="P102" s="16"/>
      <c r="Q102" s="16"/>
      <c r="R102" s="16"/>
      <c r="U102" s="16"/>
      <c r="V102" s="1"/>
      <c r="W102" s="158"/>
      <c r="X102" s="16"/>
      <c r="Y102" s="13"/>
      <c r="Z102" s="16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58"/>
      <c r="AM102" s="17"/>
      <c r="AN102" s="22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58"/>
      <c r="BS102" s="158"/>
      <c r="BT102" s="158"/>
      <c r="BU102" s="158"/>
      <c r="BV102" s="158"/>
    </row>
    <row r="103" spans="1:74" x14ac:dyDescent="0.2">
      <c r="A103" s="16"/>
      <c r="B103" s="19" t="s">
        <v>74</v>
      </c>
      <c r="C103" s="19"/>
      <c r="D103" s="19"/>
      <c r="E103" s="30"/>
      <c r="F103" s="31"/>
      <c r="G103" s="31"/>
      <c r="H103" s="16"/>
      <c r="I103" s="16"/>
      <c r="J103" s="32"/>
      <c r="K103" s="158"/>
      <c r="L103" s="32"/>
      <c r="M103" s="32"/>
      <c r="N103" s="16"/>
      <c r="O103" s="16"/>
      <c r="P103" s="16"/>
      <c r="Q103" s="16"/>
      <c r="V103" s="1"/>
      <c r="W103" s="13"/>
      <c r="X103" s="16"/>
      <c r="Y103" s="13"/>
      <c r="Z103" s="16"/>
      <c r="AB103" s="158"/>
      <c r="AC103" s="158"/>
      <c r="AD103" s="158"/>
      <c r="AE103" s="158"/>
      <c r="AF103" s="158"/>
      <c r="AG103" s="158"/>
      <c r="AH103" s="158"/>
      <c r="AI103" s="158"/>
      <c r="AJ103" s="158"/>
      <c r="AK103" s="158"/>
      <c r="AL103" s="158"/>
      <c r="AM103" s="158"/>
      <c r="AN103" s="158"/>
      <c r="AO103" s="158"/>
      <c r="AP103" s="158"/>
      <c r="AQ103" s="158"/>
      <c r="AR103" s="158"/>
      <c r="AS103" s="158"/>
      <c r="AT103" s="158"/>
      <c r="AU103" s="158"/>
      <c r="AV103" s="158"/>
      <c r="AW103" s="158"/>
      <c r="AX103" s="158"/>
      <c r="AY103" s="158"/>
      <c r="AZ103" s="158"/>
      <c r="BA103" s="158"/>
      <c r="BB103" s="158"/>
      <c r="BC103" s="158"/>
      <c r="BD103" s="158"/>
      <c r="BE103" s="158"/>
      <c r="BF103" s="158"/>
      <c r="BG103" s="158"/>
      <c r="BH103" s="158"/>
      <c r="BI103" s="158"/>
      <c r="BJ103" s="158"/>
      <c r="BK103" s="158"/>
      <c r="BL103" s="158"/>
      <c r="BM103" s="158"/>
      <c r="BN103" s="158"/>
      <c r="BO103" s="158"/>
      <c r="BP103" s="158"/>
      <c r="BQ103" s="158"/>
      <c r="BR103" s="158"/>
      <c r="BS103" s="158"/>
      <c r="BT103" s="158"/>
      <c r="BU103" s="158"/>
      <c r="BV103" s="158"/>
    </row>
    <row r="104" spans="1:74" x14ac:dyDescent="0.2">
      <c r="A104" s="16"/>
      <c r="B104" s="19" t="s">
        <v>74</v>
      </c>
      <c r="C104" s="19"/>
      <c r="D104" s="19"/>
      <c r="E104" s="30"/>
      <c r="F104" s="31"/>
      <c r="G104" s="31"/>
      <c r="H104" s="1"/>
      <c r="I104" s="1"/>
      <c r="K104" s="158"/>
      <c r="L104" s="2"/>
      <c r="M104" s="38"/>
      <c r="N104" s="16"/>
      <c r="O104" s="16"/>
      <c r="P104" s="16"/>
      <c r="Q104" s="16"/>
      <c r="V104" s="1"/>
      <c r="W104" s="158"/>
      <c r="X104" s="16"/>
      <c r="Y104" s="13"/>
      <c r="Z104" s="16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58"/>
      <c r="AM104" s="17"/>
      <c r="AN104" s="22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58"/>
      <c r="BS104" s="158"/>
      <c r="BT104" s="158"/>
      <c r="BU104" s="158"/>
      <c r="BV104" s="158"/>
    </row>
    <row r="105" spans="1:74" x14ac:dyDescent="0.2">
      <c r="B105" s="20" t="s">
        <v>74</v>
      </c>
      <c r="E105" s="42"/>
      <c r="F105" s="31"/>
      <c r="G105" s="31"/>
      <c r="K105" s="158"/>
      <c r="V105" s="1"/>
      <c r="W105" s="13"/>
      <c r="X105" s="16"/>
      <c r="Y105" s="158"/>
      <c r="Z105" s="158"/>
      <c r="AA105" s="158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58"/>
      <c r="AM105" s="17"/>
      <c r="AN105" s="22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58"/>
      <c r="BS105" s="158"/>
      <c r="BT105" s="158"/>
      <c r="BU105" s="158"/>
      <c r="BV105" s="158"/>
    </row>
    <row r="106" spans="1:74" x14ac:dyDescent="0.2">
      <c r="B106" s="20" t="s">
        <v>74</v>
      </c>
      <c r="E106" s="6"/>
      <c r="F106" s="31"/>
      <c r="G106" s="31"/>
      <c r="K106" s="158"/>
      <c r="V106" s="1"/>
      <c r="W106" s="13"/>
      <c r="X106" s="16"/>
      <c r="Y106" s="158"/>
      <c r="Z106" s="158"/>
      <c r="AA106" s="158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58"/>
      <c r="AM106" s="17"/>
      <c r="AN106" s="22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58"/>
      <c r="BS106" s="158"/>
      <c r="BT106" s="158"/>
      <c r="BU106" s="158"/>
      <c r="BV106" s="158"/>
    </row>
    <row r="107" spans="1:74" x14ac:dyDescent="0.2">
      <c r="B107" s="20" t="s">
        <v>74</v>
      </c>
      <c r="E107" s="60"/>
      <c r="F107" s="31"/>
      <c r="G107" s="31"/>
      <c r="V107" s="158"/>
      <c r="W107" s="158"/>
      <c r="X107" s="158"/>
      <c r="Y107" s="158"/>
      <c r="Z107" s="158"/>
      <c r="AB107" s="158"/>
      <c r="AC107" s="158"/>
      <c r="AD107" s="158"/>
      <c r="AE107" s="158"/>
      <c r="AF107" s="158"/>
      <c r="AG107" s="158"/>
      <c r="AH107" s="158"/>
      <c r="AI107" s="158"/>
      <c r="AJ107" s="158"/>
      <c r="AK107" s="158"/>
      <c r="AL107" s="158"/>
      <c r="AM107" s="158"/>
      <c r="AN107" s="158"/>
      <c r="AO107" s="158"/>
      <c r="AP107" s="158"/>
      <c r="AQ107" s="158"/>
      <c r="AR107" s="158"/>
      <c r="AS107" s="158"/>
      <c r="AT107" s="158"/>
      <c r="AU107" s="158"/>
      <c r="AV107" s="158"/>
      <c r="AW107" s="158"/>
      <c r="AX107" s="158"/>
      <c r="AY107" s="158"/>
      <c r="AZ107" s="158"/>
      <c r="BA107" s="158"/>
      <c r="BB107" s="158"/>
      <c r="BC107" s="158"/>
      <c r="BD107" s="158"/>
      <c r="BE107" s="158"/>
      <c r="BF107" s="158"/>
      <c r="BG107" s="158"/>
      <c r="BH107" s="158"/>
      <c r="BI107" s="158"/>
      <c r="BJ107" s="158"/>
      <c r="BK107" s="158"/>
      <c r="BL107" s="158"/>
      <c r="BM107" s="158"/>
      <c r="BN107" s="158"/>
      <c r="BO107" s="158"/>
      <c r="BP107" s="158"/>
      <c r="BQ107" s="158"/>
      <c r="BR107" s="158"/>
      <c r="BS107" s="158"/>
      <c r="BT107" s="158"/>
      <c r="BU107" s="158"/>
      <c r="BV107" s="158"/>
    </row>
    <row r="108" spans="1:74" x14ac:dyDescent="0.2">
      <c r="A108" s="16"/>
      <c r="B108" s="19" t="s">
        <v>74</v>
      </c>
      <c r="C108" s="19"/>
      <c r="D108" s="19"/>
      <c r="E108" s="45"/>
      <c r="F108" s="31"/>
      <c r="G108" s="31"/>
      <c r="H108" s="1"/>
      <c r="I108" s="1"/>
      <c r="K108" s="158"/>
      <c r="L108" s="2"/>
      <c r="M108" s="38"/>
      <c r="N108" s="16"/>
      <c r="O108" s="16"/>
      <c r="P108" s="16"/>
      <c r="Q108" s="16"/>
      <c r="V108" s="1"/>
      <c r="W108" s="1"/>
      <c r="X108" s="16"/>
      <c r="Y108" s="13"/>
      <c r="Z108" s="16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58"/>
      <c r="AM108" s="17"/>
      <c r="AN108" s="22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58"/>
      <c r="BS108" s="158"/>
      <c r="BT108" s="158"/>
      <c r="BU108" s="158"/>
      <c r="BV108" s="158"/>
    </row>
    <row r="109" spans="1:74" x14ac:dyDescent="0.2">
      <c r="A109" s="16"/>
      <c r="B109" s="20" t="s">
        <v>74</v>
      </c>
      <c r="E109" s="30"/>
      <c r="F109" s="31"/>
      <c r="G109" s="31"/>
      <c r="H109" s="22"/>
      <c r="I109" s="22"/>
      <c r="K109" s="158"/>
      <c r="L109" s="2"/>
      <c r="N109" s="16"/>
      <c r="O109" s="16"/>
      <c r="P109" s="16"/>
      <c r="Q109" s="16"/>
      <c r="R109" s="16"/>
      <c r="U109" s="16"/>
      <c r="V109" s="1"/>
      <c r="W109" s="13"/>
      <c r="X109" s="16"/>
      <c r="Y109" s="13"/>
      <c r="Z109" s="16"/>
      <c r="AB109" s="158"/>
      <c r="AC109" s="158"/>
      <c r="AD109" s="158"/>
      <c r="AE109" s="158"/>
      <c r="AF109" s="158"/>
      <c r="AG109" s="158"/>
      <c r="AH109" s="158"/>
      <c r="AI109" s="158"/>
      <c r="AJ109" s="158"/>
      <c r="AK109" s="158"/>
      <c r="AL109" s="158"/>
      <c r="AM109" s="158"/>
      <c r="AN109" s="158"/>
      <c r="AO109" s="158"/>
      <c r="AP109" s="158"/>
      <c r="AQ109" s="158"/>
      <c r="AR109" s="158"/>
      <c r="AS109" s="158"/>
      <c r="AT109" s="158"/>
      <c r="AU109" s="158"/>
      <c r="AV109" s="158"/>
      <c r="AW109" s="158"/>
      <c r="AX109" s="158"/>
      <c r="AY109" s="158"/>
      <c r="AZ109" s="158"/>
      <c r="BA109" s="158"/>
      <c r="BB109" s="158"/>
      <c r="BC109" s="158"/>
      <c r="BD109" s="158"/>
      <c r="BE109" s="158"/>
      <c r="BF109" s="158"/>
      <c r="BG109" s="158"/>
      <c r="BH109" s="158"/>
      <c r="BI109" s="158"/>
      <c r="BJ109" s="158"/>
      <c r="BK109" s="158"/>
      <c r="BL109" s="158"/>
      <c r="BM109" s="158"/>
      <c r="BN109" s="158"/>
      <c r="BO109" s="158"/>
      <c r="BP109" s="158"/>
      <c r="BQ109" s="158"/>
      <c r="BR109" s="17"/>
      <c r="BS109" s="158"/>
      <c r="BT109" s="158"/>
      <c r="BU109" s="158"/>
      <c r="BV109" s="158"/>
    </row>
    <row r="110" spans="1:74" x14ac:dyDescent="0.2">
      <c r="A110" s="16"/>
      <c r="B110" s="20" t="s">
        <v>74</v>
      </c>
      <c r="E110" s="64"/>
      <c r="F110" s="31"/>
      <c r="G110" s="31"/>
      <c r="H110" s="22"/>
      <c r="I110" s="22"/>
      <c r="K110" s="158"/>
      <c r="L110" s="2"/>
      <c r="N110" s="16"/>
      <c r="O110" s="16"/>
      <c r="P110" s="16"/>
      <c r="Q110" s="16"/>
      <c r="R110" s="16"/>
      <c r="U110" s="16"/>
      <c r="V110" s="1"/>
      <c r="W110" s="13"/>
      <c r="X110" s="16"/>
      <c r="Y110" s="13"/>
      <c r="Z110" s="16"/>
      <c r="AB110" s="158"/>
      <c r="AC110" s="158"/>
      <c r="AD110" s="158"/>
      <c r="AE110" s="158"/>
      <c r="AF110" s="158"/>
      <c r="AG110" s="158"/>
      <c r="AH110" s="158"/>
      <c r="AI110" s="158"/>
      <c r="AJ110" s="158"/>
      <c r="AK110" s="158"/>
      <c r="AL110" s="158"/>
      <c r="AM110" s="158"/>
      <c r="AN110" s="158"/>
      <c r="AO110" s="158"/>
      <c r="AP110" s="158"/>
      <c r="AQ110" s="158"/>
      <c r="AR110" s="158"/>
      <c r="AS110" s="158"/>
      <c r="AT110" s="158"/>
      <c r="AU110" s="158"/>
      <c r="AV110" s="158"/>
      <c r="AW110" s="158"/>
      <c r="AX110" s="158"/>
      <c r="AY110" s="158"/>
      <c r="AZ110" s="158"/>
      <c r="BA110" s="158"/>
      <c r="BB110" s="158"/>
      <c r="BC110" s="158"/>
      <c r="BD110" s="158"/>
      <c r="BE110" s="158"/>
      <c r="BF110" s="158"/>
      <c r="BG110" s="158"/>
      <c r="BH110" s="158"/>
      <c r="BI110" s="158"/>
      <c r="BJ110" s="158"/>
      <c r="BK110" s="158"/>
      <c r="BL110" s="158"/>
      <c r="BM110" s="158"/>
      <c r="BN110" s="158"/>
      <c r="BO110" s="158"/>
      <c r="BP110" s="158"/>
      <c r="BQ110" s="158"/>
      <c r="BR110" s="17"/>
      <c r="BS110" s="158"/>
      <c r="BT110" s="158"/>
      <c r="BU110" s="158"/>
      <c r="BV110" s="158"/>
    </row>
    <row r="111" spans="1:74" x14ac:dyDescent="0.2">
      <c r="B111" s="19" t="s">
        <v>74</v>
      </c>
      <c r="C111" s="19"/>
      <c r="D111" s="19"/>
      <c r="E111" s="30"/>
      <c r="F111" s="31"/>
      <c r="G111" s="31"/>
      <c r="H111" s="16"/>
      <c r="I111" s="16"/>
      <c r="J111" s="43"/>
      <c r="K111" s="158"/>
      <c r="L111" s="32"/>
      <c r="M111" s="32"/>
      <c r="U111" s="16"/>
      <c r="V111" s="1"/>
      <c r="W111" s="16"/>
      <c r="X111" s="16"/>
      <c r="Y111" s="13"/>
      <c r="Z111" s="16"/>
      <c r="AB111" s="158"/>
      <c r="AC111" s="158"/>
      <c r="AD111" s="158"/>
      <c r="AE111" s="158"/>
      <c r="AF111" s="158"/>
      <c r="AG111" s="158"/>
      <c r="AH111" s="158"/>
      <c r="AI111" s="158"/>
      <c r="AJ111" s="158"/>
      <c r="AK111" s="158"/>
      <c r="AL111" s="158"/>
      <c r="AM111" s="158"/>
      <c r="AN111" s="158"/>
      <c r="AO111" s="158"/>
      <c r="AP111" s="158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58"/>
      <c r="BT111" s="158"/>
      <c r="BU111" s="158"/>
      <c r="BV111" s="158"/>
    </row>
    <row r="112" spans="1:74" x14ac:dyDescent="0.2">
      <c r="B112" s="20" t="s">
        <v>74</v>
      </c>
      <c r="E112" s="158"/>
      <c r="V112" s="158"/>
      <c r="W112" s="158"/>
      <c r="X112" s="158"/>
      <c r="Y112" s="158"/>
      <c r="Z112" s="158"/>
      <c r="AB112" s="158"/>
      <c r="AC112" s="158"/>
      <c r="AD112" s="158"/>
      <c r="AE112" s="158"/>
      <c r="AF112" s="158"/>
      <c r="AG112" s="158"/>
      <c r="AH112" s="158"/>
      <c r="AI112" s="158"/>
      <c r="AJ112" s="158"/>
      <c r="AK112" s="158"/>
      <c r="AL112" s="158"/>
      <c r="AM112" s="158"/>
      <c r="AN112" s="158"/>
      <c r="AO112" s="158"/>
      <c r="AP112" s="158"/>
      <c r="AQ112" s="158"/>
      <c r="AR112" s="158"/>
      <c r="AS112" s="158"/>
      <c r="AT112" s="158"/>
      <c r="AU112" s="158"/>
      <c r="AV112" s="158"/>
      <c r="AW112" s="158"/>
      <c r="AX112" s="158"/>
      <c r="AY112" s="158"/>
      <c r="AZ112" s="158"/>
      <c r="BA112" s="158"/>
      <c r="BB112" s="158"/>
      <c r="BC112" s="158"/>
      <c r="BD112" s="158"/>
      <c r="BE112" s="158"/>
      <c r="BF112" s="158"/>
      <c r="BG112" s="158"/>
      <c r="BH112" s="158"/>
      <c r="BI112" s="158"/>
      <c r="BJ112" s="158"/>
      <c r="BK112" s="158"/>
      <c r="BL112" s="158"/>
      <c r="BM112" s="158"/>
      <c r="BN112" s="158"/>
      <c r="BO112" s="158"/>
      <c r="BP112" s="158"/>
      <c r="BQ112" s="158"/>
      <c r="BR112" s="158"/>
      <c r="BS112" s="158"/>
      <c r="BT112" s="158"/>
      <c r="BU112" s="158"/>
      <c r="BV112" s="158"/>
    </row>
    <row r="113" spans="1:74" x14ac:dyDescent="0.2">
      <c r="A113" s="16"/>
      <c r="B113" s="19" t="s">
        <v>74</v>
      </c>
      <c r="C113" s="19"/>
      <c r="D113" s="19"/>
      <c r="E113" s="30"/>
      <c r="F113" s="31"/>
      <c r="G113" s="31"/>
      <c r="H113" s="40"/>
      <c r="I113" s="40"/>
      <c r="J113" s="32"/>
      <c r="K113" s="158"/>
      <c r="L113" s="41"/>
      <c r="M113" s="32"/>
      <c r="N113" s="16"/>
      <c r="O113" s="16"/>
      <c r="P113" s="16"/>
      <c r="Q113" s="16"/>
      <c r="V113" s="13"/>
      <c r="W113" s="158"/>
      <c r="X113" s="16"/>
      <c r="Y113" s="1"/>
      <c r="Z113" s="158"/>
      <c r="AA113" s="158"/>
      <c r="AB113" s="158"/>
      <c r="AC113" s="158"/>
      <c r="AD113" s="158"/>
      <c r="AE113" s="158"/>
      <c r="AF113" s="158"/>
      <c r="AG113" s="158"/>
      <c r="AH113" s="158"/>
      <c r="AI113" s="158"/>
      <c r="AJ113" s="158"/>
      <c r="AK113" s="158"/>
      <c r="AL113" s="158"/>
      <c r="AM113" s="158"/>
      <c r="AN113" s="158"/>
      <c r="AO113" s="158"/>
      <c r="AP113" s="158"/>
      <c r="AQ113" s="158"/>
      <c r="AR113" s="158"/>
      <c r="AS113" s="158"/>
      <c r="AT113" s="158"/>
      <c r="AU113" s="158"/>
      <c r="AV113" s="158"/>
      <c r="AW113" s="158"/>
      <c r="AX113" s="158"/>
      <c r="AY113" s="158"/>
      <c r="AZ113" s="158"/>
      <c r="BA113" s="158"/>
      <c r="BB113" s="158"/>
      <c r="BC113" s="158"/>
      <c r="BD113" s="158"/>
      <c r="BE113" s="158"/>
      <c r="BF113" s="158"/>
      <c r="BG113" s="158"/>
      <c r="BH113" s="158"/>
      <c r="BI113" s="158"/>
      <c r="BJ113" s="158"/>
      <c r="BK113" s="158"/>
      <c r="BL113" s="158"/>
      <c r="BM113" s="158"/>
      <c r="BN113" s="158"/>
      <c r="BO113" s="158"/>
      <c r="BP113" s="158"/>
      <c r="BQ113" s="158"/>
      <c r="BR113" s="158"/>
      <c r="BS113" s="158"/>
      <c r="BT113" s="158"/>
      <c r="BU113" s="158"/>
      <c r="BV113" s="158"/>
    </row>
    <row r="114" spans="1:74" x14ac:dyDescent="0.2">
      <c r="A114" s="16"/>
      <c r="B114" s="19" t="s">
        <v>74</v>
      </c>
      <c r="C114" s="19"/>
      <c r="D114" s="19"/>
      <c r="E114" s="30"/>
      <c r="F114" s="31"/>
      <c r="G114" s="31"/>
      <c r="H114" s="16"/>
      <c r="I114" s="16"/>
      <c r="J114" s="32"/>
      <c r="K114" s="158"/>
      <c r="L114" s="32"/>
      <c r="M114" s="32"/>
      <c r="N114" s="16"/>
      <c r="O114" s="16"/>
      <c r="P114" s="16"/>
      <c r="Q114" s="16"/>
      <c r="V114" s="1"/>
      <c r="W114" s="1"/>
      <c r="X114" s="1"/>
      <c r="Y114" s="13"/>
      <c r="Z114" s="16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58"/>
      <c r="AM114" s="17"/>
      <c r="AN114" s="22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58"/>
      <c r="BS114" s="158"/>
      <c r="BT114" s="158"/>
      <c r="BU114" s="158"/>
      <c r="BV114" s="158"/>
    </row>
    <row r="115" spans="1:74" x14ac:dyDescent="0.2">
      <c r="B115" s="19" t="s">
        <v>74</v>
      </c>
      <c r="C115" s="19"/>
      <c r="D115" s="19"/>
      <c r="E115" s="30"/>
      <c r="F115" s="31"/>
      <c r="G115" s="31"/>
      <c r="H115" s="1"/>
      <c r="I115" s="1"/>
      <c r="K115" s="158"/>
      <c r="L115" s="2"/>
      <c r="M115" s="38"/>
      <c r="R115" s="16"/>
      <c r="U115" s="16"/>
      <c r="V115" s="1"/>
      <c r="W115" s="13"/>
      <c r="X115" s="16"/>
      <c r="Y115" s="13"/>
      <c r="Z115" s="16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58"/>
      <c r="AM115" s="17"/>
      <c r="AN115" s="22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58"/>
      <c r="BS115" s="158"/>
      <c r="BT115" s="158"/>
      <c r="BU115" s="158"/>
      <c r="BV115" s="158"/>
    </row>
    <row r="116" spans="1:74" x14ac:dyDescent="0.2">
      <c r="A116" s="16"/>
      <c r="B116" s="20" t="s">
        <v>74</v>
      </c>
      <c r="E116" s="42"/>
      <c r="F116" s="31"/>
      <c r="G116" s="31"/>
      <c r="H116" s="5"/>
      <c r="I116" s="5"/>
      <c r="J116" s="38"/>
      <c r="K116" s="158"/>
      <c r="L116" s="39"/>
      <c r="M116" s="39"/>
      <c r="N116" s="16"/>
      <c r="O116" s="16"/>
      <c r="P116" s="16"/>
      <c r="Q116" s="16"/>
      <c r="V116" s="1"/>
      <c r="W116" s="1"/>
      <c r="X116" s="16"/>
      <c r="Y116" s="13"/>
      <c r="Z116" s="16"/>
      <c r="AB116" s="158"/>
      <c r="AC116" s="158"/>
      <c r="AD116" s="158"/>
      <c r="AE116" s="158"/>
      <c r="AF116" s="158"/>
      <c r="AG116" s="158"/>
      <c r="AH116" s="158"/>
      <c r="AI116" s="158"/>
      <c r="AJ116" s="158"/>
      <c r="AK116" s="158"/>
      <c r="AL116" s="158"/>
      <c r="AM116" s="158"/>
      <c r="AN116" s="158"/>
      <c r="AO116" s="158"/>
      <c r="AP116" s="158"/>
      <c r="AQ116" s="158"/>
      <c r="AR116" s="158"/>
      <c r="AS116" s="158"/>
      <c r="AT116" s="158"/>
      <c r="AU116" s="158"/>
      <c r="AV116" s="158"/>
      <c r="AW116" s="158"/>
      <c r="AX116" s="158"/>
      <c r="AY116" s="158"/>
      <c r="AZ116" s="158"/>
      <c r="BA116" s="158"/>
      <c r="BB116" s="158"/>
      <c r="BC116" s="158"/>
      <c r="BD116" s="158"/>
      <c r="BE116" s="158"/>
      <c r="BF116" s="158"/>
      <c r="BG116" s="158"/>
      <c r="BH116" s="158"/>
      <c r="BI116" s="158"/>
      <c r="BJ116" s="158"/>
      <c r="BK116" s="158"/>
      <c r="BL116" s="158"/>
      <c r="BM116" s="158"/>
      <c r="BN116" s="158"/>
      <c r="BO116" s="158"/>
      <c r="BP116" s="158"/>
      <c r="BQ116" s="158"/>
      <c r="BR116" s="17"/>
      <c r="BS116" s="158"/>
      <c r="BT116" s="158"/>
      <c r="BU116" s="158"/>
      <c r="BV116" s="158"/>
    </row>
    <row r="117" spans="1:74" x14ac:dyDescent="0.2">
      <c r="A117" s="16"/>
      <c r="B117" s="20" t="s">
        <v>74</v>
      </c>
      <c r="E117" s="42"/>
      <c r="F117" s="31"/>
      <c r="G117" s="31"/>
      <c r="H117" s="5"/>
      <c r="I117" s="5"/>
      <c r="J117" s="38"/>
      <c r="K117" s="158"/>
      <c r="L117" s="39"/>
      <c r="M117" s="39"/>
      <c r="N117" s="16"/>
      <c r="O117" s="16"/>
      <c r="P117" s="16"/>
      <c r="Q117" s="16"/>
      <c r="V117" s="1"/>
      <c r="W117" s="1"/>
      <c r="X117" s="16"/>
      <c r="Y117" s="13"/>
      <c r="Z117" s="16"/>
      <c r="AB117" s="158"/>
      <c r="AC117" s="158"/>
      <c r="AD117" s="158"/>
      <c r="AE117" s="158"/>
      <c r="AF117" s="158"/>
      <c r="AG117" s="158"/>
      <c r="AH117" s="158"/>
      <c r="AI117" s="158"/>
      <c r="AJ117" s="158"/>
      <c r="AK117" s="158"/>
      <c r="AL117" s="158"/>
      <c r="AM117" s="158"/>
      <c r="AN117" s="158"/>
      <c r="AO117" s="158"/>
      <c r="AP117" s="158"/>
      <c r="AQ117" s="158"/>
      <c r="AR117" s="158"/>
      <c r="AS117" s="158"/>
      <c r="AT117" s="158"/>
      <c r="AU117" s="158"/>
      <c r="AV117" s="158"/>
      <c r="AW117" s="158"/>
      <c r="AX117" s="158"/>
      <c r="AY117" s="158"/>
      <c r="AZ117" s="158"/>
      <c r="BA117" s="158"/>
      <c r="BB117" s="158"/>
      <c r="BC117" s="158"/>
      <c r="BD117" s="158"/>
      <c r="BE117" s="158"/>
      <c r="BF117" s="158"/>
      <c r="BG117" s="158"/>
      <c r="BH117" s="158"/>
      <c r="BI117" s="158"/>
      <c r="BJ117" s="158"/>
      <c r="BK117" s="158"/>
      <c r="BL117" s="158"/>
      <c r="BM117" s="158"/>
      <c r="BN117" s="158"/>
      <c r="BO117" s="158"/>
      <c r="BP117" s="158"/>
      <c r="BQ117" s="158"/>
      <c r="BR117" s="17"/>
      <c r="BS117" s="158"/>
      <c r="BT117" s="158"/>
      <c r="BU117" s="158"/>
      <c r="BV117" s="158"/>
    </row>
    <row r="118" spans="1:74" x14ac:dyDescent="0.2">
      <c r="B118" s="20" t="s">
        <v>74</v>
      </c>
      <c r="E118" s="30"/>
      <c r="F118" s="31"/>
      <c r="G118" s="31"/>
      <c r="H118" s="16"/>
      <c r="I118" s="16"/>
      <c r="J118" s="32"/>
      <c r="K118" s="158"/>
      <c r="L118" s="32"/>
      <c r="M118" s="32"/>
      <c r="V118" s="1"/>
      <c r="W118" s="13"/>
      <c r="X118" s="1"/>
      <c r="Y118" s="13"/>
      <c r="Z118" s="16"/>
      <c r="AB118" s="158"/>
      <c r="AC118" s="158"/>
      <c r="AD118" s="158"/>
      <c r="AE118" s="158"/>
      <c r="AF118" s="158"/>
      <c r="AG118" s="158"/>
      <c r="AH118" s="158"/>
      <c r="AI118" s="158"/>
      <c r="AJ118" s="158"/>
      <c r="AK118" s="158"/>
      <c r="AL118" s="158"/>
      <c r="AM118" s="158"/>
      <c r="AN118" s="158"/>
      <c r="AO118" s="158"/>
      <c r="AP118" s="158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58"/>
      <c r="BT118" s="158"/>
      <c r="BU118" s="158"/>
      <c r="BV118" s="158"/>
    </row>
    <row r="119" spans="1:74" x14ac:dyDescent="0.2">
      <c r="B119" s="20" t="s">
        <v>74</v>
      </c>
      <c r="E119" s="26"/>
      <c r="F119" s="31"/>
      <c r="G119" s="31"/>
      <c r="H119" s="16"/>
      <c r="I119" s="16"/>
      <c r="J119" s="32"/>
      <c r="K119" s="158"/>
      <c r="L119" s="32"/>
      <c r="M119" s="32"/>
      <c r="V119" s="1"/>
      <c r="W119" s="13"/>
      <c r="X119" s="1"/>
      <c r="Y119" s="13"/>
      <c r="Z119" s="16"/>
      <c r="AB119" s="158"/>
      <c r="AC119" s="158"/>
      <c r="AD119" s="158"/>
      <c r="AE119" s="158"/>
      <c r="AF119" s="158"/>
      <c r="AG119" s="158"/>
      <c r="AH119" s="158"/>
      <c r="AI119" s="158"/>
      <c r="AJ119" s="158"/>
      <c r="AK119" s="158"/>
      <c r="AL119" s="158"/>
      <c r="AM119" s="158"/>
      <c r="AN119" s="158"/>
      <c r="AO119" s="158"/>
      <c r="AP119" s="158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58"/>
      <c r="BT119" s="158"/>
      <c r="BU119" s="158"/>
      <c r="BV119" s="158"/>
    </row>
    <row r="120" spans="1:74" x14ac:dyDescent="0.2">
      <c r="B120" s="19" t="s">
        <v>74</v>
      </c>
      <c r="C120" s="19"/>
      <c r="D120" s="19"/>
      <c r="E120" s="30"/>
      <c r="F120" s="31"/>
      <c r="G120" s="31"/>
      <c r="H120" s="16"/>
      <c r="I120" s="16"/>
      <c r="J120" s="35"/>
      <c r="K120" s="158"/>
      <c r="L120" s="35"/>
      <c r="M120" s="35"/>
      <c r="V120" s="1"/>
      <c r="W120" s="158"/>
      <c r="X120" s="16"/>
      <c r="Y120" s="13"/>
      <c r="Z120" s="16"/>
      <c r="AB120" s="158"/>
      <c r="AC120" s="158"/>
      <c r="AD120" s="158"/>
      <c r="AE120" s="158"/>
      <c r="AF120" s="158"/>
      <c r="AG120" s="158"/>
      <c r="AH120" s="158"/>
      <c r="AI120" s="158"/>
      <c r="AJ120" s="158"/>
      <c r="AK120" s="158"/>
      <c r="AL120" s="158"/>
      <c r="AM120" s="158"/>
      <c r="AN120" s="158"/>
      <c r="AO120" s="158"/>
      <c r="AP120" s="158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58"/>
      <c r="BT120" s="158"/>
      <c r="BU120" s="158"/>
      <c r="BV120" s="158"/>
    </row>
    <row r="121" spans="1:74" x14ac:dyDescent="0.2">
      <c r="B121" s="20" t="s">
        <v>74</v>
      </c>
      <c r="E121" s="42"/>
      <c r="F121" s="31"/>
      <c r="G121" s="31"/>
      <c r="H121" s="22"/>
      <c r="I121" s="22"/>
      <c r="K121" s="158"/>
      <c r="L121" s="2"/>
      <c r="M121" s="35"/>
      <c r="R121" s="158"/>
      <c r="U121" s="16"/>
      <c r="V121" s="1"/>
      <c r="W121" s="13"/>
      <c r="X121" s="16"/>
      <c r="Y121" s="13"/>
      <c r="Z121" s="16"/>
      <c r="AB121" s="158"/>
      <c r="AC121" s="158"/>
      <c r="AD121" s="158"/>
      <c r="AE121" s="158"/>
      <c r="AF121" s="158"/>
      <c r="AG121" s="158"/>
      <c r="AH121" s="158"/>
      <c r="AI121" s="158"/>
      <c r="AJ121" s="158"/>
      <c r="AK121" s="158"/>
      <c r="AL121" s="158"/>
      <c r="AM121" s="158"/>
      <c r="AN121" s="158"/>
      <c r="AO121" s="158"/>
      <c r="AP121" s="158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58"/>
      <c r="BS121" s="158"/>
      <c r="BT121" s="158"/>
      <c r="BU121" s="158"/>
      <c r="BV121" s="158"/>
    </row>
    <row r="122" spans="1:74" x14ac:dyDescent="0.2">
      <c r="A122" s="16"/>
      <c r="B122" s="20" t="s">
        <v>74</v>
      </c>
      <c r="E122" s="30"/>
      <c r="F122" s="31"/>
      <c r="G122" s="31"/>
      <c r="H122" s="1"/>
      <c r="I122" s="1"/>
      <c r="K122" s="158"/>
      <c r="L122" s="2"/>
      <c r="N122" s="16"/>
      <c r="O122" s="16"/>
      <c r="P122" s="16"/>
      <c r="Q122" s="16"/>
      <c r="V122" s="1"/>
      <c r="W122" s="1"/>
      <c r="X122" s="16"/>
      <c r="Y122" s="13"/>
      <c r="Z122" s="16"/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58"/>
      <c r="AL122" s="158"/>
      <c r="AM122" s="158"/>
      <c r="AN122" s="158"/>
      <c r="AO122" s="158"/>
      <c r="AP122" s="158"/>
      <c r="AQ122" s="158"/>
      <c r="AR122" s="158"/>
      <c r="AS122" s="158"/>
      <c r="AT122" s="158"/>
      <c r="AU122" s="158"/>
      <c r="AV122" s="158"/>
      <c r="AW122" s="158"/>
      <c r="AX122" s="158"/>
      <c r="AY122" s="158"/>
      <c r="AZ122" s="158"/>
      <c r="BA122" s="158"/>
      <c r="BB122" s="158"/>
      <c r="BC122" s="158"/>
      <c r="BD122" s="158"/>
      <c r="BE122" s="158"/>
      <c r="BF122" s="158"/>
      <c r="BG122" s="158"/>
      <c r="BH122" s="158"/>
      <c r="BI122" s="158"/>
      <c r="BJ122" s="158"/>
      <c r="BK122" s="158"/>
      <c r="BL122" s="158"/>
      <c r="BM122" s="158"/>
      <c r="BN122" s="158"/>
      <c r="BO122" s="158"/>
      <c r="BP122" s="158"/>
      <c r="BQ122" s="158"/>
      <c r="BR122" s="158"/>
      <c r="BS122" s="158"/>
      <c r="BT122" s="158"/>
      <c r="BU122" s="158"/>
      <c r="BV122" s="158"/>
    </row>
    <row r="123" spans="1:74" x14ac:dyDescent="0.2">
      <c r="A123" s="16"/>
      <c r="B123" s="19" t="s">
        <v>74</v>
      </c>
      <c r="C123" s="19"/>
      <c r="D123" s="19"/>
      <c r="E123" s="30"/>
      <c r="F123" s="31"/>
      <c r="G123" s="31"/>
      <c r="H123" s="16"/>
      <c r="I123" s="16"/>
      <c r="J123" s="32"/>
      <c r="K123" s="158"/>
      <c r="L123" s="32"/>
      <c r="M123" s="32"/>
      <c r="N123" s="16"/>
      <c r="O123" s="16"/>
      <c r="P123" s="16"/>
      <c r="Q123" s="16"/>
      <c r="V123" s="16"/>
      <c r="W123" s="13"/>
      <c r="X123" s="16"/>
      <c r="Y123" s="13"/>
      <c r="Z123" s="16"/>
      <c r="AB123" s="158"/>
      <c r="AC123" s="158"/>
      <c r="AD123" s="158"/>
      <c r="AE123" s="158"/>
      <c r="AF123" s="158"/>
      <c r="AG123" s="158"/>
      <c r="AH123" s="158"/>
      <c r="AI123" s="158"/>
      <c r="AJ123" s="158"/>
      <c r="AK123" s="158"/>
      <c r="AL123" s="158"/>
      <c r="AM123" s="158"/>
      <c r="AN123" s="158"/>
      <c r="AO123" s="158"/>
      <c r="AP123" s="158"/>
      <c r="AQ123" s="158"/>
      <c r="AR123" s="158"/>
      <c r="AS123" s="158"/>
      <c r="AT123" s="158"/>
      <c r="AU123" s="158"/>
      <c r="AV123" s="158"/>
      <c r="AW123" s="158"/>
      <c r="AX123" s="158"/>
      <c r="AY123" s="158"/>
      <c r="AZ123" s="158"/>
      <c r="BA123" s="158"/>
      <c r="BB123" s="158"/>
      <c r="BC123" s="158"/>
      <c r="BD123" s="158"/>
      <c r="BE123" s="158"/>
      <c r="BF123" s="158"/>
      <c r="BG123" s="158"/>
      <c r="BH123" s="158"/>
      <c r="BI123" s="158"/>
      <c r="BJ123" s="158"/>
      <c r="BK123" s="158"/>
      <c r="BL123" s="158"/>
      <c r="BM123" s="158"/>
      <c r="BN123" s="158"/>
      <c r="BO123" s="158"/>
      <c r="BP123" s="158"/>
      <c r="BQ123" s="158"/>
      <c r="BR123" s="17"/>
      <c r="BS123" s="158"/>
      <c r="BT123" s="158"/>
      <c r="BU123" s="158"/>
      <c r="BV123" s="158"/>
    </row>
    <row r="124" spans="1:74" x14ac:dyDescent="0.2">
      <c r="A124" s="16"/>
      <c r="B124" s="19" t="s">
        <v>74</v>
      </c>
      <c r="C124" s="19"/>
      <c r="D124" s="19"/>
      <c r="E124" s="30"/>
      <c r="F124" s="31"/>
      <c r="G124" s="31"/>
      <c r="H124" s="16"/>
      <c r="I124" s="16"/>
      <c r="J124" s="32"/>
      <c r="K124" s="158"/>
      <c r="L124" s="32"/>
      <c r="M124" s="32"/>
      <c r="N124" s="16"/>
      <c r="O124" s="16"/>
      <c r="P124" s="16"/>
      <c r="Q124" s="16"/>
      <c r="R124" s="16"/>
      <c r="U124" s="16"/>
      <c r="V124" s="16"/>
      <c r="W124" s="13"/>
      <c r="X124" s="16"/>
      <c r="Y124" s="13"/>
      <c r="Z124" s="16"/>
      <c r="AB124" s="158"/>
      <c r="AC124" s="158"/>
      <c r="AD124" s="158"/>
      <c r="AE124" s="158"/>
      <c r="AF124" s="158"/>
      <c r="AG124" s="158"/>
      <c r="AH124" s="158"/>
      <c r="AI124" s="158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58"/>
      <c r="BT124" s="158"/>
      <c r="BU124" s="158"/>
      <c r="BV124" s="158"/>
    </row>
    <row r="125" spans="1:74" x14ac:dyDescent="0.2">
      <c r="A125" s="16"/>
      <c r="B125" s="20" t="s">
        <v>74</v>
      </c>
      <c r="D125" s="19"/>
      <c r="E125" s="30"/>
      <c r="F125" s="31"/>
      <c r="G125" s="31"/>
      <c r="H125" s="16"/>
      <c r="I125" s="16"/>
      <c r="J125" s="32"/>
      <c r="K125" s="158"/>
      <c r="L125" s="32"/>
      <c r="M125" s="32"/>
      <c r="N125" s="16"/>
      <c r="O125" s="16"/>
      <c r="P125" s="16"/>
      <c r="Q125" s="16"/>
      <c r="R125" s="16"/>
      <c r="U125" s="16"/>
      <c r="V125" s="16"/>
      <c r="W125" s="13"/>
      <c r="X125" s="16"/>
      <c r="Y125" s="13"/>
      <c r="Z125" s="16"/>
      <c r="AB125" s="158"/>
      <c r="AC125" s="158"/>
      <c r="AD125" s="158"/>
      <c r="AE125" s="158"/>
      <c r="AF125" s="158"/>
      <c r="AG125" s="158"/>
      <c r="AH125" s="158"/>
      <c r="AI125" s="158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58"/>
      <c r="BT125" s="158"/>
      <c r="BU125" s="158"/>
      <c r="BV125" s="158"/>
    </row>
    <row r="126" spans="1:74" x14ac:dyDescent="0.2">
      <c r="A126" s="16"/>
      <c r="B126" s="20" t="s">
        <v>74</v>
      </c>
      <c r="D126" s="19"/>
      <c r="E126" s="30"/>
      <c r="F126" s="31"/>
      <c r="G126" s="31"/>
      <c r="H126" s="16"/>
      <c r="I126" s="16"/>
      <c r="J126" s="32"/>
      <c r="K126" s="158"/>
      <c r="L126" s="32"/>
      <c r="M126" s="32"/>
      <c r="N126" s="16"/>
      <c r="O126" s="16"/>
      <c r="P126" s="16"/>
      <c r="Q126" s="16"/>
      <c r="R126" s="16"/>
      <c r="U126" s="16"/>
      <c r="V126" s="16"/>
      <c r="W126" s="13"/>
      <c r="X126" s="16"/>
      <c r="Y126" s="13"/>
      <c r="Z126" s="16"/>
      <c r="AB126" s="158"/>
      <c r="AC126" s="158"/>
      <c r="AD126" s="158"/>
      <c r="AE126" s="158"/>
      <c r="AF126" s="158"/>
      <c r="AG126" s="158"/>
      <c r="AH126" s="158"/>
      <c r="AI126" s="158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58"/>
      <c r="BT126" s="158"/>
      <c r="BU126" s="158"/>
      <c r="BV126" s="158"/>
    </row>
    <row r="127" spans="1:74" x14ac:dyDescent="0.2">
      <c r="A127" s="16"/>
      <c r="B127" s="20" t="s">
        <v>74</v>
      </c>
      <c r="E127" s="30"/>
      <c r="F127" s="31"/>
      <c r="G127" s="31"/>
      <c r="H127" s="31"/>
      <c r="I127" s="31"/>
      <c r="K127" s="158"/>
      <c r="L127" s="2"/>
      <c r="N127" s="16"/>
      <c r="O127" s="16"/>
      <c r="P127" s="16"/>
      <c r="Q127" s="16"/>
      <c r="R127" s="16"/>
      <c r="U127" s="16"/>
      <c r="V127" s="16"/>
      <c r="W127" s="1"/>
      <c r="X127" s="16"/>
      <c r="Y127" s="1"/>
      <c r="Z127" s="158"/>
      <c r="AA127" s="158"/>
      <c r="AB127" s="158"/>
      <c r="AC127" s="158"/>
      <c r="AD127" s="158"/>
      <c r="AE127" s="158"/>
      <c r="AF127" s="158"/>
      <c r="AG127" s="158"/>
      <c r="AH127" s="158"/>
      <c r="AI127" s="158"/>
      <c r="AJ127" s="158"/>
      <c r="AK127" s="158"/>
      <c r="AL127" s="158"/>
      <c r="AM127" s="158"/>
      <c r="AN127" s="158"/>
      <c r="AO127" s="158"/>
      <c r="AP127" s="158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58"/>
      <c r="BS127" s="158"/>
      <c r="BT127" s="158"/>
      <c r="BU127" s="158"/>
      <c r="BV127" s="158"/>
    </row>
    <row r="128" spans="1:74" x14ac:dyDescent="0.2">
      <c r="A128" s="16"/>
      <c r="B128" s="20" t="s">
        <v>74</v>
      </c>
      <c r="E128" s="30"/>
      <c r="F128" s="31"/>
      <c r="G128" s="31"/>
      <c r="K128" s="158"/>
      <c r="N128" s="16"/>
      <c r="O128" s="16"/>
      <c r="P128" s="16"/>
      <c r="Q128" s="16"/>
      <c r="V128" s="1"/>
      <c r="W128" s="13"/>
      <c r="X128" s="16"/>
      <c r="Y128" s="13"/>
      <c r="Z128" s="16"/>
      <c r="AB128" s="158"/>
      <c r="AC128" s="158"/>
      <c r="AD128" s="158"/>
      <c r="AE128" s="158"/>
      <c r="AF128" s="158"/>
      <c r="AG128" s="158"/>
      <c r="AH128" s="158"/>
      <c r="AI128" s="158"/>
      <c r="AJ128" s="158"/>
      <c r="AK128" s="158"/>
      <c r="AL128" s="158"/>
      <c r="AM128" s="158"/>
      <c r="AN128" s="158"/>
      <c r="AO128" s="158"/>
      <c r="AP128" s="158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58"/>
      <c r="BT128" s="158"/>
      <c r="BU128" s="158"/>
      <c r="BV128" s="158"/>
    </row>
    <row r="129" spans="1:74" x14ac:dyDescent="0.2">
      <c r="A129" s="16"/>
      <c r="B129" s="20" t="s">
        <v>74</v>
      </c>
      <c r="E129" s="30"/>
      <c r="F129" s="31"/>
      <c r="G129" s="31"/>
      <c r="K129" s="158"/>
      <c r="N129" s="16"/>
      <c r="O129" s="16"/>
      <c r="P129" s="16"/>
      <c r="Q129" s="16"/>
      <c r="V129" s="1"/>
      <c r="W129" s="13"/>
      <c r="X129" s="16"/>
      <c r="Y129" s="13"/>
      <c r="Z129" s="16"/>
      <c r="AB129" s="158"/>
      <c r="AC129" s="158"/>
      <c r="AD129" s="158"/>
      <c r="AE129" s="158"/>
      <c r="AF129" s="158"/>
      <c r="AG129" s="158"/>
      <c r="AH129" s="158"/>
      <c r="AI129" s="158"/>
      <c r="AJ129" s="158"/>
      <c r="AK129" s="158"/>
      <c r="AL129" s="158"/>
      <c r="AM129" s="158"/>
      <c r="AN129" s="158"/>
      <c r="AO129" s="158"/>
      <c r="AP129" s="158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58"/>
      <c r="BT129" s="158"/>
      <c r="BU129" s="158"/>
      <c r="BV129" s="158"/>
    </row>
    <row r="130" spans="1:74" x14ac:dyDescent="0.2">
      <c r="A130" s="16"/>
      <c r="B130" s="20" t="s">
        <v>74</v>
      </c>
      <c r="E130" s="30"/>
      <c r="F130" s="31"/>
      <c r="G130" s="31"/>
      <c r="K130" s="158"/>
      <c r="N130" s="16"/>
      <c r="O130" s="16"/>
      <c r="P130" s="16"/>
      <c r="Q130" s="16"/>
      <c r="V130" s="1"/>
      <c r="W130" s="13"/>
      <c r="X130" s="16"/>
      <c r="Y130" s="13"/>
      <c r="Z130" s="16"/>
      <c r="AB130" s="158"/>
      <c r="AC130" s="158"/>
      <c r="AD130" s="158"/>
      <c r="AE130" s="158"/>
      <c r="AF130" s="158"/>
      <c r="AG130" s="158"/>
      <c r="AH130" s="158"/>
      <c r="AI130" s="158"/>
      <c r="AJ130" s="158"/>
      <c r="AK130" s="158"/>
      <c r="AL130" s="158"/>
      <c r="AM130" s="158"/>
      <c r="AN130" s="158"/>
      <c r="AO130" s="158"/>
      <c r="AP130" s="158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58"/>
      <c r="BT130" s="158"/>
      <c r="BU130" s="158"/>
      <c r="BV130" s="158"/>
    </row>
    <row r="131" spans="1:74" x14ac:dyDescent="0.2">
      <c r="B131" s="19" t="s">
        <v>74</v>
      </c>
      <c r="C131" s="19"/>
      <c r="D131" s="19"/>
      <c r="E131" s="30"/>
      <c r="F131" s="31"/>
      <c r="G131" s="31"/>
      <c r="H131" s="22"/>
      <c r="I131" s="22"/>
      <c r="K131" s="158"/>
      <c r="L131" s="2"/>
      <c r="M131" s="35"/>
      <c r="U131" s="16"/>
      <c r="V131" s="1"/>
      <c r="W131" s="16"/>
      <c r="X131" s="16"/>
      <c r="Y131" s="13"/>
      <c r="Z131" s="16"/>
      <c r="AB131" s="158"/>
      <c r="AC131" s="158"/>
      <c r="AD131" s="158"/>
      <c r="AE131" s="158"/>
      <c r="AF131" s="158"/>
      <c r="AG131" s="158"/>
      <c r="AH131" s="158"/>
      <c r="AI131" s="158"/>
      <c r="AJ131" s="158"/>
      <c r="AK131" s="158"/>
      <c r="AL131" s="158"/>
      <c r="AM131" s="158"/>
      <c r="AN131" s="158"/>
      <c r="AO131" s="158"/>
      <c r="AP131" s="158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58"/>
      <c r="BT131" s="158"/>
      <c r="BU131" s="158"/>
      <c r="BV131" s="158"/>
    </row>
    <row r="132" spans="1:74" x14ac:dyDescent="0.2">
      <c r="B132" s="19" t="s">
        <v>74</v>
      </c>
      <c r="C132" s="19"/>
      <c r="D132" s="19"/>
      <c r="E132" s="30"/>
      <c r="F132" s="31"/>
      <c r="G132" s="31"/>
      <c r="H132" s="22"/>
      <c r="I132" s="22"/>
      <c r="K132" s="158"/>
      <c r="L132" s="2"/>
      <c r="M132" s="35"/>
      <c r="U132" s="16"/>
      <c r="V132" s="1"/>
      <c r="W132" s="16"/>
      <c r="X132" s="16"/>
      <c r="Y132" s="13"/>
      <c r="Z132" s="16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58"/>
      <c r="AM132" s="158"/>
      <c r="AN132" s="158"/>
      <c r="AO132" s="158"/>
      <c r="AP132" s="158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58"/>
      <c r="BT132" s="158"/>
      <c r="BU132" s="158"/>
      <c r="BV132" s="158"/>
    </row>
    <row r="133" spans="1:74" x14ac:dyDescent="0.2">
      <c r="B133" s="20" t="s">
        <v>74</v>
      </c>
      <c r="E133" s="30"/>
      <c r="F133" s="31"/>
      <c r="G133" s="31"/>
      <c r="H133" s="22"/>
      <c r="I133" s="22"/>
      <c r="K133" s="158"/>
      <c r="L133" s="2"/>
      <c r="M133" s="38"/>
      <c r="V133" s="1"/>
      <c r="W133" s="16"/>
      <c r="X133" s="1"/>
      <c r="Y133" s="13"/>
      <c r="Z133" s="16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58"/>
      <c r="AM133" s="158"/>
      <c r="AN133" s="158"/>
      <c r="AO133" s="158"/>
      <c r="AP133" s="158"/>
      <c r="AQ133" s="158"/>
      <c r="AR133" s="158"/>
      <c r="AS133" s="158"/>
      <c r="AT133" s="158"/>
      <c r="AU133" s="158"/>
      <c r="AV133" s="158"/>
      <c r="AW133" s="158"/>
      <c r="AX133" s="158"/>
      <c r="AY133" s="158"/>
      <c r="AZ133" s="158"/>
      <c r="BA133" s="158"/>
      <c r="BB133" s="158"/>
      <c r="BC133" s="158"/>
      <c r="BD133" s="158"/>
      <c r="BE133" s="158"/>
      <c r="BF133" s="158"/>
      <c r="BG133" s="158"/>
      <c r="BH133" s="158"/>
      <c r="BI133" s="158"/>
      <c r="BJ133" s="158"/>
      <c r="BK133" s="158"/>
      <c r="BL133" s="158"/>
      <c r="BM133" s="158"/>
      <c r="BN133" s="158"/>
      <c r="BO133" s="158"/>
      <c r="BP133" s="158"/>
      <c r="BQ133" s="158"/>
      <c r="BR133" s="158"/>
      <c r="BS133" s="158"/>
      <c r="BT133" s="158"/>
      <c r="BU133" s="158"/>
      <c r="BV133" s="158"/>
    </row>
    <row r="134" spans="1:74" x14ac:dyDescent="0.2">
      <c r="A134" s="16"/>
      <c r="B134" s="19" t="s">
        <v>74</v>
      </c>
      <c r="C134" s="19"/>
      <c r="D134" s="19"/>
      <c r="E134" s="30"/>
      <c r="F134" s="31"/>
      <c r="G134" s="31"/>
      <c r="H134" s="16"/>
      <c r="I134" s="16"/>
      <c r="J134" s="43"/>
      <c r="K134" s="158"/>
      <c r="L134" s="32"/>
      <c r="M134" s="32"/>
      <c r="N134" s="16"/>
      <c r="O134" s="16"/>
      <c r="P134" s="16"/>
      <c r="Q134" s="16"/>
      <c r="V134" s="1"/>
      <c r="W134" s="13"/>
      <c r="X134" s="16"/>
      <c r="Y134" s="13"/>
      <c r="Z134" s="16"/>
      <c r="AA134" s="158"/>
      <c r="AB134" s="158"/>
      <c r="AC134" s="158"/>
      <c r="AD134" s="158"/>
      <c r="AE134" s="158"/>
      <c r="AF134" s="158"/>
      <c r="AG134" s="158"/>
      <c r="AH134" s="158"/>
      <c r="AI134" s="158"/>
      <c r="AJ134" s="158"/>
      <c r="AK134" s="158"/>
      <c r="AL134" s="158"/>
      <c r="AM134" s="158"/>
      <c r="AN134" s="158"/>
      <c r="AO134" s="158"/>
      <c r="AP134" s="158"/>
      <c r="AQ134" s="158"/>
      <c r="AR134" s="158"/>
      <c r="AS134" s="158"/>
      <c r="AT134" s="158"/>
      <c r="AU134" s="158"/>
      <c r="AV134" s="158"/>
      <c r="AW134" s="158"/>
      <c r="AX134" s="158"/>
      <c r="AY134" s="158"/>
      <c r="AZ134" s="158"/>
      <c r="BA134" s="158"/>
      <c r="BB134" s="158"/>
      <c r="BC134" s="158"/>
      <c r="BD134" s="158"/>
      <c r="BE134" s="158"/>
      <c r="BF134" s="158"/>
      <c r="BG134" s="158"/>
      <c r="BH134" s="158"/>
      <c r="BI134" s="158"/>
      <c r="BJ134" s="158"/>
      <c r="BK134" s="158"/>
      <c r="BL134" s="158"/>
      <c r="BM134" s="158"/>
      <c r="BN134" s="158"/>
      <c r="BO134" s="158"/>
      <c r="BP134" s="158"/>
      <c r="BQ134" s="158"/>
      <c r="BR134" s="17"/>
      <c r="BS134" s="158"/>
      <c r="BT134" s="158"/>
      <c r="BU134" s="158"/>
      <c r="BV134" s="158"/>
    </row>
    <row r="135" spans="1:74" x14ac:dyDescent="0.2">
      <c r="A135" s="16"/>
      <c r="B135" s="19" t="s">
        <v>74</v>
      </c>
      <c r="C135" s="19"/>
      <c r="D135" s="19"/>
      <c r="E135" s="42"/>
      <c r="F135" s="31"/>
      <c r="G135" s="31"/>
      <c r="H135" s="1"/>
      <c r="I135" s="1"/>
      <c r="K135" s="158"/>
      <c r="L135" s="2"/>
      <c r="M135" s="38"/>
      <c r="N135" s="16"/>
      <c r="O135" s="16"/>
      <c r="P135" s="16"/>
      <c r="Q135" s="16"/>
      <c r="V135" s="16"/>
      <c r="W135" s="1"/>
      <c r="X135" s="16"/>
      <c r="Y135" s="13"/>
      <c r="Z135" s="16"/>
      <c r="AB135" s="158"/>
      <c r="AC135" s="158"/>
      <c r="AD135" s="158"/>
      <c r="AE135" s="158"/>
      <c r="AF135" s="158"/>
      <c r="AG135" s="158"/>
      <c r="AH135" s="158"/>
      <c r="AI135" s="158"/>
      <c r="AJ135" s="158"/>
      <c r="AK135" s="158"/>
      <c r="AL135" s="158"/>
      <c r="AM135" s="158"/>
      <c r="AN135" s="158"/>
      <c r="AO135" s="158"/>
      <c r="AP135" s="158"/>
      <c r="AQ135" s="158"/>
      <c r="AR135" s="158"/>
      <c r="AS135" s="158"/>
      <c r="AT135" s="158"/>
      <c r="AU135" s="158"/>
      <c r="AV135" s="15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158"/>
      <c r="BO135" s="158"/>
      <c r="BP135" s="158"/>
      <c r="BQ135" s="158"/>
      <c r="BR135" s="17"/>
      <c r="BS135" s="158"/>
      <c r="BT135" s="158"/>
      <c r="BU135" s="158"/>
      <c r="BV135" s="158"/>
    </row>
    <row r="136" spans="1:74" s="17" customFormat="1" x14ac:dyDescent="0.2">
      <c r="A136" s="1"/>
      <c r="B136" s="20" t="s">
        <v>74</v>
      </c>
      <c r="C136" s="20"/>
      <c r="D136" s="20"/>
      <c r="E136" s="30"/>
      <c r="F136" s="31"/>
      <c r="G136" s="31"/>
      <c r="H136" s="5"/>
      <c r="I136" s="5"/>
      <c r="J136" s="38"/>
      <c r="L136" s="39"/>
      <c r="M136" s="2"/>
      <c r="N136" s="1"/>
      <c r="O136" s="1"/>
      <c r="P136" s="1"/>
      <c r="Q136" s="1"/>
      <c r="R136" s="1"/>
      <c r="S136" s="1"/>
      <c r="T136" s="1"/>
      <c r="U136" s="16"/>
      <c r="V136" s="1"/>
      <c r="W136" s="1"/>
      <c r="X136" s="16"/>
      <c r="Y136" s="13"/>
      <c r="Z136" s="16"/>
      <c r="AA136" s="1"/>
      <c r="AB136" s="158"/>
      <c r="AC136" s="158"/>
      <c r="AD136" s="158"/>
      <c r="AE136" s="158"/>
      <c r="AF136" s="158"/>
      <c r="AG136" s="158"/>
      <c r="AH136" s="158"/>
      <c r="AI136" s="158"/>
      <c r="AJ136" s="158"/>
      <c r="AK136" s="158"/>
      <c r="AL136" s="158"/>
      <c r="AM136" s="158"/>
      <c r="AN136" s="158"/>
      <c r="AO136" s="158"/>
      <c r="AP136" s="158"/>
      <c r="AQ136" s="158"/>
      <c r="AR136" s="158"/>
      <c r="AS136" s="158"/>
      <c r="AT136" s="158"/>
      <c r="AU136" s="158"/>
      <c r="AV136" s="158"/>
      <c r="AW136" s="158"/>
      <c r="AX136" s="158"/>
      <c r="AY136" s="158"/>
      <c r="AZ136" s="158"/>
      <c r="BA136" s="158"/>
      <c r="BB136" s="158"/>
      <c r="BC136" s="158"/>
      <c r="BD136" s="158"/>
      <c r="BE136" s="158"/>
      <c r="BF136" s="158"/>
      <c r="BG136" s="158"/>
      <c r="BH136" s="158"/>
      <c r="BI136" s="158"/>
      <c r="BJ136" s="158"/>
      <c r="BK136" s="158"/>
      <c r="BL136" s="158"/>
      <c r="BM136" s="158"/>
      <c r="BN136" s="158"/>
      <c r="BO136" s="158"/>
      <c r="BP136" s="158"/>
      <c r="BQ136" s="158"/>
      <c r="BR136" s="158"/>
      <c r="BS136" s="158"/>
    </row>
    <row r="137" spans="1:74" s="17" customFormat="1" x14ac:dyDescent="0.2">
      <c r="A137" s="16"/>
      <c r="B137" s="19" t="s">
        <v>74</v>
      </c>
      <c r="C137" s="19"/>
      <c r="D137" s="19"/>
      <c r="E137" s="61"/>
      <c r="F137" s="31"/>
      <c r="G137" s="31"/>
      <c r="H137" s="1"/>
      <c r="I137" s="1"/>
      <c r="J137" s="2"/>
      <c r="L137" s="2"/>
      <c r="M137" s="38"/>
      <c r="N137" s="16"/>
      <c r="O137" s="16"/>
      <c r="P137" s="16"/>
      <c r="Q137" s="16"/>
      <c r="R137" s="1"/>
      <c r="S137" s="1"/>
      <c r="T137" s="1"/>
      <c r="U137" s="1"/>
      <c r="V137" s="1"/>
      <c r="W137" s="158"/>
      <c r="X137" s="16"/>
      <c r="Y137" s="13"/>
      <c r="Z137" s="16"/>
      <c r="AA137" s="1"/>
      <c r="AB137" s="158"/>
      <c r="AC137" s="158"/>
      <c r="AD137" s="158"/>
      <c r="AE137" s="158"/>
      <c r="AF137" s="158"/>
      <c r="AG137" s="158"/>
      <c r="AH137" s="158"/>
      <c r="AI137" s="158"/>
      <c r="AJ137" s="158"/>
      <c r="AK137" s="158"/>
      <c r="AL137" s="158"/>
      <c r="AM137" s="158"/>
      <c r="AN137" s="158"/>
      <c r="AO137" s="158"/>
      <c r="AP137" s="158"/>
      <c r="AQ137" s="158"/>
      <c r="AR137" s="158"/>
      <c r="AS137" s="158"/>
      <c r="AT137" s="158"/>
      <c r="AU137" s="158"/>
      <c r="AV137" s="158"/>
      <c r="AW137" s="158"/>
      <c r="AX137" s="158"/>
      <c r="AY137" s="158"/>
      <c r="AZ137" s="158"/>
      <c r="BA137" s="158"/>
      <c r="BB137" s="158"/>
      <c r="BC137" s="158"/>
      <c r="BD137" s="158"/>
      <c r="BE137" s="158"/>
      <c r="BF137" s="158"/>
      <c r="BG137" s="158"/>
      <c r="BH137" s="158"/>
      <c r="BI137" s="158"/>
      <c r="BJ137" s="158"/>
      <c r="BK137" s="158"/>
      <c r="BL137" s="158"/>
      <c r="BM137" s="158"/>
      <c r="BN137" s="158"/>
      <c r="BO137" s="158"/>
      <c r="BP137" s="158"/>
      <c r="BQ137" s="158"/>
      <c r="BR137" s="158"/>
      <c r="BS137" s="158"/>
    </row>
    <row r="138" spans="1:74" s="17" customFormat="1" x14ac:dyDescent="0.2">
      <c r="A138" s="16"/>
      <c r="B138" s="19" t="s">
        <v>74</v>
      </c>
      <c r="C138" s="19"/>
      <c r="D138" s="19"/>
      <c r="E138" s="30"/>
      <c r="F138" s="31"/>
      <c r="G138" s="31"/>
      <c r="H138" s="1"/>
      <c r="I138" s="1"/>
      <c r="J138" s="2"/>
      <c r="L138" s="5"/>
      <c r="M138" s="2"/>
      <c r="N138" s="16"/>
      <c r="O138" s="16"/>
      <c r="P138" s="16"/>
      <c r="Q138" s="16"/>
      <c r="R138" s="1"/>
      <c r="S138" s="1"/>
      <c r="T138" s="1"/>
      <c r="U138" s="1"/>
      <c r="V138" s="1"/>
      <c r="W138" s="1"/>
      <c r="X138" s="16"/>
      <c r="Y138" s="1"/>
      <c r="Z138" s="1"/>
      <c r="AA138" s="5"/>
      <c r="AB138" s="1"/>
      <c r="AC138" s="158"/>
      <c r="AD138" s="158"/>
      <c r="AE138" s="158"/>
      <c r="AF138" s="158"/>
      <c r="AG138" s="158"/>
      <c r="AH138" s="158"/>
      <c r="AI138" s="158"/>
      <c r="AJ138" s="158"/>
      <c r="AK138" s="158"/>
      <c r="AL138" s="158"/>
      <c r="AM138" s="158"/>
      <c r="AN138" s="158"/>
      <c r="AO138" s="158"/>
      <c r="AP138" s="158"/>
      <c r="AQ138" s="158"/>
      <c r="AR138" s="158"/>
      <c r="AS138" s="158"/>
      <c r="AT138" s="158"/>
      <c r="AU138" s="158"/>
      <c r="AV138" s="158"/>
      <c r="AW138" s="158"/>
      <c r="AX138" s="158"/>
      <c r="AY138" s="158"/>
      <c r="AZ138" s="158"/>
      <c r="BA138" s="158"/>
      <c r="BB138" s="158"/>
      <c r="BC138" s="158"/>
      <c r="BD138" s="158"/>
      <c r="BE138" s="158"/>
      <c r="BF138" s="158"/>
      <c r="BG138" s="158"/>
      <c r="BH138" s="158"/>
      <c r="BI138" s="158"/>
      <c r="BJ138" s="158"/>
      <c r="BK138" s="158"/>
      <c r="BL138" s="158"/>
      <c r="BM138" s="158"/>
      <c r="BN138" s="158"/>
      <c r="BO138" s="158"/>
      <c r="BP138" s="158"/>
      <c r="BQ138" s="158"/>
      <c r="BR138" s="158"/>
      <c r="BS138" s="158"/>
    </row>
    <row r="139" spans="1:74" s="17" customFormat="1" x14ac:dyDescent="0.2">
      <c r="A139" s="16"/>
      <c r="B139" s="19" t="s">
        <v>74</v>
      </c>
      <c r="C139" s="19"/>
      <c r="D139" s="19"/>
      <c r="E139" s="30"/>
      <c r="F139" s="31"/>
      <c r="G139" s="31"/>
      <c r="H139" s="1"/>
      <c r="I139" s="1"/>
      <c r="J139" s="2"/>
      <c r="L139" s="5"/>
      <c r="M139" s="2"/>
      <c r="N139" s="16"/>
      <c r="O139" s="16"/>
      <c r="P139" s="16"/>
      <c r="Q139" s="16"/>
      <c r="R139" s="1"/>
      <c r="S139" s="1"/>
      <c r="T139" s="1"/>
      <c r="U139" s="1"/>
      <c r="V139" s="1"/>
      <c r="W139" s="1"/>
      <c r="X139" s="16"/>
      <c r="Y139" s="1"/>
      <c r="Z139" s="1"/>
      <c r="AA139" s="5"/>
      <c r="AB139" s="1"/>
      <c r="AC139" s="158"/>
      <c r="AD139" s="158"/>
      <c r="AE139" s="158"/>
      <c r="AF139" s="158"/>
      <c r="AG139" s="158"/>
      <c r="AH139" s="158"/>
      <c r="AI139" s="158"/>
      <c r="AJ139" s="158"/>
      <c r="AK139" s="158"/>
      <c r="AL139" s="158"/>
      <c r="AM139" s="158"/>
      <c r="AN139" s="158"/>
      <c r="AO139" s="158"/>
      <c r="AP139" s="158"/>
      <c r="AQ139" s="158"/>
      <c r="AR139" s="158"/>
      <c r="AS139" s="158"/>
      <c r="AT139" s="158"/>
      <c r="AU139" s="158"/>
      <c r="AV139" s="158"/>
      <c r="AW139" s="158"/>
      <c r="AX139" s="158"/>
      <c r="AY139" s="158"/>
      <c r="AZ139" s="158"/>
      <c r="BA139" s="158"/>
      <c r="BB139" s="158"/>
      <c r="BC139" s="158"/>
      <c r="BD139" s="158"/>
      <c r="BE139" s="158"/>
      <c r="BF139" s="158"/>
      <c r="BG139" s="158"/>
      <c r="BH139" s="158"/>
      <c r="BI139" s="158"/>
      <c r="BJ139" s="158"/>
      <c r="BK139" s="158"/>
      <c r="BL139" s="158"/>
      <c r="BM139" s="158"/>
      <c r="BN139" s="158"/>
      <c r="BO139" s="158"/>
      <c r="BP139" s="158"/>
      <c r="BQ139" s="158"/>
      <c r="BR139" s="158"/>
      <c r="BS139" s="158"/>
    </row>
    <row r="140" spans="1:74" s="17" customFormat="1" x14ac:dyDescent="0.2">
      <c r="A140" s="16"/>
      <c r="B140" s="19" t="s">
        <v>74</v>
      </c>
      <c r="C140" s="19"/>
      <c r="D140" s="19"/>
      <c r="E140" s="42"/>
      <c r="F140" s="31"/>
      <c r="G140" s="31"/>
      <c r="H140" s="16"/>
      <c r="I140" s="16"/>
      <c r="J140" s="35"/>
      <c r="L140" s="35"/>
      <c r="M140" s="35"/>
      <c r="N140" s="16"/>
      <c r="O140" s="16"/>
      <c r="P140" s="16"/>
      <c r="Q140" s="16"/>
      <c r="R140" s="1"/>
      <c r="S140" s="1"/>
      <c r="T140" s="1"/>
      <c r="U140" s="1"/>
      <c r="V140" s="1"/>
      <c r="W140" s="1"/>
      <c r="X140" s="16"/>
      <c r="Y140" s="13"/>
      <c r="Z140" s="16"/>
      <c r="AA140" s="1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58"/>
      <c r="AM140" s="158"/>
      <c r="AN140" s="158"/>
      <c r="AO140" s="158"/>
      <c r="AP140" s="158"/>
    </row>
    <row r="141" spans="1:74" s="17" customFormat="1" x14ac:dyDescent="0.2">
      <c r="A141" s="16"/>
      <c r="B141" s="19" t="s">
        <v>74</v>
      </c>
      <c r="C141" s="19"/>
      <c r="D141" s="19"/>
      <c r="E141" s="42"/>
      <c r="F141" s="31"/>
      <c r="G141" s="31"/>
      <c r="H141" s="16"/>
      <c r="I141" s="16"/>
      <c r="J141" s="35"/>
      <c r="L141" s="35"/>
      <c r="M141" s="35"/>
      <c r="N141" s="16"/>
      <c r="O141" s="16"/>
      <c r="P141" s="16"/>
      <c r="Q141" s="16"/>
      <c r="R141" s="1"/>
      <c r="S141" s="1"/>
      <c r="T141" s="1"/>
      <c r="U141" s="1"/>
      <c r="V141" s="1"/>
      <c r="W141" s="1"/>
      <c r="X141" s="16"/>
      <c r="Y141" s="13"/>
      <c r="Z141" s="16"/>
      <c r="AA141" s="1"/>
      <c r="AB141" s="158"/>
      <c r="AC141" s="158"/>
      <c r="AD141" s="158"/>
      <c r="AE141" s="158"/>
      <c r="AF141" s="158"/>
      <c r="AG141" s="158"/>
      <c r="AH141" s="158"/>
      <c r="AI141" s="158"/>
      <c r="AJ141" s="158"/>
      <c r="AK141" s="158"/>
      <c r="AL141" s="158"/>
      <c r="AM141" s="158"/>
      <c r="AN141" s="158"/>
      <c r="AO141" s="158"/>
      <c r="AP141" s="158"/>
    </row>
    <row r="142" spans="1:74" s="17" customFormat="1" x14ac:dyDescent="0.2">
      <c r="A142" s="16"/>
      <c r="B142" s="19" t="s">
        <v>74</v>
      </c>
      <c r="C142" s="19"/>
      <c r="D142" s="19"/>
      <c r="E142" s="42"/>
      <c r="F142" s="31"/>
      <c r="G142" s="31"/>
      <c r="H142" s="16"/>
      <c r="I142" s="16"/>
      <c r="J142" s="35"/>
      <c r="L142" s="35"/>
      <c r="M142" s="35"/>
      <c r="N142" s="16"/>
      <c r="O142" s="16"/>
      <c r="P142" s="16"/>
      <c r="Q142" s="16"/>
      <c r="R142" s="16"/>
      <c r="S142" s="1"/>
      <c r="T142" s="1"/>
      <c r="U142" s="16"/>
      <c r="V142" s="1"/>
      <c r="W142" s="13"/>
      <c r="X142" s="16"/>
      <c r="Y142" s="13"/>
      <c r="Z142" s="16"/>
      <c r="AA142" s="1"/>
      <c r="AB142" s="158"/>
      <c r="AC142" s="158"/>
      <c r="AD142" s="158"/>
      <c r="AE142" s="158"/>
      <c r="AF142" s="158"/>
      <c r="AG142" s="158"/>
      <c r="AH142" s="158"/>
      <c r="AI142" s="158"/>
      <c r="AJ142" s="158"/>
      <c r="AK142" s="158"/>
      <c r="AL142" s="158"/>
      <c r="AM142" s="158"/>
      <c r="AN142" s="158"/>
      <c r="AO142" s="158"/>
      <c r="AP142" s="158"/>
      <c r="BR142" s="158"/>
    </row>
    <row r="143" spans="1:74" s="17" customFormat="1" x14ac:dyDescent="0.2">
      <c r="A143" s="16"/>
      <c r="B143" s="20" t="s">
        <v>74</v>
      </c>
      <c r="C143" s="20"/>
      <c r="D143" s="20"/>
      <c r="E143" s="8"/>
      <c r="F143" s="9"/>
      <c r="G143" s="9"/>
      <c r="H143" s="16"/>
      <c r="I143" s="16"/>
      <c r="J143" s="35"/>
      <c r="L143" s="35"/>
      <c r="M143" s="35"/>
      <c r="N143" s="16"/>
      <c r="O143" s="16"/>
      <c r="P143" s="16"/>
      <c r="Q143" s="16"/>
      <c r="R143" s="16"/>
      <c r="S143" s="1"/>
      <c r="T143" s="1"/>
      <c r="U143" s="16"/>
      <c r="V143" s="1"/>
      <c r="W143" s="13"/>
      <c r="X143" s="16"/>
      <c r="Y143" s="13"/>
      <c r="Z143" s="16"/>
      <c r="AA143" s="1"/>
      <c r="AB143" s="158"/>
      <c r="AC143" s="158"/>
      <c r="AD143" s="158"/>
      <c r="AE143" s="158"/>
      <c r="AF143" s="158"/>
      <c r="AG143" s="158"/>
      <c r="AH143" s="158"/>
      <c r="AI143" s="158"/>
      <c r="AJ143" s="158"/>
      <c r="AK143" s="158"/>
      <c r="AL143" s="158"/>
      <c r="AM143" s="158"/>
      <c r="AN143" s="158"/>
      <c r="AO143" s="158"/>
      <c r="AP143" s="158"/>
      <c r="BR143" s="158"/>
    </row>
    <row r="144" spans="1:74" s="17" customFormat="1" x14ac:dyDescent="0.2">
      <c r="A144" s="1"/>
      <c r="B144" s="20" t="s">
        <v>74</v>
      </c>
      <c r="C144" s="20"/>
      <c r="D144" s="20"/>
      <c r="E144" s="26"/>
      <c r="F144" s="31"/>
      <c r="G144" s="31"/>
      <c r="H144" s="16"/>
      <c r="I144" s="16"/>
      <c r="J144" s="32"/>
      <c r="L144" s="32"/>
      <c r="M144" s="32"/>
      <c r="N144" s="1"/>
      <c r="O144" s="1"/>
      <c r="P144" s="1"/>
      <c r="Q144" s="1"/>
      <c r="R144" s="1"/>
      <c r="S144" s="1"/>
      <c r="T144" s="1"/>
      <c r="U144" s="1"/>
      <c r="V144" s="16"/>
      <c r="W144" s="13"/>
      <c r="X144" s="16"/>
      <c r="Y144" s="13"/>
      <c r="Z144" s="16"/>
      <c r="AA144" s="1"/>
      <c r="AB144" s="158"/>
      <c r="AC144" s="158"/>
      <c r="AD144" s="158"/>
      <c r="AE144" s="158"/>
      <c r="AF144" s="158"/>
      <c r="AG144" s="158"/>
      <c r="AH144" s="158"/>
      <c r="AI144" s="158"/>
      <c r="AJ144" s="158"/>
      <c r="AK144" s="158"/>
      <c r="AL144" s="158"/>
      <c r="AM144" s="158"/>
      <c r="AN144" s="158"/>
      <c r="AO144" s="158"/>
      <c r="AP144" s="158"/>
      <c r="AQ144" s="158"/>
      <c r="AR144" s="158"/>
      <c r="AS144" s="158"/>
      <c r="AT144" s="158"/>
      <c r="AU144" s="158"/>
      <c r="AV144" s="158"/>
      <c r="AW144" s="158"/>
      <c r="AX144" s="158"/>
      <c r="AY144" s="158"/>
      <c r="AZ144" s="158"/>
      <c r="BA144" s="158"/>
      <c r="BB144" s="158"/>
      <c r="BC144" s="158"/>
      <c r="BD144" s="158"/>
      <c r="BE144" s="158"/>
      <c r="BF144" s="158"/>
      <c r="BG144" s="158"/>
      <c r="BH144" s="158"/>
      <c r="BI144" s="158"/>
      <c r="BJ144" s="158"/>
      <c r="BK144" s="158"/>
      <c r="BL144" s="158"/>
      <c r="BM144" s="158"/>
      <c r="BN144" s="158"/>
      <c r="BO144" s="158"/>
      <c r="BP144" s="158"/>
      <c r="BQ144" s="158"/>
    </row>
    <row r="145" spans="1:74" s="17" customFormat="1" x14ac:dyDescent="0.2">
      <c r="A145" s="1"/>
      <c r="B145" s="20" t="s">
        <v>74</v>
      </c>
      <c r="C145" s="20"/>
      <c r="D145" s="20"/>
      <c r="E145" s="26"/>
      <c r="F145" s="31"/>
      <c r="G145" s="31"/>
      <c r="H145" s="16"/>
      <c r="I145" s="16"/>
      <c r="J145" s="32"/>
      <c r="L145" s="32"/>
      <c r="M145" s="32"/>
      <c r="N145" s="1"/>
      <c r="O145" s="1"/>
      <c r="P145" s="1"/>
      <c r="Q145" s="1"/>
      <c r="R145" s="1"/>
      <c r="S145" s="1"/>
      <c r="T145" s="1"/>
      <c r="U145" s="1"/>
      <c r="V145" s="16"/>
      <c r="W145" s="13"/>
      <c r="X145" s="16"/>
      <c r="Y145" s="13"/>
      <c r="Z145" s="16"/>
      <c r="AA145" s="1"/>
      <c r="AB145" s="158"/>
      <c r="AC145" s="158"/>
      <c r="AD145" s="158"/>
      <c r="AE145" s="158"/>
      <c r="AF145" s="158"/>
      <c r="AG145" s="158"/>
      <c r="AH145" s="158"/>
      <c r="AI145" s="158"/>
      <c r="AJ145" s="158"/>
      <c r="AK145" s="158"/>
      <c r="AL145" s="158"/>
      <c r="AM145" s="158"/>
      <c r="AN145" s="158"/>
      <c r="AO145" s="158"/>
      <c r="AP145" s="158"/>
      <c r="AQ145" s="158"/>
      <c r="AR145" s="158"/>
      <c r="AS145" s="158"/>
      <c r="AT145" s="158"/>
      <c r="AU145" s="158"/>
      <c r="AV145" s="158"/>
      <c r="AW145" s="158"/>
      <c r="AX145" s="158"/>
      <c r="AY145" s="158"/>
      <c r="AZ145" s="158"/>
      <c r="BA145" s="158"/>
      <c r="BB145" s="158"/>
      <c r="BC145" s="158"/>
      <c r="BD145" s="158"/>
      <c r="BE145" s="158"/>
      <c r="BF145" s="158"/>
      <c r="BG145" s="158"/>
      <c r="BH145" s="158"/>
      <c r="BI145" s="158"/>
      <c r="BJ145" s="158"/>
      <c r="BK145" s="158"/>
      <c r="BL145" s="158"/>
      <c r="BM145" s="158"/>
      <c r="BN145" s="158"/>
      <c r="BO145" s="158"/>
      <c r="BP145" s="158"/>
      <c r="BQ145" s="158"/>
    </row>
    <row r="146" spans="1:74" s="17" customFormat="1" x14ac:dyDescent="0.2">
      <c r="A146" s="16"/>
      <c r="B146" s="19" t="s">
        <v>74</v>
      </c>
      <c r="C146" s="19"/>
      <c r="D146" s="19"/>
      <c r="E146" s="42"/>
      <c r="F146" s="31"/>
      <c r="G146" s="31"/>
      <c r="H146" s="1"/>
      <c r="I146" s="1"/>
      <c r="J146" s="2"/>
      <c r="L146" s="2"/>
      <c r="M146" s="38"/>
      <c r="N146" s="16"/>
      <c r="O146" s="16"/>
      <c r="P146" s="16"/>
      <c r="Q146" s="16"/>
      <c r="R146" s="1"/>
      <c r="S146" s="1"/>
      <c r="T146" s="1"/>
      <c r="U146" s="1"/>
      <c r="V146" s="1"/>
      <c r="W146" s="158"/>
      <c r="X146" s="1"/>
      <c r="Y146" s="13"/>
      <c r="Z146" s="16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58"/>
      <c r="AN146" s="22"/>
    </row>
    <row r="147" spans="1:74" s="17" customFormat="1" x14ac:dyDescent="0.2">
      <c r="A147" s="1"/>
      <c r="B147" s="19" t="s">
        <v>74</v>
      </c>
      <c r="C147" s="19"/>
      <c r="D147" s="19"/>
      <c r="E147" s="30"/>
      <c r="F147" s="31"/>
      <c r="G147" s="31"/>
      <c r="H147" s="16"/>
      <c r="I147" s="16"/>
      <c r="J147" s="32"/>
      <c r="L147" s="32"/>
      <c r="M147" s="32"/>
      <c r="N147" s="1"/>
      <c r="O147" s="1"/>
      <c r="P147" s="1"/>
      <c r="Q147" s="1"/>
      <c r="R147" s="1"/>
      <c r="S147" s="1"/>
      <c r="T147" s="1"/>
      <c r="U147" s="1"/>
      <c r="V147" s="13"/>
      <c r="W147" s="13"/>
      <c r="X147" s="1"/>
      <c r="Y147" s="13"/>
      <c r="Z147" s="16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58"/>
      <c r="AN147" s="22"/>
    </row>
    <row r="148" spans="1:74" x14ac:dyDescent="0.2">
      <c r="B148" s="19" t="s">
        <v>74</v>
      </c>
      <c r="C148" s="19"/>
      <c r="D148" s="19"/>
      <c r="E148" s="30"/>
      <c r="F148" s="31"/>
      <c r="G148" s="31"/>
      <c r="H148" s="16"/>
      <c r="I148" s="16"/>
      <c r="J148" s="35"/>
      <c r="K148" s="158"/>
      <c r="L148" s="35"/>
      <c r="M148" s="35"/>
      <c r="R148" s="16"/>
      <c r="U148" s="16"/>
      <c r="V148" s="1"/>
      <c r="W148" s="13"/>
      <c r="X148" s="16"/>
      <c r="Y148" s="1"/>
      <c r="Z148" s="1"/>
      <c r="AB148" s="158"/>
      <c r="AC148" s="158"/>
      <c r="AD148" s="158"/>
      <c r="AE148" s="158"/>
      <c r="AF148" s="158"/>
      <c r="AG148" s="158"/>
      <c r="AH148" s="158"/>
      <c r="AI148" s="158"/>
      <c r="AJ148" s="158"/>
      <c r="AK148" s="158"/>
      <c r="AL148" s="158"/>
      <c r="AM148" s="158"/>
      <c r="AN148" s="158"/>
      <c r="AO148" s="158"/>
      <c r="AP148" s="158"/>
      <c r="AQ148" s="158"/>
      <c r="AR148" s="158"/>
      <c r="AS148" s="158"/>
      <c r="AT148" s="158"/>
      <c r="AU148" s="158"/>
      <c r="AV148" s="158"/>
      <c r="AW148" s="158"/>
      <c r="AX148" s="158"/>
      <c r="AY148" s="158"/>
      <c r="AZ148" s="158"/>
      <c r="BA148" s="158"/>
      <c r="BB148" s="158"/>
      <c r="BC148" s="158"/>
      <c r="BD148" s="158"/>
      <c r="BE148" s="158"/>
      <c r="BF148" s="158"/>
      <c r="BG148" s="158"/>
      <c r="BH148" s="158"/>
      <c r="BI148" s="158"/>
      <c r="BJ148" s="158"/>
      <c r="BK148" s="158"/>
      <c r="BL148" s="158"/>
      <c r="BM148" s="158"/>
      <c r="BN148" s="158"/>
      <c r="BO148" s="158"/>
      <c r="BP148" s="158"/>
      <c r="BQ148" s="158"/>
      <c r="BR148" s="158"/>
      <c r="BS148" s="158"/>
      <c r="BT148" s="158"/>
      <c r="BU148" s="158"/>
      <c r="BV148" s="158"/>
    </row>
    <row r="149" spans="1:74" s="17" customFormat="1" x14ac:dyDescent="0.2">
      <c r="A149" s="16"/>
      <c r="B149" s="19" t="s">
        <v>74</v>
      </c>
      <c r="C149" s="19"/>
      <c r="D149" s="19"/>
      <c r="E149" s="30"/>
      <c r="F149" s="31"/>
      <c r="G149" s="31"/>
      <c r="H149" s="16"/>
      <c r="I149" s="16"/>
      <c r="J149" s="43"/>
      <c r="L149" s="32"/>
      <c r="M149" s="32"/>
      <c r="N149" s="16"/>
      <c r="O149" s="16"/>
      <c r="P149" s="16"/>
      <c r="Q149" s="16"/>
      <c r="R149" s="1"/>
      <c r="S149" s="1"/>
      <c r="T149" s="1"/>
      <c r="U149" s="1"/>
      <c r="V149" s="1"/>
      <c r="W149" s="158"/>
      <c r="X149" s="16"/>
      <c r="Y149" s="13"/>
      <c r="Z149" s="16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58"/>
      <c r="AN149" s="22"/>
    </row>
    <row r="150" spans="1:74" s="17" customFormat="1" x14ac:dyDescent="0.2">
      <c r="A150" s="16"/>
      <c r="B150" s="19" t="s">
        <v>74</v>
      </c>
      <c r="C150" s="19"/>
      <c r="D150" s="19"/>
      <c r="E150" s="30"/>
      <c r="F150" s="31"/>
      <c r="G150" s="31"/>
      <c r="H150" s="16"/>
      <c r="I150" s="16"/>
      <c r="J150" s="43"/>
      <c r="L150" s="32"/>
      <c r="M150" s="32"/>
      <c r="N150" s="16"/>
      <c r="O150" s="16"/>
      <c r="P150" s="16"/>
      <c r="Q150" s="16"/>
      <c r="R150" s="1"/>
      <c r="S150" s="1"/>
      <c r="T150" s="1"/>
      <c r="U150" s="1"/>
      <c r="V150" s="1"/>
      <c r="W150" s="158"/>
      <c r="X150" s="16"/>
      <c r="Y150" s="13"/>
      <c r="Z150" s="16"/>
      <c r="AA150" s="1"/>
      <c r="AB150" s="158"/>
      <c r="AC150" s="158"/>
      <c r="AD150" s="158"/>
      <c r="AE150" s="158"/>
      <c r="AF150" s="158"/>
      <c r="AG150" s="158"/>
      <c r="AH150" s="158"/>
      <c r="AI150" s="158"/>
      <c r="AJ150" s="158"/>
      <c r="AK150" s="158"/>
      <c r="AL150" s="158"/>
      <c r="AM150" s="158"/>
      <c r="AN150" s="158"/>
      <c r="AO150" s="158"/>
      <c r="AP150" s="158"/>
      <c r="BR150" s="158"/>
    </row>
    <row r="151" spans="1:74" x14ac:dyDescent="0.2">
      <c r="A151" s="16"/>
      <c r="B151" s="20" t="s">
        <v>74</v>
      </c>
      <c r="E151" s="82"/>
      <c r="F151" s="31"/>
      <c r="G151" s="31"/>
      <c r="H151" s="5"/>
      <c r="I151" s="5"/>
      <c r="J151" s="38"/>
      <c r="K151" s="158"/>
      <c r="L151" s="39"/>
      <c r="M151" s="39"/>
      <c r="N151" s="16"/>
      <c r="O151" s="16"/>
      <c r="P151" s="16"/>
      <c r="Q151" s="16"/>
      <c r="V151" s="1"/>
      <c r="W151" s="1"/>
      <c r="X151" s="16"/>
      <c r="Y151" s="13"/>
      <c r="Z151" s="16"/>
      <c r="AB151" s="158"/>
      <c r="AC151" s="158"/>
      <c r="AD151" s="158"/>
      <c r="AE151" s="158"/>
      <c r="AF151" s="158"/>
      <c r="AG151" s="158"/>
      <c r="AH151" s="158"/>
      <c r="AI151" s="158"/>
      <c r="AJ151" s="158"/>
      <c r="AK151" s="158"/>
      <c r="AL151" s="158"/>
      <c r="AM151" s="158"/>
      <c r="AN151" s="158"/>
      <c r="AO151" s="158"/>
      <c r="AP151" s="158"/>
      <c r="AQ151" s="158"/>
      <c r="AR151" s="158"/>
      <c r="AS151" s="158"/>
      <c r="AT151" s="158"/>
      <c r="AU151" s="158"/>
      <c r="AV151" s="158"/>
      <c r="AW151" s="158"/>
      <c r="AX151" s="158"/>
      <c r="AY151" s="158"/>
      <c r="AZ151" s="158"/>
      <c r="BA151" s="158"/>
      <c r="BB151" s="158"/>
      <c r="BC151" s="158"/>
      <c r="BD151" s="158"/>
      <c r="BE151" s="158"/>
      <c r="BF151" s="158"/>
      <c r="BG151" s="158"/>
      <c r="BH151" s="158"/>
      <c r="BI151" s="158"/>
      <c r="BJ151" s="158"/>
      <c r="BK151" s="158"/>
      <c r="BL151" s="158"/>
      <c r="BM151" s="158"/>
      <c r="BN151" s="158"/>
      <c r="BO151" s="158"/>
      <c r="BP151" s="158"/>
      <c r="BQ151" s="158"/>
      <c r="BR151" s="17"/>
      <c r="BS151" s="158"/>
      <c r="BT151" s="158"/>
      <c r="BU151" s="158"/>
      <c r="BV151" s="158"/>
    </row>
    <row r="152" spans="1:74" x14ac:dyDescent="0.2">
      <c r="B152" s="19" t="s">
        <v>74</v>
      </c>
      <c r="C152" s="19"/>
      <c r="D152" s="19"/>
      <c r="E152" s="30"/>
      <c r="F152" s="31"/>
      <c r="G152" s="31"/>
      <c r="H152" s="16"/>
      <c r="I152" s="16"/>
      <c r="J152" s="32"/>
      <c r="K152" s="158"/>
      <c r="L152" s="32"/>
      <c r="M152" s="32"/>
      <c r="U152" s="16"/>
      <c r="V152" s="1"/>
      <c r="W152" s="1"/>
      <c r="X152" s="1"/>
      <c r="Y152" s="13"/>
      <c r="Z152" s="16"/>
      <c r="AB152" s="158"/>
      <c r="AC152" s="158"/>
      <c r="AD152" s="158"/>
      <c r="AE152" s="158"/>
      <c r="AF152" s="158"/>
      <c r="AG152" s="158"/>
      <c r="AH152" s="158"/>
      <c r="AI152" s="158"/>
      <c r="AJ152" s="158"/>
      <c r="AK152" s="158"/>
      <c r="AL152" s="158"/>
      <c r="AM152" s="158"/>
      <c r="AN152" s="158"/>
      <c r="AO152" s="158"/>
      <c r="AP152" s="158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58"/>
      <c r="BS152" s="17"/>
      <c r="BT152" s="158"/>
      <c r="BU152" s="158"/>
      <c r="BV152" s="158"/>
    </row>
    <row r="153" spans="1:74" x14ac:dyDescent="0.2">
      <c r="A153" s="16"/>
      <c r="B153" s="20" t="s">
        <v>74</v>
      </c>
      <c r="E153" s="45"/>
      <c r="F153" s="31"/>
      <c r="G153" s="31"/>
      <c r="H153" s="5"/>
      <c r="I153" s="5"/>
      <c r="J153" s="38"/>
      <c r="K153" s="158"/>
      <c r="L153" s="39"/>
      <c r="M153" s="62"/>
      <c r="N153" s="16"/>
      <c r="O153" s="16"/>
      <c r="P153" s="16"/>
      <c r="Q153" s="16"/>
      <c r="R153" s="16"/>
      <c r="U153" s="16"/>
      <c r="V153" s="1"/>
      <c r="W153" s="158"/>
      <c r="X153" s="16"/>
      <c r="Y153" s="13"/>
      <c r="Z153" s="16"/>
      <c r="AB153" s="158"/>
      <c r="AC153" s="158"/>
      <c r="AD153" s="158"/>
      <c r="AE153" s="158"/>
      <c r="AF153" s="158"/>
      <c r="AG153" s="158"/>
      <c r="AH153" s="158"/>
      <c r="AI153" s="158"/>
      <c r="AJ153" s="158"/>
      <c r="AK153" s="158"/>
      <c r="AL153" s="158"/>
      <c r="AM153" s="158"/>
      <c r="AN153" s="158"/>
      <c r="AO153" s="158"/>
      <c r="AP153" s="158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58"/>
      <c r="BT153" s="158"/>
      <c r="BU153" s="158"/>
      <c r="BV153" s="158"/>
    </row>
    <row r="154" spans="1:74" x14ac:dyDescent="0.2">
      <c r="B154" s="19" t="s">
        <v>74</v>
      </c>
      <c r="C154" s="19"/>
      <c r="D154" s="19"/>
      <c r="E154" s="30"/>
      <c r="F154" s="31"/>
      <c r="G154" s="31"/>
      <c r="H154" s="16"/>
      <c r="I154" s="16"/>
      <c r="J154" s="32"/>
      <c r="K154" s="158"/>
      <c r="L154" s="32"/>
      <c r="M154" s="32"/>
      <c r="V154" s="1"/>
      <c r="W154" s="158"/>
      <c r="X154" s="16"/>
      <c r="Y154" s="13"/>
      <c r="Z154" s="16"/>
      <c r="AB154" s="158"/>
      <c r="AC154" s="158"/>
      <c r="AD154" s="158"/>
      <c r="AE154" s="158"/>
      <c r="AF154" s="158"/>
      <c r="AG154" s="158"/>
      <c r="AH154" s="158"/>
      <c r="AI154" s="158"/>
      <c r="AJ154" s="158"/>
      <c r="AK154" s="158"/>
      <c r="AL154" s="158"/>
      <c r="AM154" s="158"/>
      <c r="AN154" s="158"/>
      <c r="AO154" s="158"/>
      <c r="AP154" s="158"/>
      <c r="AQ154" s="158"/>
      <c r="AR154" s="158"/>
      <c r="AS154" s="158"/>
      <c r="AT154" s="158"/>
      <c r="AU154" s="158"/>
      <c r="AV154" s="158"/>
      <c r="AW154" s="158"/>
      <c r="AX154" s="158"/>
      <c r="AY154" s="158"/>
      <c r="AZ154" s="158"/>
      <c r="BA154" s="158"/>
      <c r="BB154" s="158"/>
      <c r="BC154" s="158"/>
      <c r="BD154" s="158"/>
      <c r="BE154" s="158"/>
      <c r="BF154" s="158"/>
      <c r="BG154" s="158"/>
      <c r="BH154" s="158"/>
      <c r="BI154" s="158"/>
      <c r="BJ154" s="158"/>
      <c r="BK154" s="158"/>
      <c r="BL154" s="158"/>
      <c r="BM154" s="158"/>
      <c r="BN154" s="158"/>
      <c r="BO154" s="158"/>
      <c r="BP154" s="158"/>
      <c r="BQ154" s="158"/>
      <c r="BR154" s="17"/>
      <c r="BS154" s="158"/>
      <c r="BT154" s="158"/>
      <c r="BU154" s="158"/>
      <c r="BV154" s="158"/>
    </row>
    <row r="155" spans="1:74" x14ac:dyDescent="0.2">
      <c r="A155" s="16"/>
      <c r="B155" s="19" t="s">
        <v>74</v>
      </c>
      <c r="C155" s="19"/>
      <c r="D155" s="19"/>
      <c r="E155" s="26"/>
      <c r="F155" s="31"/>
      <c r="G155" s="31"/>
      <c r="H155" s="16"/>
      <c r="I155" s="16"/>
      <c r="J155" s="35"/>
      <c r="K155" s="158"/>
      <c r="L155" s="35"/>
      <c r="M155" s="35"/>
      <c r="N155" s="16"/>
      <c r="O155" s="16"/>
      <c r="P155" s="16"/>
      <c r="Q155" s="16"/>
      <c r="V155" s="13"/>
      <c r="W155" s="13"/>
      <c r="X155" s="16"/>
      <c r="Y155" s="13"/>
      <c r="Z155" s="16"/>
      <c r="AB155" s="158"/>
      <c r="AC155" s="158"/>
      <c r="AD155" s="158"/>
      <c r="AE155" s="158"/>
      <c r="AF155" s="158"/>
      <c r="AG155" s="158"/>
      <c r="AH155" s="158"/>
      <c r="AI155" s="158"/>
      <c r="AJ155" s="158"/>
      <c r="AK155" s="158"/>
      <c r="AL155" s="158"/>
      <c r="AM155" s="158"/>
      <c r="AN155" s="158"/>
      <c r="AO155" s="158"/>
      <c r="AP155" s="158"/>
      <c r="AQ155" s="158"/>
      <c r="AR155" s="158"/>
      <c r="AS155" s="158"/>
      <c r="AT155" s="158"/>
      <c r="AU155" s="158"/>
      <c r="AV155" s="158"/>
      <c r="AW155" s="158"/>
      <c r="AX155" s="158"/>
      <c r="AY155" s="158"/>
      <c r="AZ155" s="158"/>
      <c r="BA155" s="158"/>
      <c r="BB155" s="158"/>
      <c r="BC155" s="158"/>
      <c r="BD155" s="158"/>
      <c r="BE155" s="158"/>
      <c r="BF155" s="158"/>
      <c r="BG155" s="158"/>
      <c r="BH155" s="158"/>
      <c r="BI155" s="158"/>
      <c r="BJ155" s="158"/>
      <c r="BK155" s="158"/>
      <c r="BL155" s="158"/>
      <c r="BM155" s="158"/>
      <c r="BN155" s="158"/>
      <c r="BO155" s="158"/>
      <c r="BP155" s="158"/>
      <c r="BQ155" s="158"/>
      <c r="BR155" s="17"/>
      <c r="BS155" s="158"/>
      <c r="BT155" s="158"/>
      <c r="BU155" s="158"/>
      <c r="BV155" s="158"/>
    </row>
    <row r="156" spans="1:74" x14ac:dyDescent="0.2">
      <c r="B156" s="19" t="s">
        <v>74</v>
      </c>
      <c r="C156" s="19"/>
      <c r="D156" s="19"/>
      <c r="E156" s="30"/>
      <c r="F156" s="31"/>
      <c r="G156" s="31"/>
      <c r="H156" s="16"/>
      <c r="I156" s="16"/>
      <c r="J156" s="32"/>
      <c r="K156" s="158"/>
      <c r="L156" s="32"/>
      <c r="M156" s="32"/>
      <c r="V156" s="1"/>
      <c r="W156" s="158"/>
      <c r="X156" s="16"/>
      <c r="Y156" s="13"/>
      <c r="Z156" s="16"/>
      <c r="AB156" s="158"/>
      <c r="AC156" s="158"/>
      <c r="AD156" s="158"/>
      <c r="AE156" s="158"/>
      <c r="AF156" s="158"/>
      <c r="AG156" s="158"/>
      <c r="AH156" s="158"/>
      <c r="AI156" s="158"/>
      <c r="AJ156" s="158"/>
      <c r="AK156" s="158"/>
      <c r="AL156" s="158"/>
      <c r="AM156" s="158"/>
      <c r="AN156" s="158"/>
      <c r="AO156" s="158"/>
      <c r="AP156" s="158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58"/>
      <c r="BT156" s="158"/>
      <c r="BU156" s="158"/>
      <c r="BV156" s="158"/>
    </row>
    <row r="157" spans="1:74" x14ac:dyDescent="0.2">
      <c r="B157" s="20" t="s">
        <v>74</v>
      </c>
      <c r="E157" s="30"/>
      <c r="F157" s="31"/>
      <c r="G157" s="31"/>
      <c r="H157" s="22"/>
      <c r="I157" s="22"/>
      <c r="K157" s="158"/>
      <c r="L157" s="2"/>
      <c r="M157" s="35"/>
      <c r="V157" s="1"/>
      <c r="W157" s="158"/>
      <c r="X157" s="16"/>
      <c r="Y157" s="13"/>
      <c r="Z157" s="16"/>
      <c r="AB157" s="158"/>
      <c r="AC157" s="158"/>
      <c r="AD157" s="158"/>
      <c r="AE157" s="158"/>
      <c r="AF157" s="158"/>
      <c r="AG157" s="158"/>
      <c r="AH157" s="158"/>
      <c r="AI157" s="158"/>
      <c r="AJ157" s="158"/>
      <c r="AK157" s="158"/>
      <c r="AL157" s="158"/>
      <c r="AM157" s="158"/>
      <c r="AN157" s="158"/>
      <c r="AO157" s="158"/>
      <c r="AP157" s="158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58"/>
      <c r="BT157" s="158"/>
      <c r="BU157" s="158"/>
      <c r="BV157" s="158"/>
    </row>
    <row r="158" spans="1:74" x14ac:dyDescent="0.2">
      <c r="B158" s="20" t="s">
        <v>74</v>
      </c>
      <c r="E158" s="81"/>
      <c r="F158" s="31"/>
      <c r="G158" s="31"/>
      <c r="H158" s="1"/>
      <c r="I158" s="1"/>
      <c r="J158" s="1"/>
      <c r="K158" s="158"/>
      <c r="L158" s="2"/>
      <c r="V158" s="1"/>
      <c r="W158" s="1"/>
      <c r="X158" s="16"/>
      <c r="Y158" s="13"/>
      <c r="Z158" s="16"/>
      <c r="AB158" s="158"/>
      <c r="AC158" s="158"/>
      <c r="AD158" s="158"/>
      <c r="AE158" s="158"/>
      <c r="AF158" s="158"/>
      <c r="AG158" s="158"/>
      <c r="AH158" s="158"/>
      <c r="AI158" s="158"/>
      <c r="AJ158" s="158"/>
      <c r="AK158" s="158"/>
      <c r="AL158" s="158"/>
      <c r="AM158" s="158"/>
      <c r="AN158" s="158"/>
      <c r="AO158" s="158"/>
      <c r="AP158" s="158"/>
      <c r="AQ158" s="158"/>
      <c r="AR158" s="158"/>
      <c r="AS158" s="158"/>
      <c r="AT158" s="158"/>
      <c r="AU158" s="158"/>
      <c r="AV158" s="158"/>
      <c r="AW158" s="158"/>
      <c r="AX158" s="158"/>
      <c r="AY158" s="158"/>
      <c r="AZ158" s="158"/>
      <c r="BA158" s="158"/>
      <c r="BB158" s="158"/>
      <c r="BC158" s="158"/>
      <c r="BD158" s="158"/>
      <c r="BE158" s="158"/>
      <c r="BF158" s="158"/>
      <c r="BG158" s="158"/>
      <c r="BH158" s="158"/>
      <c r="BI158" s="158"/>
      <c r="BJ158" s="158"/>
      <c r="BK158" s="158"/>
      <c r="BL158" s="158"/>
      <c r="BM158" s="158"/>
      <c r="BN158" s="158"/>
      <c r="BO158" s="158"/>
      <c r="BP158" s="158"/>
      <c r="BQ158" s="158"/>
      <c r="BR158" s="17"/>
      <c r="BS158" s="158"/>
      <c r="BT158" s="158"/>
      <c r="BU158" s="158"/>
      <c r="BV158" s="158"/>
    </row>
    <row r="159" spans="1:74" x14ac:dyDescent="0.2">
      <c r="A159" s="16"/>
      <c r="B159" s="20" t="s">
        <v>74</v>
      </c>
      <c r="E159" s="81"/>
      <c r="F159" s="31"/>
      <c r="G159" s="31"/>
      <c r="H159" s="5"/>
      <c r="I159" s="5"/>
      <c r="J159" s="38"/>
      <c r="K159" s="158"/>
      <c r="L159" s="39"/>
      <c r="M159" s="39"/>
      <c r="N159" s="16"/>
      <c r="O159" s="16"/>
      <c r="P159" s="16"/>
      <c r="Q159" s="16"/>
      <c r="V159" s="1"/>
      <c r="W159" s="13"/>
      <c r="X159" s="16"/>
      <c r="Y159" s="13"/>
      <c r="Z159" s="16"/>
      <c r="AB159" s="158"/>
      <c r="AC159" s="158"/>
      <c r="AD159" s="158"/>
      <c r="AE159" s="158"/>
      <c r="AF159" s="158"/>
      <c r="AG159" s="158"/>
      <c r="AH159" s="158"/>
      <c r="AI159" s="158"/>
      <c r="AJ159" s="158"/>
      <c r="AK159" s="158"/>
      <c r="AL159" s="158"/>
      <c r="AM159" s="158"/>
      <c r="AN159" s="158"/>
      <c r="AO159" s="158"/>
      <c r="AP159" s="158"/>
      <c r="AQ159" s="158"/>
      <c r="AR159" s="158"/>
      <c r="AS159" s="158"/>
      <c r="AT159" s="158"/>
      <c r="AU159" s="158"/>
      <c r="AV159" s="158"/>
      <c r="AW159" s="158"/>
      <c r="AX159" s="158"/>
      <c r="AY159" s="158"/>
      <c r="AZ159" s="158"/>
      <c r="BA159" s="158"/>
      <c r="BB159" s="158"/>
      <c r="BC159" s="158"/>
      <c r="BD159" s="158"/>
      <c r="BE159" s="158"/>
      <c r="BF159" s="158"/>
      <c r="BG159" s="158"/>
      <c r="BH159" s="158"/>
      <c r="BI159" s="158"/>
      <c r="BJ159" s="158"/>
      <c r="BK159" s="158"/>
      <c r="BL159" s="158"/>
      <c r="BM159" s="158"/>
      <c r="BN159" s="158"/>
      <c r="BO159" s="158"/>
      <c r="BP159" s="158"/>
      <c r="BQ159" s="158"/>
      <c r="BR159" s="17"/>
      <c r="BS159" s="158"/>
      <c r="BT159" s="158"/>
      <c r="BU159" s="158"/>
      <c r="BV159" s="158"/>
    </row>
    <row r="160" spans="1:74" x14ac:dyDescent="0.2">
      <c r="B160" s="20" t="s">
        <v>74</v>
      </c>
      <c r="E160" s="30"/>
      <c r="F160" s="31"/>
      <c r="G160" s="31"/>
      <c r="H160" s="22"/>
      <c r="I160" s="22"/>
      <c r="K160" s="158"/>
      <c r="L160" s="2"/>
      <c r="R160" s="13"/>
      <c r="V160" s="1"/>
      <c r="W160" s="16"/>
      <c r="X160" s="16"/>
      <c r="Y160" s="13"/>
      <c r="Z160" s="16"/>
      <c r="AB160" s="158"/>
      <c r="AC160" s="158"/>
      <c r="AD160" s="158"/>
      <c r="AE160" s="158"/>
      <c r="AF160" s="158"/>
      <c r="AG160" s="158"/>
      <c r="AH160" s="158"/>
      <c r="AI160" s="158"/>
      <c r="AJ160" s="158"/>
      <c r="AK160" s="158"/>
      <c r="AL160" s="158"/>
      <c r="AM160" s="158"/>
      <c r="AN160" s="158"/>
      <c r="AO160" s="158"/>
      <c r="AP160" s="158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58"/>
      <c r="BT160" s="158"/>
      <c r="BU160" s="158"/>
      <c r="BV160" s="158"/>
    </row>
    <row r="161" spans="1:74" x14ac:dyDescent="0.2">
      <c r="A161" s="16"/>
      <c r="B161" s="20" t="s">
        <v>74</v>
      </c>
      <c r="E161" s="45"/>
      <c r="F161" s="31"/>
      <c r="G161" s="31"/>
      <c r="H161" s="22"/>
      <c r="I161" s="22"/>
      <c r="K161" s="158"/>
      <c r="L161" s="2"/>
      <c r="M161" s="35"/>
      <c r="N161" s="16"/>
      <c r="O161" s="16"/>
      <c r="P161" s="16"/>
      <c r="Q161" s="16"/>
      <c r="V161" s="1"/>
      <c r="W161" s="13"/>
      <c r="X161" s="16"/>
      <c r="Y161" s="13"/>
      <c r="Z161" s="16"/>
      <c r="AB161" s="158"/>
      <c r="AC161" s="158"/>
      <c r="AD161" s="158"/>
      <c r="AE161" s="158"/>
      <c r="AF161" s="158"/>
      <c r="AG161" s="158"/>
      <c r="AH161" s="158"/>
      <c r="AI161" s="158"/>
      <c r="AJ161" s="158"/>
      <c r="AK161" s="158"/>
      <c r="AL161" s="158"/>
      <c r="AM161" s="158"/>
      <c r="AN161" s="158"/>
      <c r="AO161" s="158"/>
      <c r="AP161" s="158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58"/>
      <c r="BT161" s="158"/>
      <c r="BU161" s="158"/>
      <c r="BV161" s="158"/>
    </row>
    <row r="162" spans="1:74" x14ac:dyDescent="0.2">
      <c r="A162" s="16"/>
      <c r="B162" s="20" t="s">
        <v>74</v>
      </c>
      <c r="E162" s="45"/>
      <c r="F162" s="31"/>
      <c r="G162" s="31"/>
      <c r="H162" s="22"/>
      <c r="I162" s="22"/>
      <c r="K162" s="158"/>
      <c r="L162" s="2"/>
      <c r="M162" s="35"/>
      <c r="N162" s="16"/>
      <c r="O162" s="16"/>
      <c r="P162" s="16"/>
      <c r="Q162" s="16"/>
      <c r="V162" s="1"/>
      <c r="W162" s="13"/>
      <c r="X162" s="16"/>
      <c r="Y162" s="13"/>
      <c r="Z162" s="16"/>
      <c r="AB162" s="158"/>
      <c r="AC162" s="158"/>
      <c r="AD162" s="158"/>
      <c r="AE162" s="158"/>
      <c r="AF162" s="158"/>
      <c r="AG162" s="158"/>
      <c r="AH162" s="158"/>
      <c r="AI162" s="158"/>
      <c r="AJ162" s="158"/>
      <c r="AK162" s="158"/>
      <c r="AL162" s="158"/>
      <c r="AM162" s="158"/>
      <c r="AN162" s="158"/>
      <c r="AO162" s="158"/>
      <c r="AP162" s="158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58"/>
      <c r="BT162" s="158"/>
      <c r="BU162" s="158"/>
      <c r="BV162" s="158"/>
    </row>
    <row r="163" spans="1:74" x14ac:dyDescent="0.2">
      <c r="A163" s="16"/>
      <c r="B163" s="19" t="s">
        <v>74</v>
      </c>
      <c r="C163" s="19"/>
      <c r="D163" s="19"/>
      <c r="E163" s="30"/>
      <c r="F163" s="31"/>
      <c r="G163" s="31"/>
      <c r="H163" s="16"/>
      <c r="I163" s="16"/>
      <c r="J163" s="35"/>
      <c r="K163" s="158"/>
      <c r="L163" s="35"/>
      <c r="M163" s="35"/>
      <c r="N163" s="16"/>
      <c r="O163" s="16"/>
      <c r="P163" s="16"/>
      <c r="Q163" s="16"/>
      <c r="V163" s="1"/>
      <c r="W163" s="1"/>
      <c r="X163" s="16"/>
      <c r="Y163" s="13"/>
      <c r="Z163" s="16"/>
      <c r="AB163" s="158"/>
      <c r="AC163" s="158"/>
      <c r="AD163" s="158"/>
      <c r="AE163" s="158"/>
      <c r="AF163" s="158"/>
      <c r="AG163" s="158"/>
      <c r="AH163" s="158"/>
      <c r="AI163" s="158"/>
      <c r="AJ163" s="158"/>
      <c r="AK163" s="158"/>
      <c r="AL163" s="158"/>
      <c r="AM163" s="158"/>
      <c r="AN163" s="158"/>
      <c r="AO163" s="158"/>
      <c r="AP163" s="158"/>
      <c r="AQ163" s="158"/>
      <c r="AR163" s="158"/>
      <c r="AS163" s="158"/>
      <c r="AT163" s="158"/>
      <c r="AU163" s="158"/>
      <c r="AV163" s="158"/>
      <c r="AW163" s="158"/>
      <c r="AX163" s="158"/>
      <c r="AY163" s="158"/>
      <c r="AZ163" s="158"/>
      <c r="BA163" s="158"/>
      <c r="BB163" s="158"/>
      <c r="BC163" s="158"/>
      <c r="BD163" s="158"/>
      <c r="BE163" s="158"/>
      <c r="BF163" s="158"/>
      <c r="BG163" s="158"/>
      <c r="BH163" s="158"/>
      <c r="BI163" s="158"/>
      <c r="BJ163" s="158"/>
      <c r="BK163" s="158"/>
      <c r="BL163" s="158"/>
      <c r="BM163" s="158"/>
      <c r="BN163" s="158"/>
      <c r="BO163" s="158"/>
      <c r="BP163" s="158"/>
      <c r="BQ163" s="158"/>
      <c r="BR163" s="158"/>
      <c r="BS163" s="158"/>
      <c r="BT163" s="158"/>
      <c r="BU163" s="158"/>
      <c r="BV163" s="158"/>
    </row>
    <row r="164" spans="1:74" x14ac:dyDescent="0.2">
      <c r="B164" s="20" t="s">
        <v>74</v>
      </c>
      <c r="E164" s="158"/>
      <c r="V164" s="158"/>
      <c r="W164" s="158"/>
      <c r="X164" s="158"/>
      <c r="Y164" s="158"/>
      <c r="Z164" s="158"/>
      <c r="AB164" s="158"/>
      <c r="AC164" s="158"/>
      <c r="AD164" s="158"/>
      <c r="AE164" s="158"/>
      <c r="AF164" s="158"/>
      <c r="AG164" s="158"/>
      <c r="AH164" s="158"/>
      <c r="AI164" s="158"/>
      <c r="AJ164" s="158"/>
      <c r="AK164" s="158"/>
      <c r="AL164" s="158"/>
      <c r="AM164" s="158"/>
      <c r="AN164" s="158"/>
      <c r="AO164" s="158"/>
      <c r="AP164" s="158"/>
      <c r="AQ164" s="158"/>
      <c r="AR164" s="158"/>
      <c r="AS164" s="158"/>
      <c r="AT164" s="158"/>
      <c r="AU164" s="158"/>
      <c r="AV164" s="158"/>
      <c r="AW164" s="158"/>
      <c r="AX164" s="158"/>
      <c r="AY164" s="158"/>
      <c r="AZ164" s="158"/>
      <c r="BA164" s="158"/>
      <c r="BB164" s="158"/>
      <c r="BC164" s="158"/>
      <c r="BD164" s="158"/>
      <c r="BE164" s="158"/>
      <c r="BF164" s="158"/>
      <c r="BG164" s="158"/>
      <c r="BH164" s="158"/>
      <c r="BI164" s="158"/>
      <c r="BJ164" s="158"/>
      <c r="BK164" s="158"/>
      <c r="BL164" s="158"/>
      <c r="BM164" s="158"/>
      <c r="BN164" s="158"/>
      <c r="BO164" s="158"/>
      <c r="BP164" s="158"/>
      <c r="BQ164" s="158"/>
      <c r="BR164" s="158"/>
      <c r="BS164" s="158"/>
      <c r="BT164" s="158"/>
      <c r="BU164" s="158"/>
      <c r="BV164" s="158"/>
    </row>
    <row r="165" spans="1:74" x14ac:dyDescent="0.2">
      <c r="B165" s="19" t="s">
        <v>74</v>
      </c>
      <c r="C165" s="19"/>
      <c r="D165" s="19"/>
      <c r="E165" s="30"/>
      <c r="F165" s="31"/>
      <c r="G165" s="31"/>
      <c r="H165" s="22"/>
      <c r="I165" s="22"/>
      <c r="K165" s="158"/>
      <c r="L165" s="2"/>
      <c r="M165" s="35"/>
      <c r="V165" s="1"/>
      <c r="W165" s="13"/>
      <c r="X165" s="16"/>
      <c r="Y165" s="13"/>
      <c r="Z165" s="16"/>
      <c r="AB165" s="158"/>
      <c r="AC165" s="158"/>
      <c r="AD165" s="158"/>
      <c r="AE165" s="158"/>
      <c r="AF165" s="158"/>
      <c r="AG165" s="158"/>
      <c r="AH165" s="158"/>
      <c r="AI165" s="158"/>
      <c r="AJ165" s="158"/>
      <c r="AK165" s="158"/>
      <c r="AL165" s="158"/>
      <c r="AM165" s="158"/>
      <c r="AN165" s="158"/>
      <c r="AO165" s="158"/>
      <c r="AP165" s="158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58"/>
      <c r="BS165" s="158"/>
      <c r="BT165" s="158"/>
      <c r="BU165" s="158"/>
      <c r="BV165" s="158"/>
    </row>
    <row r="166" spans="1:74" s="17" customFormat="1" x14ac:dyDescent="0.2">
      <c r="A166" s="1"/>
      <c r="B166" s="19" t="s">
        <v>74</v>
      </c>
      <c r="C166" s="19"/>
      <c r="D166" s="19"/>
      <c r="E166" s="30"/>
      <c r="F166" s="31"/>
      <c r="G166" s="31"/>
      <c r="H166" s="16"/>
      <c r="I166" s="16"/>
      <c r="J166" s="35"/>
      <c r="L166" s="35"/>
      <c r="M166" s="35"/>
      <c r="N166" s="1"/>
      <c r="O166" s="1"/>
      <c r="P166" s="1"/>
      <c r="Q166" s="1"/>
      <c r="R166" s="1"/>
      <c r="S166" s="1"/>
      <c r="T166" s="1"/>
      <c r="U166" s="1"/>
      <c r="V166" s="1"/>
      <c r="W166" s="16"/>
      <c r="X166" s="16"/>
      <c r="Y166" s="13"/>
      <c r="Z166" s="16"/>
      <c r="AA166" s="1"/>
      <c r="AB166" s="158"/>
      <c r="AC166" s="158"/>
      <c r="AD166" s="158"/>
      <c r="AE166" s="158"/>
      <c r="AF166" s="158"/>
      <c r="AG166" s="158"/>
      <c r="AH166" s="158"/>
      <c r="AI166" s="158"/>
      <c r="AJ166" s="158"/>
      <c r="AK166" s="158"/>
      <c r="AL166" s="158"/>
      <c r="AM166" s="158"/>
      <c r="AN166" s="158"/>
      <c r="AO166" s="158"/>
      <c r="AP166" s="158"/>
      <c r="BR166" s="158"/>
      <c r="BS166" s="158"/>
    </row>
    <row r="167" spans="1:74" x14ac:dyDescent="0.2">
      <c r="A167" s="16"/>
      <c r="B167" s="19" t="s">
        <v>74</v>
      </c>
      <c r="C167" s="19"/>
      <c r="D167" s="19"/>
      <c r="E167" s="30"/>
      <c r="F167" s="31"/>
      <c r="G167" s="31"/>
      <c r="H167" s="16"/>
      <c r="I167" s="16"/>
      <c r="J167" s="32"/>
      <c r="K167" s="158"/>
      <c r="L167" s="32"/>
      <c r="M167" s="32"/>
      <c r="N167" s="16"/>
      <c r="O167" s="16"/>
      <c r="P167" s="16"/>
      <c r="Q167" s="16"/>
      <c r="V167" s="1"/>
      <c r="W167" s="13"/>
      <c r="X167" s="16"/>
      <c r="Y167" s="13"/>
      <c r="Z167" s="16"/>
      <c r="AB167" s="158"/>
      <c r="AC167" s="158"/>
      <c r="AD167" s="158"/>
      <c r="AE167" s="158"/>
      <c r="AF167" s="158"/>
      <c r="AG167" s="158"/>
      <c r="AH167" s="158"/>
      <c r="AI167" s="158"/>
      <c r="AJ167" s="158"/>
      <c r="AK167" s="158"/>
      <c r="AL167" s="158"/>
      <c r="AM167" s="158"/>
      <c r="AN167" s="158"/>
      <c r="AO167" s="158"/>
      <c r="AP167" s="158"/>
      <c r="AQ167" s="158"/>
      <c r="AR167" s="158"/>
      <c r="AS167" s="158"/>
      <c r="AT167" s="158"/>
      <c r="AU167" s="158"/>
      <c r="AV167" s="158"/>
      <c r="AW167" s="158"/>
      <c r="AX167" s="158"/>
      <c r="AY167" s="158"/>
      <c r="AZ167" s="158"/>
      <c r="BA167" s="158"/>
      <c r="BB167" s="158"/>
      <c r="BC167" s="158"/>
      <c r="BD167" s="158"/>
      <c r="BE167" s="158"/>
      <c r="BF167" s="158"/>
      <c r="BG167" s="158"/>
      <c r="BH167" s="158"/>
      <c r="BI167" s="158"/>
      <c r="BJ167" s="158"/>
      <c r="BK167" s="158"/>
      <c r="BL167" s="158"/>
      <c r="BM167" s="158"/>
      <c r="BN167" s="158"/>
      <c r="BO167" s="158"/>
      <c r="BP167" s="158"/>
      <c r="BQ167" s="158"/>
      <c r="BR167" s="158"/>
      <c r="BS167" s="17"/>
      <c r="BT167" s="158"/>
      <c r="BU167" s="158"/>
      <c r="BV167" s="158"/>
    </row>
    <row r="168" spans="1:74" x14ac:dyDescent="0.2">
      <c r="B168" s="20" t="s">
        <v>74</v>
      </c>
      <c r="E168" s="30"/>
      <c r="F168" s="31"/>
      <c r="G168" s="31"/>
      <c r="H168" s="5"/>
      <c r="I168" s="5"/>
      <c r="J168" s="38"/>
      <c r="K168" s="158"/>
      <c r="L168" s="39"/>
      <c r="M168" s="39"/>
      <c r="R168" s="16"/>
      <c r="V168" s="1"/>
      <c r="W168" s="13"/>
      <c r="X168" s="16"/>
      <c r="Y168" s="13"/>
      <c r="Z168" s="16"/>
      <c r="AB168" s="158"/>
      <c r="AC168" s="158"/>
      <c r="AD168" s="158"/>
      <c r="AE168" s="158"/>
      <c r="AF168" s="158"/>
      <c r="AG168" s="158"/>
      <c r="AH168" s="158"/>
      <c r="AI168" s="158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58"/>
      <c r="BT168" s="158"/>
      <c r="BU168" s="158"/>
      <c r="BV168" s="158"/>
    </row>
    <row r="169" spans="1:74" x14ac:dyDescent="0.2">
      <c r="B169" s="19" t="s">
        <v>74</v>
      </c>
      <c r="C169" s="19"/>
      <c r="D169" s="19"/>
      <c r="E169" s="30"/>
      <c r="F169" s="31"/>
      <c r="G169" s="31"/>
      <c r="H169" s="16"/>
      <c r="I169" s="16"/>
      <c r="J169" s="32"/>
      <c r="K169" s="158"/>
      <c r="L169" s="32"/>
      <c r="M169" s="32"/>
      <c r="V169" s="1"/>
      <c r="W169" s="158"/>
      <c r="X169" s="16"/>
      <c r="Y169" s="13"/>
      <c r="Z169" s="16"/>
      <c r="AB169" s="158"/>
      <c r="AC169" s="158"/>
      <c r="AD169" s="158"/>
      <c r="AE169" s="158"/>
      <c r="AF169" s="158"/>
      <c r="AG169" s="158"/>
      <c r="AH169" s="158"/>
      <c r="AI169" s="158"/>
      <c r="AJ169" s="158"/>
      <c r="AK169" s="158"/>
      <c r="AL169" s="158"/>
      <c r="AM169" s="158"/>
      <c r="AN169" s="158"/>
      <c r="AO169" s="158"/>
      <c r="AP169" s="158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58"/>
      <c r="BT169" s="158"/>
      <c r="BU169" s="158"/>
      <c r="BV169" s="158"/>
    </row>
    <row r="170" spans="1:74" x14ac:dyDescent="0.2">
      <c r="B170" s="20" t="s">
        <v>74</v>
      </c>
      <c r="E170" s="45"/>
      <c r="F170" s="31"/>
      <c r="G170" s="31"/>
      <c r="H170" s="22"/>
      <c r="I170" s="22"/>
      <c r="K170" s="158"/>
      <c r="L170" s="2"/>
      <c r="V170" s="1"/>
      <c r="W170" s="13"/>
      <c r="X170" s="16"/>
      <c r="Y170" s="13"/>
      <c r="Z170" s="16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58"/>
      <c r="AM170" s="17"/>
      <c r="AN170" s="22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58"/>
      <c r="BS170" s="158"/>
      <c r="BT170" s="158"/>
      <c r="BU170" s="158"/>
      <c r="BV170" s="158"/>
    </row>
    <row r="171" spans="1:74" x14ac:dyDescent="0.2">
      <c r="B171" s="19" t="s">
        <v>74</v>
      </c>
      <c r="C171" s="19"/>
      <c r="D171" s="19"/>
      <c r="E171" s="45"/>
      <c r="F171" s="31"/>
      <c r="G171" s="31"/>
      <c r="H171" s="22"/>
      <c r="I171" s="22"/>
      <c r="K171" s="158"/>
      <c r="L171" s="2"/>
      <c r="M171" s="35"/>
      <c r="V171" s="1"/>
      <c r="W171" s="16"/>
      <c r="X171" s="16"/>
      <c r="Y171" s="13"/>
      <c r="Z171" s="16"/>
      <c r="AB171" s="158"/>
      <c r="AC171" s="158"/>
      <c r="AD171" s="158"/>
      <c r="AE171" s="158"/>
      <c r="AF171" s="158"/>
      <c r="AG171" s="158"/>
      <c r="AH171" s="158"/>
      <c r="AI171" s="158"/>
      <c r="AJ171" s="158"/>
      <c r="AK171" s="158"/>
      <c r="AL171" s="158"/>
      <c r="AM171" s="158"/>
      <c r="AN171" s="158"/>
      <c r="AO171" s="158"/>
      <c r="AP171" s="158"/>
      <c r="AQ171" s="158"/>
      <c r="AR171" s="158"/>
      <c r="AS171" s="158"/>
      <c r="AT171" s="158"/>
      <c r="AU171" s="158"/>
      <c r="AV171" s="158"/>
      <c r="AW171" s="158"/>
      <c r="AX171" s="158"/>
      <c r="AY171" s="158"/>
      <c r="AZ171" s="158"/>
      <c r="BA171" s="158"/>
      <c r="BB171" s="158"/>
      <c r="BC171" s="158"/>
      <c r="BD171" s="158"/>
      <c r="BE171" s="158"/>
      <c r="BF171" s="158"/>
      <c r="BG171" s="158"/>
      <c r="BH171" s="158"/>
      <c r="BI171" s="158"/>
      <c r="BJ171" s="158"/>
      <c r="BK171" s="158"/>
      <c r="BL171" s="158"/>
      <c r="BM171" s="158"/>
      <c r="BN171" s="158"/>
      <c r="BO171" s="158"/>
      <c r="BP171" s="158"/>
      <c r="BQ171" s="158"/>
      <c r="BR171" s="17"/>
      <c r="BS171" s="158"/>
      <c r="BT171" s="158"/>
      <c r="BU171" s="158"/>
      <c r="BV171" s="158"/>
    </row>
    <row r="172" spans="1:74" x14ac:dyDescent="0.2">
      <c r="B172" s="19" t="s">
        <v>74</v>
      </c>
      <c r="C172" s="19"/>
      <c r="D172" s="19"/>
      <c r="E172" s="83"/>
      <c r="F172" s="31"/>
      <c r="G172" s="31"/>
      <c r="H172" s="22"/>
      <c r="I172" s="22"/>
      <c r="K172" s="158"/>
      <c r="L172" s="2"/>
      <c r="M172" s="35"/>
      <c r="V172" s="1"/>
      <c r="W172" s="16"/>
      <c r="X172" s="16"/>
      <c r="Y172" s="13"/>
      <c r="Z172" s="16"/>
      <c r="AB172" s="158"/>
      <c r="AC172" s="158"/>
      <c r="AD172" s="158"/>
      <c r="AE172" s="158"/>
      <c r="AF172" s="158"/>
      <c r="AG172" s="158"/>
      <c r="AH172" s="158"/>
      <c r="AI172" s="158"/>
      <c r="AJ172" s="158"/>
      <c r="AK172" s="158"/>
      <c r="AL172" s="158"/>
      <c r="AM172" s="158"/>
      <c r="AN172" s="158"/>
      <c r="AO172" s="158"/>
      <c r="AP172" s="158"/>
      <c r="AQ172" s="158"/>
      <c r="AR172" s="158"/>
      <c r="AS172" s="158"/>
      <c r="AT172" s="158"/>
      <c r="AU172" s="158"/>
      <c r="AV172" s="158"/>
      <c r="AW172" s="158"/>
      <c r="AX172" s="158"/>
      <c r="AY172" s="158"/>
      <c r="AZ172" s="158"/>
      <c r="BA172" s="158"/>
      <c r="BB172" s="158"/>
      <c r="BC172" s="158"/>
      <c r="BD172" s="158"/>
      <c r="BE172" s="158"/>
      <c r="BF172" s="158"/>
      <c r="BG172" s="158"/>
      <c r="BH172" s="158"/>
      <c r="BI172" s="158"/>
      <c r="BJ172" s="158"/>
      <c r="BK172" s="158"/>
      <c r="BL172" s="158"/>
      <c r="BM172" s="158"/>
      <c r="BN172" s="158"/>
      <c r="BO172" s="158"/>
      <c r="BP172" s="158"/>
      <c r="BQ172" s="158"/>
      <c r="BR172" s="17"/>
      <c r="BS172" s="158"/>
      <c r="BT172" s="158"/>
      <c r="BU172" s="158"/>
      <c r="BV172" s="158"/>
    </row>
    <row r="173" spans="1:74" x14ac:dyDescent="0.2">
      <c r="B173" s="19" t="s">
        <v>74</v>
      </c>
      <c r="C173" s="19"/>
      <c r="D173" s="19"/>
      <c r="E173" s="83"/>
      <c r="F173" s="31"/>
      <c r="G173" s="31"/>
      <c r="H173" s="22"/>
      <c r="I173" s="22"/>
      <c r="K173" s="158"/>
      <c r="L173" s="2"/>
      <c r="M173" s="35"/>
      <c r="V173" s="1"/>
      <c r="W173" s="16"/>
      <c r="X173" s="16"/>
      <c r="Y173" s="13"/>
      <c r="Z173" s="16"/>
      <c r="AB173" s="158"/>
      <c r="AC173" s="158"/>
      <c r="AD173" s="158"/>
      <c r="AE173" s="158"/>
      <c r="AF173" s="158"/>
      <c r="AG173" s="158"/>
      <c r="AH173" s="158"/>
      <c r="AI173" s="158"/>
      <c r="AJ173" s="158"/>
      <c r="AK173" s="158"/>
      <c r="AL173" s="158"/>
      <c r="AM173" s="158"/>
      <c r="AN173" s="158"/>
      <c r="AO173" s="158"/>
      <c r="AP173" s="158"/>
      <c r="AQ173" s="158"/>
      <c r="AR173" s="158"/>
      <c r="AS173" s="158"/>
      <c r="AT173" s="158"/>
      <c r="AU173" s="158"/>
      <c r="AV173" s="158"/>
      <c r="AW173" s="158"/>
      <c r="AX173" s="158"/>
      <c r="AY173" s="158"/>
      <c r="AZ173" s="158"/>
      <c r="BA173" s="158"/>
      <c r="BB173" s="158"/>
      <c r="BC173" s="158"/>
      <c r="BD173" s="158"/>
      <c r="BE173" s="158"/>
      <c r="BF173" s="158"/>
      <c r="BG173" s="158"/>
      <c r="BH173" s="158"/>
      <c r="BI173" s="158"/>
      <c r="BJ173" s="158"/>
      <c r="BK173" s="158"/>
      <c r="BL173" s="158"/>
      <c r="BM173" s="158"/>
      <c r="BN173" s="158"/>
      <c r="BO173" s="158"/>
      <c r="BP173" s="158"/>
      <c r="BQ173" s="158"/>
      <c r="BR173" s="17"/>
      <c r="BS173" s="158"/>
      <c r="BT173" s="158"/>
      <c r="BU173" s="158"/>
      <c r="BV173" s="158"/>
    </row>
    <row r="174" spans="1:74" x14ac:dyDescent="0.2">
      <c r="A174" s="16"/>
      <c r="B174" s="19" t="s">
        <v>74</v>
      </c>
      <c r="C174" s="19"/>
      <c r="D174" s="19"/>
      <c r="E174" s="45"/>
      <c r="F174" s="31"/>
      <c r="G174" s="31"/>
      <c r="H174" s="22"/>
      <c r="I174" s="22"/>
      <c r="K174" s="158"/>
      <c r="L174" s="2"/>
      <c r="M174" s="35"/>
      <c r="N174" s="16"/>
      <c r="O174" s="16"/>
      <c r="P174" s="16"/>
      <c r="Q174" s="16"/>
      <c r="V174" s="1"/>
      <c r="W174" s="13"/>
      <c r="X174" s="16"/>
      <c r="Y174" s="13"/>
      <c r="Z174" s="16"/>
      <c r="AB174" s="158"/>
      <c r="AC174" s="158"/>
      <c r="AD174" s="158"/>
      <c r="AE174" s="158"/>
      <c r="AF174" s="158"/>
      <c r="AG174" s="158"/>
      <c r="AH174" s="158"/>
      <c r="AI174" s="158"/>
      <c r="AJ174" s="158"/>
      <c r="AK174" s="158"/>
      <c r="AL174" s="158"/>
      <c r="AM174" s="158"/>
      <c r="AN174" s="158"/>
      <c r="AO174" s="158"/>
      <c r="AP174" s="158"/>
      <c r="AQ174" s="158"/>
      <c r="AR174" s="158"/>
      <c r="AS174" s="158"/>
      <c r="AT174" s="158"/>
      <c r="AU174" s="158"/>
      <c r="AV174" s="158"/>
      <c r="AW174" s="158"/>
      <c r="AX174" s="158"/>
      <c r="AY174" s="158"/>
      <c r="AZ174" s="158"/>
      <c r="BA174" s="158"/>
      <c r="BB174" s="158"/>
      <c r="BC174" s="158"/>
      <c r="BD174" s="158"/>
      <c r="BE174" s="158"/>
      <c r="BF174" s="158"/>
      <c r="BG174" s="158"/>
      <c r="BH174" s="158"/>
      <c r="BI174" s="158"/>
      <c r="BJ174" s="158"/>
      <c r="BK174" s="158"/>
      <c r="BL174" s="158"/>
      <c r="BM174" s="158"/>
      <c r="BN174" s="158"/>
      <c r="BO174" s="158"/>
      <c r="BP174" s="158"/>
      <c r="BQ174" s="158"/>
      <c r="BR174" s="17"/>
      <c r="BS174" s="158"/>
      <c r="BT174" s="158"/>
      <c r="BU174" s="158"/>
      <c r="BV174" s="158"/>
    </row>
    <row r="175" spans="1:74" x14ac:dyDescent="0.2">
      <c r="A175" s="16"/>
      <c r="B175" s="19" t="s">
        <v>74</v>
      </c>
      <c r="C175" s="19"/>
      <c r="D175" s="19"/>
      <c r="E175" s="30"/>
      <c r="F175" s="31"/>
      <c r="G175" s="31"/>
      <c r="H175" s="1"/>
      <c r="I175" s="1"/>
      <c r="K175" s="158"/>
      <c r="L175" s="2"/>
      <c r="M175" s="38"/>
      <c r="N175" s="16"/>
      <c r="O175" s="16"/>
      <c r="P175" s="16"/>
      <c r="Q175" s="16"/>
      <c r="V175" s="1"/>
      <c r="W175" s="1"/>
      <c r="X175" s="1"/>
      <c r="Y175" s="13"/>
      <c r="Z175" s="16"/>
      <c r="AB175" s="158"/>
      <c r="AC175" s="158"/>
      <c r="AD175" s="158"/>
      <c r="AE175" s="158"/>
      <c r="AF175" s="158"/>
      <c r="AG175" s="158"/>
      <c r="AH175" s="158"/>
      <c r="AI175" s="158"/>
      <c r="AJ175" s="158"/>
      <c r="AK175" s="158"/>
      <c r="AL175" s="158"/>
      <c r="AM175" s="158"/>
      <c r="AN175" s="158"/>
      <c r="AO175" s="158"/>
      <c r="AP175" s="158"/>
      <c r="AQ175" s="158"/>
      <c r="AR175" s="158"/>
      <c r="AS175" s="158"/>
      <c r="AT175" s="158"/>
      <c r="AU175" s="158"/>
      <c r="AV175" s="158"/>
      <c r="AW175" s="158"/>
      <c r="AX175" s="158"/>
      <c r="AY175" s="158"/>
      <c r="AZ175" s="158"/>
      <c r="BA175" s="158"/>
      <c r="BB175" s="158"/>
      <c r="BC175" s="158"/>
      <c r="BD175" s="158"/>
      <c r="BE175" s="158"/>
      <c r="BF175" s="158"/>
      <c r="BG175" s="158"/>
      <c r="BH175" s="158"/>
      <c r="BI175" s="158"/>
      <c r="BJ175" s="158"/>
      <c r="BK175" s="158"/>
      <c r="BL175" s="158"/>
      <c r="BM175" s="158"/>
      <c r="BN175" s="158"/>
      <c r="BO175" s="158"/>
      <c r="BP175" s="158"/>
      <c r="BQ175" s="158"/>
      <c r="BR175" s="158"/>
      <c r="BS175" s="158"/>
      <c r="BT175" s="158"/>
      <c r="BU175" s="158"/>
      <c r="BV175" s="158"/>
    </row>
    <row r="176" spans="1:74" x14ac:dyDescent="0.2">
      <c r="A176" s="16"/>
      <c r="B176" s="19" t="s">
        <v>74</v>
      </c>
      <c r="C176" s="19"/>
      <c r="D176" s="19"/>
      <c r="E176" s="30"/>
      <c r="F176" s="31"/>
      <c r="G176" s="31"/>
      <c r="H176" s="1"/>
      <c r="I176" s="1"/>
      <c r="K176" s="158"/>
      <c r="L176" s="2"/>
      <c r="M176" s="38"/>
      <c r="N176" s="16"/>
      <c r="O176" s="16"/>
      <c r="P176" s="16"/>
      <c r="Q176" s="16"/>
      <c r="V176" s="1"/>
      <c r="W176" s="1"/>
      <c r="X176" s="16"/>
      <c r="Y176" s="13"/>
      <c r="Z176" s="16"/>
      <c r="AB176" s="158"/>
      <c r="AC176" s="158"/>
      <c r="AD176" s="158"/>
      <c r="AE176" s="158"/>
      <c r="AF176" s="158"/>
      <c r="AG176" s="158"/>
      <c r="AH176" s="158"/>
      <c r="AI176" s="158"/>
      <c r="AJ176" s="158"/>
      <c r="AK176" s="158"/>
      <c r="AL176" s="158"/>
      <c r="AM176" s="158"/>
      <c r="AN176" s="158"/>
      <c r="AO176" s="158"/>
      <c r="AP176" s="158"/>
      <c r="AQ176" s="158"/>
      <c r="AR176" s="158"/>
      <c r="AS176" s="158"/>
      <c r="AT176" s="158"/>
      <c r="AU176" s="158"/>
      <c r="AV176" s="158"/>
      <c r="AW176" s="158"/>
      <c r="AX176" s="158"/>
      <c r="AY176" s="158"/>
      <c r="AZ176" s="158"/>
      <c r="BA176" s="158"/>
      <c r="BB176" s="158"/>
      <c r="BC176" s="158"/>
      <c r="BD176" s="158"/>
      <c r="BE176" s="158"/>
      <c r="BF176" s="158"/>
      <c r="BG176" s="158"/>
      <c r="BH176" s="158"/>
      <c r="BI176" s="158"/>
      <c r="BJ176" s="158"/>
      <c r="BK176" s="158"/>
      <c r="BL176" s="158"/>
      <c r="BM176" s="158"/>
      <c r="BN176" s="158"/>
      <c r="BO176" s="158"/>
      <c r="BP176" s="158"/>
      <c r="BQ176" s="158"/>
      <c r="BR176" s="158"/>
      <c r="BS176" s="158"/>
      <c r="BT176" s="158"/>
      <c r="BU176" s="158"/>
      <c r="BV176" s="158"/>
    </row>
    <row r="177" spans="1:74" x14ac:dyDescent="0.2">
      <c r="A177" s="16"/>
      <c r="B177" s="19" t="s">
        <v>74</v>
      </c>
      <c r="C177" s="19"/>
      <c r="D177" s="19"/>
      <c r="E177" s="30"/>
      <c r="F177" s="31"/>
      <c r="G177" s="31"/>
      <c r="H177" s="16"/>
      <c r="I177" s="16"/>
      <c r="J177" s="32"/>
      <c r="K177" s="158"/>
      <c r="L177" s="32"/>
      <c r="M177" s="32"/>
      <c r="N177" s="16"/>
      <c r="O177" s="16"/>
      <c r="P177" s="16"/>
      <c r="Q177" s="16"/>
      <c r="V177" s="1"/>
      <c r="W177" s="158"/>
      <c r="X177" s="16"/>
      <c r="Y177" s="13"/>
      <c r="Z177" s="16"/>
      <c r="AB177" s="158"/>
      <c r="AC177" s="158"/>
      <c r="AD177" s="158"/>
      <c r="AE177" s="158"/>
      <c r="AF177" s="158"/>
      <c r="AG177" s="158"/>
      <c r="AH177" s="158"/>
      <c r="AI177" s="158"/>
      <c r="AJ177" s="158"/>
      <c r="AK177" s="158"/>
      <c r="AL177" s="158"/>
      <c r="AM177" s="158"/>
      <c r="AN177" s="158"/>
      <c r="AO177" s="158"/>
      <c r="AP177" s="158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58"/>
      <c r="BS177" s="158"/>
      <c r="BT177" s="158"/>
      <c r="BU177" s="158"/>
      <c r="BV177" s="158"/>
    </row>
    <row r="178" spans="1:74" x14ac:dyDescent="0.2">
      <c r="A178" s="16"/>
      <c r="B178" s="19" t="s">
        <v>74</v>
      </c>
      <c r="C178" s="19"/>
      <c r="D178" s="19"/>
      <c r="E178" s="30"/>
      <c r="F178" s="31"/>
      <c r="G178" s="31"/>
      <c r="H178" s="16"/>
      <c r="I178" s="16"/>
      <c r="J178" s="32"/>
      <c r="K178" s="158"/>
      <c r="L178" s="32"/>
      <c r="M178" s="32"/>
      <c r="N178" s="16"/>
      <c r="O178" s="16"/>
      <c r="P178" s="16"/>
      <c r="Q178" s="16"/>
      <c r="V178" s="1"/>
      <c r="W178" s="13"/>
      <c r="X178" s="16"/>
      <c r="Y178" s="1"/>
      <c r="Z178" s="158"/>
      <c r="AA178" s="158"/>
      <c r="AB178" s="158"/>
      <c r="AC178" s="158"/>
      <c r="AD178" s="158"/>
      <c r="AE178" s="158"/>
      <c r="AF178" s="158"/>
      <c r="AG178" s="158"/>
      <c r="AH178" s="158"/>
      <c r="AI178" s="158"/>
      <c r="AJ178" s="158"/>
      <c r="AK178" s="158"/>
      <c r="AL178" s="158"/>
      <c r="AM178" s="158"/>
      <c r="AN178" s="158"/>
      <c r="AO178" s="158"/>
      <c r="AP178" s="158"/>
      <c r="AQ178" s="158"/>
      <c r="AR178" s="158"/>
      <c r="AS178" s="158"/>
      <c r="AT178" s="158"/>
      <c r="AU178" s="158"/>
      <c r="AV178" s="158"/>
      <c r="AW178" s="158"/>
      <c r="AX178" s="158"/>
      <c r="AY178" s="158"/>
      <c r="AZ178" s="158"/>
      <c r="BA178" s="158"/>
      <c r="BB178" s="158"/>
      <c r="BC178" s="158"/>
      <c r="BD178" s="158"/>
      <c r="BE178" s="158"/>
      <c r="BF178" s="158"/>
      <c r="BG178" s="158"/>
      <c r="BH178" s="158"/>
      <c r="BI178" s="158"/>
      <c r="BJ178" s="158"/>
      <c r="BK178" s="158"/>
      <c r="BL178" s="158"/>
      <c r="BM178" s="158"/>
      <c r="BN178" s="158"/>
      <c r="BO178" s="158"/>
      <c r="BP178" s="158"/>
      <c r="BQ178" s="158"/>
      <c r="BR178" s="158"/>
      <c r="BS178" s="158"/>
      <c r="BT178" s="158"/>
      <c r="BU178" s="158"/>
      <c r="BV178" s="158"/>
    </row>
    <row r="179" spans="1:74" x14ac:dyDescent="0.2">
      <c r="A179" s="16"/>
      <c r="B179" s="20" t="s">
        <v>74</v>
      </c>
      <c r="E179" s="26"/>
      <c r="F179" s="31"/>
      <c r="G179" s="31"/>
      <c r="H179" s="16"/>
      <c r="I179" s="16"/>
      <c r="J179" s="32"/>
      <c r="K179" s="158"/>
      <c r="L179" s="32"/>
      <c r="M179" s="32"/>
      <c r="N179" s="16"/>
      <c r="O179" s="16"/>
      <c r="P179" s="16"/>
      <c r="Q179" s="16"/>
      <c r="V179" s="1"/>
      <c r="W179" s="13"/>
      <c r="X179" s="16"/>
      <c r="Y179" s="1"/>
      <c r="Z179" s="158"/>
      <c r="AA179" s="158"/>
      <c r="AB179" s="158"/>
      <c r="AC179" s="158"/>
      <c r="AD179" s="158"/>
      <c r="AE179" s="158"/>
      <c r="AF179" s="158"/>
      <c r="AG179" s="158"/>
      <c r="AH179" s="158"/>
      <c r="AI179" s="158"/>
      <c r="AJ179" s="158"/>
      <c r="AK179" s="158"/>
      <c r="AL179" s="158"/>
      <c r="AM179" s="158"/>
      <c r="AN179" s="158"/>
      <c r="AO179" s="158"/>
      <c r="AP179" s="158"/>
      <c r="AQ179" s="158"/>
      <c r="AR179" s="158"/>
      <c r="AS179" s="158"/>
      <c r="AT179" s="158"/>
      <c r="AU179" s="158"/>
      <c r="AV179" s="158"/>
      <c r="AW179" s="158"/>
      <c r="AX179" s="158"/>
      <c r="AY179" s="158"/>
      <c r="AZ179" s="158"/>
      <c r="BA179" s="158"/>
      <c r="BB179" s="158"/>
      <c r="BC179" s="158"/>
      <c r="BD179" s="158"/>
      <c r="BE179" s="158"/>
      <c r="BF179" s="158"/>
      <c r="BG179" s="158"/>
      <c r="BH179" s="158"/>
      <c r="BI179" s="158"/>
      <c r="BJ179" s="158"/>
      <c r="BK179" s="158"/>
      <c r="BL179" s="158"/>
      <c r="BM179" s="158"/>
      <c r="BN179" s="158"/>
      <c r="BO179" s="158"/>
      <c r="BP179" s="158"/>
      <c r="BQ179" s="158"/>
      <c r="BR179" s="158"/>
      <c r="BS179" s="158"/>
      <c r="BT179" s="158"/>
      <c r="BU179" s="158"/>
      <c r="BV179" s="158"/>
    </row>
    <row r="180" spans="1:74" x14ac:dyDescent="0.2">
      <c r="B180" s="20" t="s">
        <v>74</v>
      </c>
      <c r="E180" s="30"/>
      <c r="F180" s="31"/>
      <c r="G180" s="31"/>
      <c r="H180" s="22"/>
      <c r="I180" s="22"/>
      <c r="K180" s="158"/>
      <c r="L180" s="2"/>
      <c r="V180" s="1"/>
      <c r="W180" s="1"/>
      <c r="X180" s="16"/>
      <c r="Y180" s="1"/>
      <c r="Z180" s="1"/>
      <c r="AB180" s="158"/>
      <c r="AC180" s="158"/>
      <c r="AD180" s="158"/>
      <c r="AE180" s="158"/>
      <c r="AF180" s="158"/>
      <c r="AG180" s="158"/>
      <c r="AH180" s="158"/>
      <c r="AI180" s="158"/>
      <c r="AJ180" s="158"/>
      <c r="AK180" s="158"/>
      <c r="AL180" s="158"/>
      <c r="AM180" s="158"/>
      <c r="AN180" s="158"/>
      <c r="AO180" s="158"/>
      <c r="AP180" s="158"/>
      <c r="AQ180" s="158"/>
      <c r="AR180" s="158"/>
      <c r="AS180" s="158"/>
      <c r="AT180" s="158"/>
      <c r="AU180" s="158"/>
      <c r="AV180" s="158"/>
      <c r="AW180" s="158"/>
      <c r="AX180" s="158"/>
      <c r="AY180" s="158"/>
      <c r="AZ180" s="158"/>
      <c r="BA180" s="158"/>
      <c r="BB180" s="158"/>
      <c r="BC180" s="158"/>
      <c r="BD180" s="158"/>
      <c r="BE180" s="158"/>
      <c r="BF180" s="158"/>
      <c r="BG180" s="158"/>
      <c r="BH180" s="158"/>
      <c r="BI180" s="158"/>
      <c r="BJ180" s="158"/>
      <c r="BK180" s="158"/>
      <c r="BL180" s="158"/>
      <c r="BM180" s="158"/>
      <c r="BN180" s="158"/>
      <c r="BO180" s="158"/>
      <c r="BP180" s="158"/>
      <c r="BQ180" s="158"/>
      <c r="BR180" s="158"/>
      <c r="BS180" s="158"/>
      <c r="BT180" s="158"/>
      <c r="BU180" s="158"/>
      <c r="BV180" s="158"/>
    </row>
    <row r="181" spans="1:74" x14ac:dyDescent="0.2">
      <c r="A181" s="16"/>
      <c r="B181" s="19" t="s">
        <v>74</v>
      </c>
      <c r="C181" s="19"/>
      <c r="D181" s="19"/>
      <c r="E181" s="30"/>
      <c r="F181" s="31"/>
      <c r="G181" s="31"/>
      <c r="H181" s="40"/>
      <c r="I181" s="40"/>
      <c r="J181" s="32"/>
      <c r="K181" s="158"/>
      <c r="L181" s="41"/>
      <c r="M181" s="32"/>
      <c r="N181" s="16"/>
      <c r="O181" s="16"/>
      <c r="P181" s="16"/>
      <c r="Q181" s="16"/>
      <c r="V181" s="1"/>
      <c r="W181" s="1"/>
      <c r="X181" s="16"/>
      <c r="Y181" s="1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58"/>
      <c r="BS181" s="158"/>
      <c r="BT181" s="158"/>
      <c r="BU181" s="158"/>
      <c r="BV181" s="158"/>
    </row>
    <row r="182" spans="1:74" x14ac:dyDescent="0.2">
      <c r="A182" s="16"/>
      <c r="B182" s="19" t="s">
        <v>74</v>
      </c>
      <c r="C182" s="19"/>
      <c r="D182" s="19"/>
      <c r="E182" s="42"/>
      <c r="F182" s="31"/>
      <c r="G182" s="31"/>
      <c r="H182" s="1"/>
      <c r="I182" s="1"/>
      <c r="K182" s="158"/>
      <c r="L182" s="2"/>
      <c r="M182" s="38"/>
      <c r="N182" s="16"/>
      <c r="O182" s="16"/>
      <c r="P182" s="16"/>
      <c r="Q182" s="16"/>
      <c r="V182" s="1"/>
      <c r="W182" s="158"/>
      <c r="X182" s="16"/>
      <c r="Y182" s="13"/>
      <c r="Z182" s="16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58"/>
      <c r="AM182" s="158"/>
      <c r="AN182" s="158"/>
      <c r="AO182" s="158"/>
      <c r="AP182" s="158"/>
      <c r="AQ182" s="158"/>
      <c r="AR182" s="158"/>
      <c r="AS182" s="158"/>
      <c r="AT182" s="158"/>
      <c r="AU182" s="158"/>
      <c r="AV182" s="158"/>
      <c r="AW182" s="158"/>
      <c r="AX182" s="158"/>
      <c r="AY182" s="158"/>
      <c r="AZ182" s="158"/>
      <c r="BA182" s="158"/>
      <c r="BB182" s="158"/>
      <c r="BC182" s="158"/>
      <c r="BD182" s="158"/>
      <c r="BE182" s="158"/>
      <c r="BF182" s="158"/>
      <c r="BG182" s="158"/>
      <c r="BH182" s="158"/>
      <c r="BI182" s="158"/>
      <c r="BJ182" s="158"/>
      <c r="BK182" s="158"/>
      <c r="BL182" s="158"/>
      <c r="BM182" s="158"/>
      <c r="BN182" s="158"/>
      <c r="BO182" s="158"/>
      <c r="BP182" s="158"/>
      <c r="BQ182" s="158"/>
      <c r="BR182" s="158"/>
      <c r="BS182" s="158"/>
      <c r="BT182" s="158"/>
      <c r="BU182" s="158"/>
      <c r="BV182" s="158"/>
    </row>
    <row r="183" spans="1:74" x14ac:dyDescent="0.2">
      <c r="A183" s="16"/>
      <c r="B183" s="19" t="s">
        <v>74</v>
      </c>
      <c r="C183" s="19"/>
      <c r="D183" s="19"/>
      <c r="E183" s="30"/>
      <c r="F183" s="31"/>
      <c r="G183" s="31"/>
      <c r="H183" s="16"/>
      <c r="I183" s="16"/>
      <c r="J183" s="32"/>
      <c r="K183" s="158"/>
      <c r="L183" s="32"/>
      <c r="M183" s="32"/>
      <c r="N183" s="16"/>
      <c r="O183" s="16"/>
      <c r="P183" s="16"/>
      <c r="Q183" s="16"/>
      <c r="R183" s="16"/>
      <c r="U183" s="16"/>
      <c r="V183" s="1"/>
      <c r="W183" s="13"/>
      <c r="X183" s="16"/>
      <c r="Y183" s="13"/>
      <c r="Z183" s="16"/>
      <c r="AB183" s="158"/>
      <c r="AC183" s="158"/>
      <c r="AD183" s="158"/>
      <c r="AE183" s="158"/>
      <c r="AF183" s="158"/>
      <c r="AG183" s="158"/>
      <c r="AH183" s="158"/>
      <c r="AI183" s="158"/>
      <c r="AJ183" s="158"/>
      <c r="AK183" s="158"/>
      <c r="AL183" s="158"/>
      <c r="AM183" s="158"/>
      <c r="AN183" s="158"/>
      <c r="AO183" s="158"/>
      <c r="AP183" s="158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58"/>
      <c r="BS183" s="158"/>
      <c r="BT183" s="158"/>
      <c r="BU183" s="158"/>
      <c r="BV183" s="158"/>
    </row>
    <row r="184" spans="1:74" x14ac:dyDescent="0.2">
      <c r="A184" s="16"/>
      <c r="B184" s="20" t="s">
        <v>74</v>
      </c>
      <c r="E184" s="83"/>
      <c r="F184" s="31"/>
      <c r="G184" s="31"/>
      <c r="H184" s="5"/>
      <c r="I184" s="5"/>
      <c r="J184" s="38"/>
      <c r="K184" s="158"/>
      <c r="L184" s="32"/>
      <c r="M184" s="32"/>
      <c r="N184" s="16"/>
      <c r="O184" s="16"/>
      <c r="P184" s="16"/>
      <c r="Q184" s="16"/>
      <c r="R184" s="16"/>
      <c r="U184" s="16"/>
      <c r="V184" s="1"/>
      <c r="W184" s="13"/>
      <c r="X184" s="16"/>
      <c r="Y184" s="13"/>
      <c r="Z184" s="16"/>
      <c r="AB184" s="158"/>
      <c r="AC184" s="158"/>
      <c r="AD184" s="158"/>
      <c r="AE184" s="158"/>
      <c r="AF184" s="158"/>
      <c r="AG184" s="158"/>
      <c r="AH184" s="158"/>
      <c r="AI184" s="158"/>
      <c r="AJ184" s="158"/>
      <c r="AK184" s="158"/>
      <c r="AL184" s="158"/>
      <c r="AM184" s="158"/>
      <c r="AN184" s="158"/>
      <c r="AO184" s="158"/>
      <c r="AP184" s="158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58"/>
      <c r="BS184" s="158"/>
      <c r="BT184" s="158"/>
      <c r="BU184" s="158"/>
      <c r="BV184" s="158"/>
    </row>
    <row r="185" spans="1:74" x14ac:dyDescent="0.2">
      <c r="A185" s="16"/>
      <c r="B185" s="19" t="s">
        <v>74</v>
      </c>
      <c r="C185" s="19"/>
      <c r="D185" s="19"/>
      <c r="E185" s="42"/>
      <c r="F185" s="31"/>
      <c r="G185" s="31"/>
      <c r="H185" s="1"/>
      <c r="I185" s="1"/>
      <c r="K185" s="158"/>
      <c r="L185" s="2"/>
      <c r="M185" s="38"/>
      <c r="N185" s="16"/>
      <c r="O185" s="16"/>
      <c r="P185" s="16"/>
      <c r="Q185" s="16"/>
      <c r="V185" s="1"/>
      <c r="W185" s="13"/>
      <c r="X185" s="1"/>
      <c r="Y185" s="13"/>
      <c r="Z185" s="16"/>
      <c r="AB185" s="158"/>
      <c r="AC185" s="158"/>
      <c r="AD185" s="158"/>
      <c r="AE185" s="158"/>
      <c r="AF185" s="158"/>
      <c r="AG185" s="158"/>
      <c r="AH185" s="158"/>
      <c r="AI185" s="158"/>
      <c r="AJ185" s="158"/>
      <c r="AK185" s="158"/>
      <c r="AL185" s="158"/>
      <c r="AM185" s="158"/>
      <c r="AN185" s="158"/>
      <c r="AO185" s="158"/>
      <c r="AP185" s="158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58"/>
      <c r="BT185" s="158"/>
      <c r="BU185" s="158"/>
      <c r="BV185" s="158"/>
    </row>
    <row r="186" spans="1:74" x14ac:dyDescent="0.2">
      <c r="A186" s="16"/>
      <c r="B186" s="19" t="s">
        <v>74</v>
      </c>
      <c r="C186" s="19"/>
      <c r="D186" s="19"/>
      <c r="E186" s="45"/>
      <c r="F186" s="31"/>
      <c r="G186" s="31"/>
      <c r="H186" s="35"/>
      <c r="I186" s="35"/>
      <c r="J186" s="32"/>
      <c r="K186" s="158"/>
      <c r="L186" s="13"/>
      <c r="N186" s="16"/>
      <c r="O186" s="16"/>
      <c r="P186" s="16"/>
      <c r="Q186" s="16"/>
      <c r="V186" s="13"/>
      <c r="W186" s="13"/>
      <c r="X186" s="16"/>
      <c r="Y186" s="13"/>
      <c r="Z186" s="16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58"/>
      <c r="AL186" s="158"/>
      <c r="AM186" s="158"/>
      <c r="AN186" s="158"/>
      <c r="AO186" s="158"/>
      <c r="AP186" s="158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158"/>
      <c r="BT186" s="158"/>
      <c r="BU186" s="158"/>
      <c r="BV186" s="158"/>
    </row>
    <row r="187" spans="1:74" x14ac:dyDescent="0.2">
      <c r="A187" s="16"/>
      <c r="B187" s="19" t="s">
        <v>74</v>
      </c>
      <c r="C187" s="19"/>
      <c r="D187" s="19"/>
      <c r="E187" s="30"/>
      <c r="F187" s="31"/>
      <c r="G187" s="31"/>
      <c r="H187" s="1"/>
      <c r="I187" s="1"/>
      <c r="K187" s="158"/>
      <c r="L187" s="2"/>
      <c r="N187" s="16"/>
      <c r="O187" s="16"/>
      <c r="P187" s="16"/>
      <c r="Q187" s="16"/>
      <c r="V187" s="1"/>
      <c r="W187" s="158"/>
      <c r="X187" s="16"/>
      <c r="Y187" s="13"/>
      <c r="Z187" s="16"/>
      <c r="AB187" s="158"/>
      <c r="AC187" s="158"/>
      <c r="AD187" s="158"/>
      <c r="AE187" s="158"/>
      <c r="AF187" s="158"/>
      <c r="AG187" s="158"/>
      <c r="AH187" s="158"/>
      <c r="AI187" s="158"/>
      <c r="AJ187" s="158"/>
      <c r="AK187" s="158"/>
      <c r="AL187" s="158"/>
      <c r="AM187" s="158"/>
      <c r="AN187" s="158"/>
      <c r="AO187" s="158"/>
      <c r="AP187" s="158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58"/>
      <c r="BS187" s="158"/>
      <c r="BT187" s="158"/>
      <c r="BU187" s="158"/>
      <c r="BV187" s="158"/>
    </row>
    <row r="188" spans="1:74" s="17" customFormat="1" x14ac:dyDescent="0.2">
      <c r="A188" s="1"/>
      <c r="B188" s="19" t="s">
        <v>74</v>
      </c>
      <c r="C188" s="19"/>
      <c r="D188" s="19"/>
      <c r="E188" s="30"/>
      <c r="F188" s="31"/>
      <c r="G188" s="31"/>
      <c r="H188" s="22"/>
      <c r="I188" s="22"/>
      <c r="J188" s="2"/>
      <c r="L188" s="2"/>
      <c r="M188" s="35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6"/>
      <c r="Y188" s="13"/>
      <c r="Z188" s="16"/>
      <c r="AA188" s="1"/>
      <c r="AB188" s="158"/>
      <c r="AC188" s="158"/>
      <c r="AD188" s="158"/>
      <c r="AE188" s="158"/>
      <c r="AF188" s="158"/>
      <c r="AG188" s="158"/>
      <c r="AH188" s="158"/>
      <c r="AI188" s="158"/>
      <c r="AJ188" s="158"/>
      <c r="AK188" s="158"/>
      <c r="AL188" s="158"/>
      <c r="AM188" s="158"/>
      <c r="AN188" s="158"/>
      <c r="AO188" s="158"/>
      <c r="AP188" s="158"/>
      <c r="AQ188" s="158"/>
      <c r="AR188" s="158"/>
      <c r="AS188" s="158"/>
      <c r="AT188" s="158"/>
      <c r="AU188" s="158"/>
      <c r="AV188" s="158"/>
      <c r="AW188" s="158"/>
      <c r="AX188" s="158"/>
      <c r="AY188" s="158"/>
      <c r="AZ188" s="158"/>
      <c r="BA188" s="158"/>
      <c r="BB188" s="158"/>
      <c r="BC188" s="158"/>
      <c r="BD188" s="158"/>
      <c r="BE188" s="158"/>
      <c r="BF188" s="158"/>
      <c r="BG188" s="158"/>
      <c r="BH188" s="158"/>
      <c r="BI188" s="158"/>
      <c r="BJ188" s="158"/>
      <c r="BK188" s="158"/>
      <c r="BL188" s="158"/>
      <c r="BM188" s="158"/>
      <c r="BN188" s="158"/>
      <c r="BO188" s="158"/>
      <c r="BP188" s="158"/>
      <c r="BQ188" s="158"/>
      <c r="BR188" s="158"/>
    </row>
    <row r="189" spans="1:74" s="17" customFormat="1" x14ac:dyDescent="0.2">
      <c r="A189" s="16"/>
      <c r="B189" s="19" t="s">
        <v>74</v>
      </c>
      <c r="C189" s="19"/>
      <c r="D189" s="19"/>
      <c r="E189" s="30"/>
      <c r="F189" s="31"/>
      <c r="G189" s="31"/>
      <c r="H189" s="22"/>
      <c r="I189" s="22"/>
      <c r="L189" s="2"/>
      <c r="M189" s="35"/>
      <c r="N189" s="16"/>
      <c r="O189" s="16"/>
      <c r="P189" s="16"/>
      <c r="Q189" s="16"/>
      <c r="R189" s="16"/>
      <c r="S189" s="1"/>
      <c r="T189" s="1"/>
      <c r="U189" s="16"/>
      <c r="V189" s="1"/>
      <c r="W189" s="158"/>
      <c r="X189" s="16"/>
      <c r="Y189" s="13"/>
      <c r="Z189" s="16"/>
      <c r="AA189" s="1"/>
      <c r="AB189" s="158"/>
      <c r="AC189" s="158"/>
      <c r="AD189" s="158"/>
      <c r="AE189" s="158"/>
      <c r="AF189" s="158"/>
      <c r="AG189" s="158"/>
      <c r="AH189" s="158"/>
      <c r="AI189" s="158"/>
      <c r="AJ189" s="158"/>
      <c r="AK189" s="158"/>
      <c r="AL189" s="158"/>
      <c r="AM189" s="158"/>
      <c r="AN189" s="158"/>
      <c r="AO189" s="158"/>
      <c r="AP189" s="158"/>
      <c r="AQ189" s="158"/>
      <c r="AR189" s="158"/>
      <c r="AS189" s="158"/>
      <c r="AT189" s="158"/>
      <c r="AU189" s="158"/>
      <c r="AV189" s="158"/>
      <c r="AW189" s="158"/>
      <c r="AX189" s="158"/>
      <c r="AY189" s="158"/>
      <c r="AZ189" s="158"/>
      <c r="BA189" s="158"/>
      <c r="BB189" s="158"/>
      <c r="BC189" s="158"/>
      <c r="BD189" s="158"/>
      <c r="BE189" s="158"/>
      <c r="BF189" s="158"/>
      <c r="BG189" s="158"/>
      <c r="BH189" s="158"/>
      <c r="BI189" s="158"/>
      <c r="BJ189" s="158"/>
      <c r="BK189" s="158"/>
      <c r="BL189" s="158"/>
      <c r="BM189" s="158"/>
      <c r="BN189" s="158"/>
      <c r="BO189" s="158"/>
      <c r="BP189" s="158"/>
      <c r="BQ189" s="158"/>
    </row>
    <row r="190" spans="1:74" s="17" customFormat="1" x14ac:dyDescent="0.2">
      <c r="A190" s="16"/>
      <c r="B190" s="19" t="s">
        <v>74</v>
      </c>
      <c r="C190" s="19"/>
      <c r="D190" s="19"/>
      <c r="E190" s="45"/>
      <c r="F190" s="31"/>
      <c r="G190" s="31"/>
      <c r="H190" s="22"/>
      <c r="I190" s="22"/>
      <c r="L190" s="2"/>
      <c r="M190" s="35"/>
      <c r="N190" s="16"/>
      <c r="O190" s="16"/>
      <c r="P190" s="16"/>
      <c r="Q190" s="16"/>
      <c r="R190" s="16"/>
      <c r="S190" s="1"/>
      <c r="T190" s="1"/>
      <c r="U190" s="16"/>
      <c r="V190" s="1"/>
      <c r="W190" s="158"/>
      <c r="X190" s="16"/>
      <c r="Y190" s="13"/>
      <c r="Z190" s="16"/>
      <c r="AA190" s="1"/>
      <c r="AB190" s="158"/>
      <c r="AC190" s="158"/>
      <c r="AD190" s="158"/>
      <c r="AE190" s="158"/>
      <c r="AF190" s="158"/>
      <c r="AG190" s="158"/>
      <c r="AH190" s="158"/>
      <c r="AI190" s="158"/>
      <c r="AJ190" s="158"/>
      <c r="AK190" s="158"/>
      <c r="AL190" s="158"/>
      <c r="AM190" s="158"/>
      <c r="AN190" s="158"/>
      <c r="AO190" s="158"/>
      <c r="AP190" s="158"/>
      <c r="AQ190" s="158"/>
      <c r="AR190" s="158"/>
      <c r="AS190" s="158"/>
      <c r="AT190" s="158"/>
      <c r="AU190" s="158"/>
      <c r="AV190" s="158"/>
      <c r="AW190" s="158"/>
      <c r="AX190" s="158"/>
      <c r="AY190" s="158"/>
      <c r="AZ190" s="158"/>
      <c r="BA190" s="158"/>
      <c r="BB190" s="158"/>
      <c r="BC190" s="158"/>
      <c r="BD190" s="158"/>
      <c r="BE190" s="158"/>
      <c r="BF190" s="158"/>
      <c r="BG190" s="158"/>
      <c r="BH190" s="158"/>
      <c r="BI190" s="158"/>
      <c r="BJ190" s="158"/>
      <c r="BK190" s="158"/>
      <c r="BL190" s="158"/>
      <c r="BM190" s="158"/>
      <c r="BN190" s="158"/>
      <c r="BO190" s="158"/>
      <c r="BP190" s="158"/>
      <c r="BQ190" s="158"/>
    </row>
    <row r="191" spans="1:74" s="17" customFormat="1" x14ac:dyDescent="0.2">
      <c r="A191" s="1"/>
      <c r="B191" s="19" t="s">
        <v>74</v>
      </c>
      <c r="C191" s="19"/>
      <c r="D191" s="19"/>
      <c r="E191" s="42"/>
      <c r="F191" s="31"/>
      <c r="G191" s="31"/>
      <c r="H191" s="22"/>
      <c r="I191" s="22"/>
      <c r="J191" s="2"/>
      <c r="L191" s="2"/>
      <c r="M191" s="35"/>
      <c r="N191" s="1"/>
      <c r="O191" s="1"/>
      <c r="P191" s="1"/>
      <c r="Q191" s="1"/>
      <c r="R191" s="1"/>
      <c r="S191" s="1"/>
      <c r="T191" s="1"/>
      <c r="U191" s="1"/>
      <c r="V191" s="16"/>
      <c r="W191" s="1"/>
      <c r="X191" s="16"/>
      <c r="Y191" s="13"/>
      <c r="Z191" s="16"/>
      <c r="AA191" s="1"/>
      <c r="AB191" s="158"/>
      <c r="AC191" s="158"/>
      <c r="AD191" s="158"/>
      <c r="AE191" s="158"/>
      <c r="AF191" s="158"/>
      <c r="AG191" s="158"/>
      <c r="AH191" s="158"/>
      <c r="AI191" s="158"/>
      <c r="AJ191" s="158"/>
      <c r="AK191" s="158"/>
      <c r="AL191" s="158"/>
      <c r="AM191" s="158"/>
      <c r="AN191" s="158"/>
      <c r="AO191" s="158"/>
      <c r="AP191" s="158"/>
      <c r="AQ191" s="158"/>
      <c r="AR191" s="158"/>
      <c r="AS191" s="158"/>
      <c r="AT191" s="158"/>
      <c r="AU191" s="158"/>
      <c r="AV191" s="158"/>
      <c r="AW191" s="158"/>
      <c r="AX191" s="158"/>
      <c r="AY191" s="158"/>
      <c r="AZ191" s="158"/>
      <c r="BA191" s="158"/>
      <c r="BB191" s="158"/>
      <c r="BC191" s="158"/>
      <c r="BD191" s="158"/>
      <c r="BE191" s="158"/>
      <c r="BF191" s="158"/>
      <c r="BG191" s="158"/>
      <c r="BH191" s="158"/>
      <c r="BI191" s="158"/>
      <c r="BJ191" s="158"/>
      <c r="BK191" s="158"/>
      <c r="BL191" s="158"/>
      <c r="BM191" s="158"/>
      <c r="BN191" s="158"/>
      <c r="BO191" s="158"/>
      <c r="BP191" s="158"/>
      <c r="BQ191" s="158"/>
    </row>
    <row r="192" spans="1:74" s="17" customFormat="1" x14ac:dyDescent="0.2">
      <c r="A192" s="16"/>
      <c r="B192" s="19" t="s">
        <v>74</v>
      </c>
      <c r="C192" s="19"/>
      <c r="D192" s="19"/>
      <c r="E192" s="42"/>
      <c r="F192" s="31"/>
      <c r="G192" s="31"/>
      <c r="H192" s="22"/>
      <c r="I192" s="22"/>
      <c r="J192" s="2"/>
      <c r="L192" s="2"/>
      <c r="M192" s="35"/>
      <c r="N192" s="16"/>
      <c r="O192" s="16"/>
      <c r="P192" s="16"/>
      <c r="Q192" s="16"/>
      <c r="R192" s="1"/>
      <c r="S192" s="1"/>
      <c r="T192" s="1"/>
      <c r="U192" s="1"/>
      <c r="V192" s="1"/>
      <c r="W192" s="13"/>
      <c r="X192" s="16"/>
      <c r="Y192" s="13"/>
      <c r="Z192" s="16"/>
      <c r="AA192" s="1"/>
      <c r="AB192" s="158"/>
      <c r="AC192" s="158"/>
      <c r="AD192" s="158"/>
      <c r="AE192" s="158"/>
      <c r="AF192" s="158"/>
      <c r="AG192" s="158"/>
      <c r="AH192" s="158"/>
      <c r="AI192" s="158"/>
      <c r="AJ192" s="158"/>
      <c r="AK192" s="158"/>
      <c r="AL192" s="158"/>
      <c r="AM192" s="158"/>
      <c r="AN192" s="158"/>
      <c r="AO192" s="158"/>
      <c r="AP192" s="158"/>
      <c r="AQ192" s="158"/>
      <c r="AR192" s="158"/>
      <c r="AS192" s="158"/>
      <c r="AT192" s="158"/>
      <c r="AU192" s="158"/>
      <c r="AV192" s="158"/>
      <c r="AW192" s="158"/>
      <c r="AX192" s="158"/>
      <c r="AY192" s="158"/>
      <c r="AZ192" s="158"/>
      <c r="BA192" s="158"/>
      <c r="BB192" s="158"/>
      <c r="BC192" s="158"/>
      <c r="BD192" s="158"/>
      <c r="BE192" s="158"/>
      <c r="BF192" s="158"/>
      <c r="BG192" s="158"/>
      <c r="BH192" s="158"/>
      <c r="BI192" s="158"/>
      <c r="BJ192" s="158"/>
      <c r="BK192" s="158"/>
      <c r="BL192" s="158"/>
      <c r="BM192" s="158"/>
      <c r="BN192" s="158"/>
      <c r="BO192" s="158"/>
      <c r="BP192" s="158"/>
      <c r="BQ192" s="158"/>
      <c r="BR192" s="158"/>
    </row>
    <row r="193" spans="1:74" s="17" customFormat="1" x14ac:dyDescent="0.2">
      <c r="A193" s="1"/>
      <c r="B193" s="19" t="s">
        <v>74</v>
      </c>
      <c r="C193" s="19"/>
      <c r="D193" s="19"/>
      <c r="E193" s="30"/>
      <c r="F193" s="31"/>
      <c r="G193" s="31"/>
      <c r="H193" s="16"/>
      <c r="I193" s="16"/>
      <c r="J193" s="32"/>
      <c r="L193" s="32"/>
      <c r="M193" s="32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6"/>
      <c r="Y193" s="13"/>
      <c r="Z193" s="16"/>
      <c r="AA193" s="1"/>
      <c r="AB193" s="158"/>
      <c r="AC193" s="158"/>
      <c r="AD193" s="158"/>
      <c r="AE193" s="158"/>
      <c r="AF193" s="158"/>
      <c r="AG193" s="158"/>
      <c r="AH193" s="158"/>
      <c r="AI193" s="158"/>
      <c r="AJ193" s="158"/>
      <c r="AK193" s="158"/>
      <c r="AL193" s="158"/>
      <c r="AM193" s="158"/>
      <c r="AN193" s="158"/>
      <c r="AO193" s="158"/>
      <c r="AP193" s="158"/>
      <c r="AQ193" s="158"/>
      <c r="AR193" s="158"/>
      <c r="AS193" s="158"/>
      <c r="AT193" s="158"/>
      <c r="AU193" s="158"/>
      <c r="AV193" s="158"/>
      <c r="AW193" s="158"/>
      <c r="AX193" s="158"/>
      <c r="AY193" s="158"/>
      <c r="AZ193" s="158"/>
      <c r="BA193" s="158"/>
      <c r="BB193" s="158"/>
      <c r="BC193" s="158"/>
      <c r="BD193" s="158"/>
      <c r="BE193" s="158"/>
      <c r="BF193" s="158"/>
      <c r="BG193" s="158"/>
      <c r="BH193" s="158"/>
      <c r="BI193" s="158"/>
      <c r="BJ193" s="158"/>
      <c r="BK193" s="158"/>
      <c r="BL193" s="158"/>
      <c r="BM193" s="158"/>
      <c r="BN193" s="158"/>
      <c r="BO193" s="158"/>
      <c r="BP193" s="158"/>
      <c r="BQ193" s="158"/>
    </row>
    <row r="194" spans="1:74" s="17" customFormat="1" x14ac:dyDescent="0.2">
      <c r="A194" s="16"/>
      <c r="B194" s="19" t="s">
        <v>74</v>
      </c>
      <c r="C194" s="19"/>
      <c r="D194" s="19"/>
      <c r="E194" s="30"/>
      <c r="F194" s="31"/>
      <c r="G194" s="31"/>
      <c r="H194" s="16"/>
      <c r="I194" s="16"/>
      <c r="J194" s="32"/>
      <c r="L194" s="32"/>
      <c r="M194" s="32"/>
      <c r="N194" s="16"/>
      <c r="O194" s="16"/>
      <c r="P194" s="16"/>
      <c r="Q194" s="16"/>
      <c r="R194" s="1"/>
      <c r="S194" s="1"/>
      <c r="T194" s="1"/>
      <c r="U194" s="1"/>
      <c r="V194" s="1"/>
      <c r="W194" s="1"/>
      <c r="X194" s="16"/>
      <c r="Y194" s="13"/>
      <c r="Z194" s="16"/>
      <c r="AA194" s="158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58"/>
      <c r="AN194" s="22"/>
      <c r="AQ194" s="158"/>
      <c r="AR194" s="158"/>
      <c r="AS194" s="158"/>
      <c r="AT194" s="158"/>
      <c r="AU194" s="158"/>
      <c r="AV194" s="158"/>
      <c r="AW194" s="158"/>
      <c r="AX194" s="158"/>
      <c r="AY194" s="158"/>
      <c r="AZ194" s="158"/>
      <c r="BA194" s="158"/>
      <c r="BB194" s="158"/>
      <c r="BC194" s="158"/>
      <c r="BD194" s="158"/>
      <c r="BE194" s="158"/>
      <c r="BF194" s="158"/>
      <c r="BG194" s="158"/>
      <c r="BH194" s="158"/>
      <c r="BI194" s="158"/>
      <c r="BJ194" s="158"/>
      <c r="BK194" s="158"/>
      <c r="BL194" s="158"/>
      <c r="BM194" s="158"/>
      <c r="BN194" s="158"/>
      <c r="BO194" s="158"/>
      <c r="BP194" s="158"/>
      <c r="BQ194" s="158"/>
    </row>
    <row r="195" spans="1:74" s="17" customFormat="1" x14ac:dyDescent="0.2">
      <c r="A195" s="16"/>
      <c r="B195" s="19" t="s">
        <v>74</v>
      </c>
      <c r="C195" s="19"/>
      <c r="D195" s="19"/>
      <c r="E195" s="30"/>
      <c r="F195" s="31"/>
      <c r="G195" s="31"/>
      <c r="H195" s="16"/>
      <c r="I195" s="16"/>
      <c r="J195" s="32"/>
      <c r="L195" s="32"/>
      <c r="M195" s="32"/>
      <c r="N195" s="16"/>
      <c r="O195" s="16"/>
      <c r="P195" s="16"/>
      <c r="Q195" s="16"/>
      <c r="R195" s="1"/>
      <c r="S195" s="1"/>
      <c r="T195" s="1"/>
      <c r="U195" s="1"/>
      <c r="V195" s="1"/>
      <c r="W195" s="13"/>
      <c r="X195" s="1"/>
      <c r="Y195" s="13"/>
      <c r="Z195" s="16"/>
      <c r="AA195" s="1"/>
      <c r="AB195" s="158"/>
      <c r="AC195" s="158"/>
      <c r="AD195" s="158"/>
      <c r="AE195" s="158"/>
      <c r="AF195" s="158"/>
      <c r="AG195" s="158"/>
      <c r="AH195" s="158"/>
      <c r="AI195" s="158"/>
      <c r="AJ195" s="158"/>
      <c r="AK195" s="158"/>
      <c r="AL195" s="158"/>
      <c r="AM195" s="158"/>
      <c r="AN195" s="158"/>
      <c r="AO195" s="158"/>
      <c r="AP195" s="158"/>
      <c r="AQ195" s="158"/>
      <c r="AR195" s="158"/>
      <c r="AS195" s="158"/>
      <c r="AT195" s="158"/>
      <c r="AU195" s="158"/>
      <c r="AV195" s="158"/>
      <c r="AW195" s="158"/>
      <c r="AX195" s="158"/>
      <c r="AY195" s="158"/>
      <c r="AZ195" s="158"/>
      <c r="BA195" s="158"/>
      <c r="BB195" s="158"/>
      <c r="BC195" s="158"/>
      <c r="BD195" s="158"/>
      <c r="BE195" s="158"/>
      <c r="BF195" s="158"/>
      <c r="BG195" s="158"/>
      <c r="BH195" s="158"/>
      <c r="BI195" s="158"/>
      <c r="BJ195" s="158"/>
      <c r="BK195" s="158"/>
      <c r="BL195" s="158"/>
      <c r="BM195" s="158"/>
      <c r="BN195" s="158"/>
      <c r="BO195" s="158"/>
      <c r="BP195" s="158"/>
      <c r="BQ195" s="158"/>
      <c r="BR195" s="158"/>
    </row>
    <row r="196" spans="1:74" s="17" customFormat="1" x14ac:dyDescent="0.2">
      <c r="A196" s="1"/>
      <c r="B196" s="19" t="s">
        <v>74</v>
      </c>
      <c r="C196" s="19"/>
      <c r="D196" s="19"/>
      <c r="E196" s="30"/>
      <c r="F196" s="31"/>
      <c r="G196" s="31"/>
      <c r="H196" s="40"/>
      <c r="I196" s="40"/>
      <c r="J196" s="32"/>
      <c r="L196" s="41"/>
      <c r="M196" s="32"/>
      <c r="N196" s="1"/>
      <c r="O196" s="1"/>
      <c r="P196" s="1"/>
      <c r="Q196" s="1"/>
      <c r="R196" s="16"/>
      <c r="S196" s="1"/>
      <c r="T196" s="1"/>
      <c r="U196" s="16"/>
      <c r="V196" s="1"/>
      <c r="W196" s="13"/>
      <c r="X196" s="16"/>
      <c r="Y196" s="13"/>
      <c r="Z196" s="16"/>
      <c r="AA196" s="158"/>
      <c r="AB196" s="158"/>
      <c r="AC196" s="158"/>
      <c r="AD196" s="158"/>
      <c r="AE196" s="158"/>
      <c r="AF196" s="158"/>
      <c r="AG196" s="158"/>
      <c r="AH196" s="158"/>
      <c r="AI196" s="158"/>
      <c r="BR196" s="158"/>
    </row>
    <row r="197" spans="1:74" s="17" customFormat="1" x14ac:dyDescent="0.2">
      <c r="A197" s="16"/>
      <c r="B197" s="19" t="s">
        <v>74</v>
      </c>
      <c r="C197" s="19"/>
      <c r="D197" s="19"/>
      <c r="E197" s="30"/>
      <c r="F197" s="31"/>
      <c r="G197" s="31"/>
      <c r="H197" s="16"/>
      <c r="I197" s="16"/>
      <c r="J197" s="32"/>
      <c r="L197" s="32"/>
      <c r="M197" s="32"/>
      <c r="N197" s="16"/>
      <c r="O197" s="16"/>
      <c r="P197" s="16"/>
      <c r="Q197" s="16"/>
      <c r="R197" s="1"/>
      <c r="S197" s="1"/>
      <c r="T197" s="1"/>
      <c r="U197" s="1"/>
      <c r="V197" s="1"/>
      <c r="W197" s="158"/>
      <c r="X197" s="16"/>
      <c r="Y197" s="13"/>
      <c r="Z197" s="16"/>
      <c r="AA197" s="158"/>
      <c r="AB197" s="158"/>
      <c r="AC197" s="158"/>
      <c r="AD197" s="158"/>
      <c r="AE197" s="158"/>
      <c r="AF197" s="158"/>
      <c r="AG197" s="158"/>
      <c r="AH197" s="158"/>
      <c r="AI197" s="158"/>
      <c r="BR197" s="158"/>
    </row>
    <row r="198" spans="1:74" s="17" customFormat="1" x14ac:dyDescent="0.2">
      <c r="A198" s="16"/>
      <c r="B198" s="20" t="s">
        <v>74</v>
      </c>
      <c r="C198" s="20"/>
      <c r="D198" s="19"/>
      <c r="E198" s="45"/>
      <c r="F198" s="31"/>
      <c r="G198" s="31"/>
      <c r="H198" s="16"/>
      <c r="I198" s="16"/>
      <c r="J198" s="32"/>
      <c r="L198" s="32"/>
      <c r="M198" s="32"/>
      <c r="N198" s="16"/>
      <c r="O198" s="16"/>
      <c r="P198" s="16"/>
      <c r="Q198" s="16"/>
      <c r="R198" s="1"/>
      <c r="S198" s="1"/>
      <c r="T198" s="1"/>
      <c r="U198" s="1"/>
      <c r="V198" s="1"/>
      <c r="W198" s="158"/>
      <c r="X198" s="16"/>
      <c r="Y198" s="13"/>
      <c r="Z198" s="16"/>
      <c r="AA198" s="158"/>
      <c r="AB198" s="158"/>
      <c r="AC198" s="158"/>
      <c r="AD198" s="158"/>
      <c r="AE198" s="158"/>
      <c r="AF198" s="158"/>
      <c r="AG198" s="158"/>
      <c r="AH198" s="158"/>
      <c r="AI198" s="158"/>
      <c r="BR198" s="158"/>
    </row>
    <row r="199" spans="1:74" s="17" customFormat="1" x14ac:dyDescent="0.2">
      <c r="A199" s="16"/>
      <c r="B199" s="20" t="s">
        <v>74</v>
      </c>
      <c r="C199" s="20"/>
      <c r="D199" s="19"/>
      <c r="E199" s="45"/>
      <c r="F199" s="31"/>
      <c r="G199" s="31"/>
      <c r="H199" s="16"/>
      <c r="I199" s="16"/>
      <c r="J199" s="32"/>
      <c r="L199" s="32"/>
      <c r="M199" s="32"/>
      <c r="N199" s="16"/>
      <c r="O199" s="16"/>
      <c r="P199" s="16"/>
      <c r="Q199" s="16"/>
      <c r="R199" s="1"/>
      <c r="S199" s="1"/>
      <c r="T199" s="1"/>
      <c r="U199" s="1"/>
      <c r="V199" s="1"/>
      <c r="W199" s="158"/>
      <c r="X199" s="16"/>
      <c r="Y199" s="13"/>
      <c r="Z199" s="16"/>
      <c r="AA199" s="158"/>
      <c r="AB199" s="158"/>
      <c r="AC199" s="158"/>
      <c r="AD199" s="158"/>
      <c r="AE199" s="158"/>
      <c r="AF199" s="158"/>
      <c r="AG199" s="158"/>
      <c r="AH199" s="158"/>
      <c r="AI199" s="158"/>
      <c r="BR199" s="158"/>
    </row>
    <row r="200" spans="1:74" s="17" customFormat="1" x14ac:dyDescent="0.2">
      <c r="A200" s="1"/>
      <c r="B200" s="20" t="s">
        <v>74</v>
      </c>
      <c r="C200" s="20"/>
      <c r="D200" s="20"/>
      <c r="E200" s="26"/>
      <c r="F200" s="31"/>
      <c r="G200" s="31"/>
      <c r="H200" s="22"/>
      <c r="I200" s="22"/>
      <c r="J200" s="2"/>
      <c r="L200" s="2"/>
      <c r="M200" s="2"/>
      <c r="N200" s="1"/>
      <c r="O200" s="1"/>
      <c r="P200" s="1"/>
      <c r="Q200" s="1"/>
      <c r="R200" s="16"/>
      <c r="S200" s="1"/>
      <c r="T200" s="1"/>
      <c r="U200" s="16"/>
      <c r="V200" s="1"/>
      <c r="W200" s="13"/>
      <c r="X200" s="16"/>
      <c r="Y200" s="13"/>
      <c r="Z200" s="16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58"/>
      <c r="AN200" s="22"/>
      <c r="BR200" s="158"/>
    </row>
    <row r="201" spans="1:74" x14ac:dyDescent="0.2">
      <c r="B201" s="20" t="s">
        <v>74</v>
      </c>
      <c r="E201" s="158"/>
      <c r="V201" s="158"/>
      <c r="W201" s="158"/>
      <c r="X201" s="158"/>
      <c r="Y201" s="158"/>
      <c r="Z201" s="158"/>
      <c r="AB201" s="158"/>
      <c r="AC201" s="158"/>
      <c r="AD201" s="158"/>
      <c r="AE201" s="158"/>
      <c r="AF201" s="158"/>
      <c r="AG201" s="158"/>
      <c r="AH201" s="158"/>
      <c r="AI201" s="158"/>
      <c r="AJ201" s="158"/>
      <c r="AK201" s="158"/>
      <c r="AL201" s="158"/>
      <c r="AM201" s="158"/>
      <c r="AN201" s="158"/>
      <c r="AO201" s="158"/>
      <c r="AP201" s="158"/>
      <c r="AQ201" s="158"/>
      <c r="AR201" s="158"/>
      <c r="AS201" s="158"/>
      <c r="AT201" s="158"/>
      <c r="AU201" s="158"/>
      <c r="AV201" s="158"/>
      <c r="AW201" s="158"/>
      <c r="AX201" s="158"/>
      <c r="AY201" s="158"/>
      <c r="AZ201" s="158"/>
      <c r="BA201" s="158"/>
      <c r="BB201" s="158"/>
      <c r="BC201" s="158"/>
      <c r="BD201" s="158"/>
      <c r="BE201" s="158"/>
      <c r="BF201" s="158"/>
      <c r="BG201" s="158"/>
      <c r="BH201" s="158"/>
      <c r="BI201" s="158"/>
      <c r="BJ201" s="158"/>
      <c r="BK201" s="158"/>
      <c r="BL201" s="158"/>
      <c r="BM201" s="158"/>
      <c r="BN201" s="158"/>
      <c r="BO201" s="158"/>
      <c r="BP201" s="158"/>
      <c r="BQ201" s="158"/>
      <c r="BR201" s="158"/>
      <c r="BS201" s="158"/>
      <c r="BT201" s="158"/>
      <c r="BU201" s="158"/>
      <c r="BV201" s="158"/>
    </row>
    <row r="202" spans="1:74" s="17" customFormat="1" x14ac:dyDescent="0.2">
      <c r="A202" s="16"/>
      <c r="B202" s="19" t="s">
        <v>74</v>
      </c>
      <c r="C202" s="19"/>
      <c r="D202" s="19"/>
      <c r="E202" s="30"/>
      <c r="F202" s="31"/>
      <c r="G202" s="31"/>
      <c r="H202" s="16"/>
      <c r="I202" s="16"/>
      <c r="J202" s="32"/>
      <c r="L202" s="32"/>
      <c r="M202" s="32"/>
      <c r="N202" s="16"/>
      <c r="O202" s="16"/>
      <c r="P202" s="16"/>
      <c r="Q202" s="16"/>
      <c r="R202" s="1"/>
      <c r="S202" s="1"/>
      <c r="T202" s="1"/>
      <c r="U202" s="1"/>
      <c r="V202" s="1"/>
      <c r="W202" s="1"/>
      <c r="X202" s="16"/>
      <c r="Y202" s="13"/>
      <c r="Z202" s="16"/>
      <c r="AA202" s="1"/>
      <c r="AB202" s="158"/>
      <c r="AC202" s="158"/>
      <c r="AD202" s="158"/>
      <c r="AE202" s="158"/>
      <c r="AF202" s="158"/>
      <c r="AG202" s="158"/>
      <c r="AH202" s="158"/>
      <c r="AI202" s="158"/>
      <c r="AJ202" s="158"/>
      <c r="AK202" s="158"/>
      <c r="AL202" s="158"/>
      <c r="AM202" s="158"/>
      <c r="AN202" s="158"/>
      <c r="AO202" s="158"/>
      <c r="AP202" s="158"/>
    </row>
    <row r="203" spans="1:74" s="17" customFormat="1" x14ac:dyDescent="0.2">
      <c r="A203" s="16"/>
      <c r="B203" s="19" t="s">
        <v>74</v>
      </c>
      <c r="C203" s="19"/>
      <c r="D203" s="19"/>
      <c r="E203" s="30"/>
      <c r="F203" s="31"/>
      <c r="G203" s="31"/>
      <c r="H203" s="16"/>
      <c r="I203" s="16"/>
      <c r="L203" s="32"/>
      <c r="M203" s="32"/>
      <c r="N203" s="16"/>
      <c r="O203" s="16"/>
      <c r="P203" s="16"/>
      <c r="Q203" s="16"/>
      <c r="R203" s="1"/>
      <c r="S203" s="1"/>
      <c r="T203" s="1"/>
      <c r="U203" s="1"/>
      <c r="V203" s="1"/>
      <c r="W203" s="1"/>
      <c r="X203" s="16"/>
      <c r="Y203" s="13"/>
      <c r="Z203" s="16"/>
      <c r="AA203" s="1"/>
      <c r="AB203" s="158"/>
      <c r="AC203" s="158"/>
      <c r="AD203" s="158"/>
      <c r="AE203" s="158"/>
      <c r="AF203" s="158"/>
      <c r="AG203" s="158"/>
      <c r="AH203" s="158"/>
      <c r="AI203" s="158"/>
      <c r="AJ203" s="158"/>
      <c r="AK203" s="158"/>
      <c r="AL203" s="158"/>
      <c r="AM203" s="158"/>
      <c r="AN203" s="158"/>
      <c r="AO203" s="158"/>
      <c r="AP203" s="158"/>
    </row>
    <row r="204" spans="1:74" s="17" customFormat="1" x14ac:dyDescent="0.2">
      <c r="A204" s="16"/>
      <c r="B204" s="19" t="s">
        <v>74</v>
      </c>
      <c r="C204" s="19"/>
      <c r="D204" s="19"/>
      <c r="E204" s="84"/>
      <c r="F204" s="31"/>
      <c r="G204" s="31"/>
      <c r="H204" s="16"/>
      <c r="I204" s="16"/>
      <c r="L204" s="32"/>
      <c r="M204" s="32"/>
      <c r="N204" s="16"/>
      <c r="O204" s="16"/>
      <c r="P204" s="16"/>
      <c r="Q204" s="16"/>
      <c r="R204" s="1"/>
      <c r="S204" s="1"/>
      <c r="T204" s="1"/>
      <c r="U204" s="1"/>
      <c r="V204" s="1"/>
      <c r="W204" s="1"/>
      <c r="X204" s="16"/>
      <c r="Y204" s="13"/>
      <c r="Z204" s="16"/>
      <c r="AA204" s="1"/>
      <c r="AB204" s="158"/>
      <c r="AC204" s="158"/>
      <c r="AD204" s="158"/>
      <c r="AE204" s="158"/>
      <c r="AF204" s="158"/>
      <c r="AG204" s="158"/>
      <c r="AH204" s="158"/>
      <c r="AI204" s="158"/>
      <c r="AJ204" s="158"/>
      <c r="AK204" s="158"/>
      <c r="AL204" s="158"/>
      <c r="AM204" s="158"/>
      <c r="AN204" s="158"/>
      <c r="AO204" s="158"/>
      <c r="AP204" s="158"/>
    </row>
    <row r="205" spans="1:74" s="17" customFormat="1" x14ac:dyDescent="0.2">
      <c r="A205" s="16"/>
      <c r="B205" s="20" t="s">
        <v>74</v>
      </c>
      <c r="C205" s="20"/>
      <c r="D205" s="20"/>
      <c r="E205" s="42"/>
      <c r="F205" s="31"/>
      <c r="G205" s="31"/>
      <c r="H205" s="5"/>
      <c r="I205" s="5"/>
      <c r="J205" s="38"/>
      <c r="L205" s="39"/>
      <c r="M205" s="39"/>
      <c r="N205" s="16"/>
      <c r="O205" s="16"/>
      <c r="P205" s="16"/>
      <c r="Q205" s="16"/>
      <c r="R205" s="1"/>
      <c r="S205" s="1"/>
      <c r="T205" s="1"/>
      <c r="U205" s="1"/>
      <c r="V205" s="1"/>
      <c r="W205" s="13"/>
      <c r="X205" s="16"/>
      <c r="Y205" s="1"/>
      <c r="Z205" s="158"/>
      <c r="AA205" s="158"/>
      <c r="AB205" s="158"/>
      <c r="AC205" s="158"/>
      <c r="AD205" s="158"/>
      <c r="AE205" s="158"/>
      <c r="AF205" s="158"/>
      <c r="AG205" s="158"/>
      <c r="AH205" s="158"/>
      <c r="AI205" s="158"/>
      <c r="AJ205" s="158"/>
      <c r="AK205" s="158"/>
      <c r="AL205" s="158"/>
      <c r="AM205" s="158"/>
      <c r="AN205" s="158"/>
      <c r="AO205" s="158"/>
      <c r="AP205" s="158"/>
    </row>
    <row r="206" spans="1:74" x14ac:dyDescent="0.2">
      <c r="A206" s="16"/>
      <c r="B206" s="19" t="s">
        <v>74</v>
      </c>
      <c r="C206" s="19"/>
      <c r="D206" s="19"/>
      <c r="E206" s="30"/>
      <c r="F206" s="31"/>
      <c r="G206" s="31"/>
      <c r="H206" s="16"/>
      <c r="I206" s="16"/>
      <c r="J206" s="35"/>
      <c r="K206" s="158"/>
      <c r="L206" s="35"/>
      <c r="M206" s="35"/>
      <c r="N206" s="16"/>
      <c r="O206" s="16"/>
      <c r="P206" s="16"/>
      <c r="Q206" s="16"/>
      <c r="V206" s="1"/>
      <c r="W206" s="16"/>
      <c r="X206" s="16"/>
      <c r="Y206" s="13"/>
      <c r="Z206" s="16"/>
      <c r="AB206" s="158"/>
      <c r="AC206" s="158"/>
      <c r="AD206" s="158"/>
      <c r="AE206" s="158"/>
      <c r="AF206" s="158"/>
      <c r="AG206" s="158"/>
      <c r="AH206" s="158"/>
      <c r="AI206" s="158"/>
      <c r="AJ206" s="158"/>
      <c r="AK206" s="158"/>
      <c r="AL206" s="158"/>
      <c r="AM206" s="158"/>
      <c r="AN206" s="158"/>
      <c r="AO206" s="158"/>
      <c r="AP206" s="158"/>
      <c r="AQ206" s="158"/>
      <c r="AR206" s="158"/>
      <c r="AS206" s="158"/>
      <c r="AT206" s="158"/>
      <c r="AU206" s="158"/>
      <c r="AV206" s="158"/>
      <c r="AW206" s="158"/>
      <c r="AX206" s="158"/>
      <c r="AY206" s="158"/>
      <c r="AZ206" s="158"/>
      <c r="BA206" s="158"/>
      <c r="BB206" s="158"/>
      <c r="BC206" s="158"/>
      <c r="BD206" s="158"/>
      <c r="BE206" s="158"/>
      <c r="BF206" s="158"/>
      <c r="BG206" s="158"/>
      <c r="BH206" s="158"/>
      <c r="BI206" s="158"/>
      <c r="BJ206" s="158"/>
      <c r="BK206" s="158"/>
      <c r="BL206" s="158"/>
      <c r="BM206" s="158"/>
      <c r="BN206" s="158"/>
      <c r="BO206" s="158"/>
      <c r="BP206" s="158"/>
      <c r="BQ206" s="158"/>
      <c r="BR206" s="158"/>
      <c r="BS206" s="158"/>
      <c r="BT206" s="158"/>
      <c r="BU206" s="158"/>
      <c r="BV206" s="158"/>
    </row>
    <row r="207" spans="1:74" x14ac:dyDescent="0.2">
      <c r="A207" s="16"/>
      <c r="B207" s="20" t="s">
        <v>74</v>
      </c>
      <c r="E207" s="30"/>
      <c r="F207" s="31"/>
      <c r="G207" s="31"/>
      <c r="H207" s="5"/>
      <c r="I207" s="5"/>
      <c r="J207" s="38"/>
      <c r="K207" s="158"/>
      <c r="L207" s="39"/>
      <c r="N207" s="16"/>
      <c r="O207" s="16"/>
      <c r="P207" s="16"/>
      <c r="Q207" s="16"/>
      <c r="V207" s="1"/>
      <c r="W207" s="158"/>
      <c r="X207" s="16"/>
      <c r="Y207" s="13"/>
      <c r="Z207" s="16"/>
      <c r="AB207" s="158"/>
      <c r="AC207" s="158"/>
      <c r="AD207" s="158"/>
      <c r="AE207" s="158"/>
      <c r="AF207" s="158"/>
      <c r="AG207" s="158"/>
      <c r="AH207" s="158"/>
      <c r="AI207" s="158"/>
      <c r="AJ207" s="158"/>
      <c r="AK207" s="158"/>
      <c r="AL207" s="158"/>
      <c r="AM207" s="158"/>
      <c r="AN207" s="158"/>
      <c r="AO207" s="158"/>
      <c r="AP207" s="158"/>
      <c r="AQ207" s="158"/>
      <c r="AR207" s="158"/>
      <c r="AS207" s="158"/>
      <c r="AT207" s="158"/>
      <c r="AU207" s="158"/>
      <c r="AV207" s="158"/>
      <c r="AW207" s="158"/>
      <c r="AX207" s="158"/>
      <c r="AY207" s="158"/>
      <c r="AZ207" s="158"/>
      <c r="BA207" s="158"/>
      <c r="BB207" s="158"/>
      <c r="BC207" s="158"/>
      <c r="BD207" s="158"/>
      <c r="BE207" s="158"/>
      <c r="BF207" s="158"/>
      <c r="BG207" s="158"/>
      <c r="BH207" s="158"/>
      <c r="BI207" s="158"/>
      <c r="BJ207" s="158"/>
      <c r="BK207" s="158"/>
      <c r="BL207" s="158"/>
      <c r="BM207" s="158"/>
      <c r="BN207" s="158"/>
      <c r="BO207" s="158"/>
      <c r="BP207" s="158"/>
      <c r="BQ207" s="158"/>
      <c r="BR207" s="158"/>
      <c r="BS207" s="158"/>
      <c r="BT207" s="158"/>
      <c r="BU207" s="158"/>
      <c r="BV207" s="158"/>
    </row>
    <row r="208" spans="1:74" x14ac:dyDescent="0.2">
      <c r="A208" s="16"/>
      <c r="B208" s="20" t="s">
        <v>74</v>
      </c>
      <c r="E208" s="78"/>
      <c r="F208" s="31"/>
      <c r="G208" s="31"/>
      <c r="H208" s="5"/>
      <c r="I208" s="5"/>
      <c r="J208" s="38"/>
      <c r="K208" s="158"/>
      <c r="L208" s="39"/>
      <c r="N208" s="16"/>
      <c r="O208" s="16"/>
      <c r="P208" s="16"/>
      <c r="Q208" s="16"/>
      <c r="V208" s="1"/>
      <c r="W208" s="158"/>
      <c r="X208" s="16"/>
      <c r="Y208" s="13"/>
      <c r="Z208" s="16"/>
      <c r="AB208" s="158"/>
      <c r="AC208" s="158"/>
      <c r="AD208" s="158"/>
      <c r="AE208" s="158"/>
      <c r="AF208" s="158"/>
      <c r="AG208" s="158"/>
      <c r="AH208" s="158"/>
      <c r="AI208" s="158"/>
      <c r="AJ208" s="158"/>
      <c r="AK208" s="158"/>
      <c r="AL208" s="158"/>
      <c r="AM208" s="158"/>
      <c r="AN208" s="158"/>
      <c r="AO208" s="158"/>
      <c r="AP208" s="158"/>
      <c r="AQ208" s="158"/>
      <c r="AR208" s="158"/>
      <c r="AS208" s="158"/>
      <c r="AT208" s="158"/>
      <c r="AU208" s="158"/>
      <c r="AV208" s="158"/>
      <c r="AW208" s="158"/>
      <c r="AX208" s="158"/>
      <c r="AY208" s="158"/>
      <c r="AZ208" s="158"/>
      <c r="BA208" s="158"/>
      <c r="BB208" s="158"/>
      <c r="BC208" s="158"/>
      <c r="BD208" s="158"/>
      <c r="BE208" s="158"/>
      <c r="BF208" s="158"/>
      <c r="BG208" s="158"/>
      <c r="BH208" s="158"/>
      <c r="BI208" s="158"/>
      <c r="BJ208" s="158"/>
      <c r="BK208" s="158"/>
      <c r="BL208" s="158"/>
      <c r="BM208" s="158"/>
      <c r="BN208" s="158"/>
      <c r="BO208" s="158"/>
      <c r="BP208" s="158"/>
      <c r="BQ208" s="158"/>
      <c r="BR208" s="158"/>
      <c r="BS208" s="158"/>
      <c r="BT208" s="158"/>
      <c r="BU208" s="158"/>
      <c r="BV208" s="158"/>
    </row>
    <row r="209" spans="1:74" x14ac:dyDescent="0.2">
      <c r="A209" s="16"/>
      <c r="B209" s="20" t="s">
        <v>74</v>
      </c>
      <c r="E209" s="78"/>
      <c r="F209" s="31"/>
      <c r="G209" s="31"/>
      <c r="H209" s="5"/>
      <c r="I209" s="5"/>
      <c r="J209" s="38"/>
      <c r="K209" s="158"/>
      <c r="L209" s="39"/>
      <c r="N209" s="16"/>
      <c r="O209" s="16"/>
      <c r="P209" s="16"/>
      <c r="Q209" s="16"/>
      <c r="V209" s="1"/>
      <c r="W209" s="158"/>
      <c r="X209" s="16"/>
      <c r="Y209" s="13"/>
      <c r="Z209" s="16"/>
      <c r="AB209" s="158"/>
      <c r="AC209" s="158"/>
      <c r="AD209" s="158"/>
      <c r="AE209" s="158"/>
      <c r="AF209" s="158"/>
      <c r="AG209" s="158"/>
      <c r="AH209" s="158"/>
      <c r="AI209" s="158"/>
      <c r="AJ209" s="158"/>
      <c r="AK209" s="158"/>
      <c r="AL209" s="158"/>
      <c r="AM209" s="158"/>
      <c r="AN209" s="158"/>
      <c r="AO209" s="158"/>
      <c r="AP209" s="158"/>
      <c r="AQ209" s="158"/>
      <c r="AR209" s="158"/>
      <c r="AS209" s="158"/>
      <c r="AT209" s="158"/>
      <c r="AU209" s="158"/>
      <c r="AV209" s="158"/>
      <c r="AW209" s="158"/>
      <c r="AX209" s="158"/>
      <c r="AY209" s="158"/>
      <c r="AZ209" s="158"/>
      <c r="BA209" s="158"/>
      <c r="BB209" s="158"/>
      <c r="BC209" s="158"/>
      <c r="BD209" s="158"/>
      <c r="BE209" s="158"/>
      <c r="BF209" s="158"/>
      <c r="BG209" s="158"/>
      <c r="BH209" s="158"/>
      <c r="BI209" s="158"/>
      <c r="BJ209" s="158"/>
      <c r="BK209" s="158"/>
      <c r="BL209" s="158"/>
      <c r="BM209" s="158"/>
      <c r="BN209" s="158"/>
      <c r="BO209" s="158"/>
      <c r="BP209" s="158"/>
      <c r="BQ209" s="158"/>
      <c r="BR209" s="158"/>
      <c r="BS209" s="158"/>
      <c r="BT209" s="158"/>
      <c r="BU209" s="158"/>
      <c r="BV209" s="158"/>
    </row>
    <row r="210" spans="1:74" s="17" customFormat="1" x14ac:dyDescent="0.2">
      <c r="A210" s="1"/>
      <c r="B210" s="19" t="s">
        <v>74</v>
      </c>
      <c r="C210" s="19"/>
      <c r="D210" s="19"/>
      <c r="E210" s="30"/>
      <c r="F210" s="31"/>
      <c r="G210" s="31"/>
      <c r="H210" s="16"/>
      <c r="I210" s="16"/>
      <c r="J210" s="32"/>
      <c r="L210" s="32"/>
      <c r="M210" s="32"/>
      <c r="N210" s="1"/>
      <c r="O210" s="1"/>
      <c r="P210" s="1"/>
      <c r="Q210" s="1"/>
      <c r="R210" s="1"/>
      <c r="S210" s="1"/>
      <c r="T210" s="1"/>
      <c r="U210" s="1"/>
      <c r="V210" s="1"/>
      <c r="W210" s="158"/>
      <c r="X210" s="16"/>
      <c r="Y210" s="13"/>
      <c r="Z210" s="16"/>
      <c r="AA210" s="158"/>
      <c r="AB210" s="158"/>
      <c r="AC210" s="158"/>
      <c r="AD210" s="158"/>
      <c r="AE210" s="158"/>
      <c r="AF210" s="158"/>
      <c r="AG210" s="158"/>
      <c r="AH210" s="158"/>
      <c r="AI210" s="158"/>
      <c r="AJ210" s="158"/>
      <c r="AK210" s="158"/>
      <c r="AL210" s="158"/>
      <c r="AM210" s="158"/>
      <c r="AN210" s="158"/>
      <c r="AO210" s="158"/>
      <c r="AP210" s="158"/>
    </row>
    <row r="211" spans="1:74" s="17" customFormat="1" x14ac:dyDescent="0.2">
      <c r="A211" s="1"/>
      <c r="B211" s="20" t="s">
        <v>74</v>
      </c>
      <c r="C211" s="20"/>
      <c r="D211" s="20"/>
      <c r="E211" s="46"/>
      <c r="F211" s="31"/>
      <c r="G211" s="31"/>
      <c r="H211" s="16"/>
      <c r="I211" s="16"/>
      <c r="J211" s="32"/>
      <c r="L211" s="32"/>
      <c r="M211" s="32"/>
      <c r="N211" s="1"/>
      <c r="O211" s="1"/>
      <c r="P211" s="1"/>
      <c r="Q211" s="1"/>
      <c r="R211" s="1"/>
      <c r="S211" s="1"/>
      <c r="T211" s="1"/>
      <c r="U211" s="1"/>
      <c r="V211" s="1"/>
      <c r="W211" s="158"/>
      <c r="X211" s="16"/>
      <c r="Y211" s="13"/>
      <c r="Z211" s="16"/>
      <c r="AA211" s="158"/>
      <c r="AB211" s="158"/>
      <c r="AC211" s="158"/>
      <c r="AD211" s="158"/>
      <c r="AE211" s="158"/>
      <c r="AF211" s="158"/>
      <c r="AG211" s="158"/>
      <c r="AH211" s="158"/>
      <c r="AI211" s="158"/>
      <c r="AJ211" s="158"/>
      <c r="AK211" s="158"/>
      <c r="AL211" s="158"/>
      <c r="AM211" s="158"/>
      <c r="AN211" s="158"/>
      <c r="AO211" s="158"/>
      <c r="AP211" s="158"/>
    </row>
    <row r="212" spans="1:74" s="17" customFormat="1" x14ac:dyDescent="0.2">
      <c r="A212" s="16"/>
      <c r="B212" s="19" t="s">
        <v>74</v>
      </c>
      <c r="C212" s="19"/>
      <c r="D212" s="19"/>
      <c r="E212" s="30"/>
      <c r="F212" s="31"/>
      <c r="G212" s="31"/>
      <c r="H212" s="16"/>
      <c r="I212" s="16"/>
      <c r="J212" s="43"/>
      <c r="L212" s="32"/>
      <c r="M212" s="32"/>
      <c r="N212" s="16"/>
      <c r="O212" s="16"/>
      <c r="P212" s="16"/>
      <c r="Q212" s="16"/>
      <c r="R212" s="1"/>
      <c r="S212" s="1"/>
      <c r="T212" s="1"/>
      <c r="U212" s="1"/>
      <c r="V212" s="16"/>
      <c r="W212" s="158"/>
      <c r="X212" s="16"/>
      <c r="Y212" s="13"/>
      <c r="Z212" s="16"/>
      <c r="AA212" s="1"/>
      <c r="AB212" s="158"/>
      <c r="AC212" s="158"/>
      <c r="AD212" s="158"/>
      <c r="AE212" s="158"/>
      <c r="AF212" s="158"/>
      <c r="AG212" s="158"/>
      <c r="AH212" s="158"/>
      <c r="AI212" s="158"/>
      <c r="AJ212" s="158"/>
      <c r="AK212" s="158"/>
      <c r="AL212" s="158"/>
      <c r="AM212" s="158"/>
      <c r="AN212" s="158"/>
      <c r="AO212" s="158"/>
      <c r="AP212" s="158"/>
      <c r="AQ212" s="158"/>
      <c r="AR212" s="158"/>
      <c r="AS212" s="158"/>
      <c r="AT212" s="158"/>
      <c r="AU212" s="158"/>
      <c r="AV212" s="158"/>
      <c r="AW212" s="158"/>
      <c r="AX212" s="158"/>
      <c r="AY212" s="158"/>
      <c r="AZ212" s="158"/>
      <c r="BA212" s="158"/>
      <c r="BB212" s="158"/>
      <c r="BC212" s="158"/>
      <c r="BD212" s="158"/>
      <c r="BE212" s="158"/>
      <c r="BF212" s="158"/>
      <c r="BG212" s="158"/>
      <c r="BH212" s="158"/>
      <c r="BI212" s="158"/>
      <c r="BJ212" s="158"/>
      <c r="BK212" s="158"/>
      <c r="BL212" s="158"/>
      <c r="BM212" s="158"/>
      <c r="BN212" s="158"/>
      <c r="BO212" s="158"/>
      <c r="BP212" s="158"/>
      <c r="BQ212" s="158"/>
    </row>
    <row r="213" spans="1:74" s="17" customFormat="1" x14ac:dyDescent="0.2">
      <c r="A213" s="16"/>
      <c r="B213" s="19" t="s">
        <v>74</v>
      </c>
      <c r="C213" s="19"/>
      <c r="D213" s="19"/>
      <c r="E213" s="6"/>
      <c r="F213" s="31"/>
      <c r="G213" s="31"/>
      <c r="H213" s="16"/>
      <c r="I213" s="16"/>
      <c r="J213" s="43"/>
      <c r="L213" s="32"/>
      <c r="M213" s="32"/>
      <c r="N213" s="16"/>
      <c r="O213" s="16"/>
      <c r="P213" s="16"/>
      <c r="Q213" s="16"/>
      <c r="R213" s="1"/>
      <c r="S213" s="1"/>
      <c r="T213" s="1"/>
      <c r="U213" s="1"/>
      <c r="V213" s="16"/>
      <c r="W213" s="158"/>
      <c r="X213" s="16"/>
      <c r="Y213" s="13"/>
      <c r="Z213" s="16"/>
      <c r="AA213" s="1"/>
      <c r="AB213" s="158"/>
      <c r="AC213" s="158"/>
      <c r="AD213" s="158"/>
      <c r="AE213" s="158"/>
      <c r="AF213" s="158"/>
      <c r="AG213" s="158"/>
      <c r="AH213" s="158"/>
      <c r="AI213" s="158"/>
      <c r="AJ213" s="158"/>
      <c r="AK213" s="158"/>
      <c r="AL213" s="158"/>
      <c r="AM213" s="158"/>
      <c r="AN213" s="158"/>
      <c r="AO213" s="158"/>
      <c r="AP213" s="158"/>
      <c r="AQ213" s="158"/>
      <c r="AR213" s="158"/>
      <c r="AS213" s="158"/>
      <c r="AT213" s="158"/>
      <c r="AU213" s="158"/>
      <c r="AV213" s="158"/>
      <c r="AW213" s="158"/>
      <c r="AX213" s="158"/>
      <c r="AY213" s="158"/>
      <c r="AZ213" s="158"/>
      <c r="BA213" s="158"/>
      <c r="BB213" s="158"/>
      <c r="BC213" s="158"/>
      <c r="BD213" s="158"/>
      <c r="BE213" s="158"/>
      <c r="BF213" s="158"/>
      <c r="BG213" s="158"/>
      <c r="BH213" s="158"/>
      <c r="BI213" s="158"/>
      <c r="BJ213" s="158"/>
      <c r="BK213" s="158"/>
      <c r="BL213" s="158"/>
      <c r="BM213" s="158"/>
      <c r="BN213" s="158"/>
      <c r="BO213" s="158"/>
      <c r="BP213" s="158"/>
      <c r="BQ213" s="158"/>
    </row>
    <row r="214" spans="1:74" s="17" customFormat="1" x14ac:dyDescent="0.2">
      <c r="A214" s="16"/>
      <c r="B214" s="19" t="s">
        <v>74</v>
      </c>
      <c r="C214" s="19"/>
      <c r="D214" s="19"/>
      <c r="E214" s="85"/>
      <c r="F214" s="31"/>
      <c r="G214" s="31"/>
      <c r="H214" s="16"/>
      <c r="I214" s="16"/>
      <c r="J214" s="32"/>
      <c r="L214" s="32"/>
      <c r="M214" s="32"/>
      <c r="N214" s="16"/>
      <c r="O214" s="16"/>
      <c r="P214" s="16"/>
      <c r="Q214" s="16"/>
      <c r="R214" s="1"/>
      <c r="S214" s="1"/>
      <c r="T214" s="1"/>
      <c r="U214" s="1"/>
      <c r="V214" s="1"/>
      <c r="W214" s="158"/>
      <c r="X214" s="1"/>
      <c r="Y214" s="13"/>
      <c r="Z214" s="16"/>
      <c r="AA214" s="1"/>
      <c r="AB214" s="158"/>
      <c r="AC214" s="158"/>
      <c r="AD214" s="158"/>
      <c r="AE214" s="158"/>
      <c r="AF214" s="158"/>
      <c r="AG214" s="158"/>
      <c r="AH214" s="158"/>
      <c r="AI214" s="158"/>
      <c r="AJ214" s="158"/>
      <c r="AK214" s="158"/>
      <c r="AL214" s="158"/>
      <c r="AM214" s="158"/>
      <c r="AN214" s="158"/>
      <c r="AO214" s="158"/>
      <c r="AP214" s="158"/>
      <c r="AQ214" s="158"/>
      <c r="AR214" s="158"/>
      <c r="AS214" s="158"/>
      <c r="AT214" s="158"/>
      <c r="AU214" s="158"/>
      <c r="AV214" s="158"/>
      <c r="AW214" s="158"/>
      <c r="AX214" s="158"/>
      <c r="AY214" s="158"/>
      <c r="AZ214" s="158"/>
      <c r="BA214" s="158"/>
      <c r="BB214" s="158"/>
      <c r="BC214" s="158"/>
      <c r="BD214" s="158"/>
      <c r="BE214" s="158"/>
      <c r="BF214" s="158"/>
      <c r="BG214" s="158"/>
      <c r="BH214" s="158"/>
      <c r="BI214" s="158"/>
      <c r="BJ214" s="158"/>
      <c r="BK214" s="158"/>
      <c r="BL214" s="158"/>
      <c r="BM214" s="158"/>
      <c r="BN214" s="158"/>
      <c r="BO214" s="158"/>
      <c r="BP214" s="158"/>
      <c r="BQ214" s="158"/>
    </row>
    <row r="215" spans="1:74" s="17" customFormat="1" x14ac:dyDescent="0.2">
      <c r="A215" s="16"/>
      <c r="B215" s="19" t="s">
        <v>74</v>
      </c>
      <c r="C215" s="19"/>
      <c r="D215" s="19"/>
      <c r="E215" s="85"/>
      <c r="F215" s="31"/>
      <c r="G215" s="31"/>
      <c r="H215" s="16"/>
      <c r="I215" s="16"/>
      <c r="J215" s="32"/>
      <c r="L215" s="32"/>
      <c r="M215" s="32"/>
      <c r="N215" s="16"/>
      <c r="O215" s="16"/>
      <c r="P215" s="16"/>
      <c r="Q215" s="16"/>
      <c r="R215" s="1"/>
      <c r="S215" s="1"/>
      <c r="T215" s="1"/>
      <c r="U215" s="1"/>
      <c r="V215" s="1"/>
      <c r="W215" s="158"/>
      <c r="X215" s="1"/>
      <c r="Y215" s="13"/>
      <c r="Z215" s="16"/>
      <c r="AA215" s="1"/>
      <c r="AB215" s="158"/>
      <c r="AC215" s="158"/>
      <c r="AD215" s="158"/>
      <c r="AE215" s="158"/>
      <c r="AF215" s="158"/>
      <c r="AG215" s="158"/>
      <c r="AH215" s="158"/>
      <c r="AI215" s="158"/>
      <c r="AJ215" s="158"/>
      <c r="AK215" s="158"/>
      <c r="AL215" s="158"/>
      <c r="AM215" s="158"/>
      <c r="AN215" s="158"/>
      <c r="AO215" s="158"/>
      <c r="AP215" s="158"/>
      <c r="AQ215" s="158"/>
      <c r="AR215" s="158"/>
      <c r="AS215" s="158"/>
      <c r="AT215" s="158"/>
      <c r="AU215" s="158"/>
      <c r="AV215" s="158"/>
      <c r="AW215" s="158"/>
      <c r="AX215" s="158"/>
      <c r="AY215" s="158"/>
      <c r="AZ215" s="158"/>
      <c r="BA215" s="158"/>
      <c r="BB215" s="158"/>
      <c r="BC215" s="158"/>
      <c r="BD215" s="158"/>
      <c r="BE215" s="158"/>
      <c r="BF215" s="158"/>
      <c r="BG215" s="158"/>
      <c r="BH215" s="158"/>
      <c r="BI215" s="158"/>
      <c r="BJ215" s="158"/>
      <c r="BK215" s="158"/>
      <c r="BL215" s="158"/>
      <c r="BM215" s="158"/>
      <c r="BN215" s="158"/>
      <c r="BO215" s="158"/>
      <c r="BP215" s="158"/>
      <c r="BQ215" s="158"/>
    </row>
    <row r="216" spans="1:74" s="17" customFormat="1" x14ac:dyDescent="0.2">
      <c r="A216" s="16"/>
      <c r="B216" s="19" t="s">
        <v>74</v>
      </c>
      <c r="C216" s="19"/>
      <c r="D216" s="19"/>
      <c r="E216" s="30"/>
      <c r="F216" s="31"/>
      <c r="G216" s="31"/>
      <c r="H216" s="22"/>
      <c r="I216" s="22"/>
      <c r="J216" s="2"/>
      <c r="L216" s="2"/>
      <c r="M216" s="35"/>
      <c r="N216" s="16"/>
      <c r="O216" s="16"/>
      <c r="P216" s="16"/>
      <c r="Q216" s="16"/>
      <c r="R216" s="1"/>
      <c r="S216" s="1"/>
      <c r="T216" s="1"/>
      <c r="U216" s="1"/>
      <c r="V216" s="16"/>
      <c r="W216" s="158"/>
      <c r="X216" s="16"/>
      <c r="Y216" s="13"/>
      <c r="Z216" s="16"/>
      <c r="AA216" s="1"/>
      <c r="AB216" s="158"/>
      <c r="AC216" s="158"/>
      <c r="AD216" s="158"/>
      <c r="AE216" s="158"/>
      <c r="AF216" s="158"/>
      <c r="AG216" s="158"/>
      <c r="AH216" s="158"/>
      <c r="AI216" s="158"/>
      <c r="AJ216" s="158"/>
      <c r="AK216" s="158"/>
      <c r="AL216" s="158"/>
      <c r="AM216" s="158"/>
      <c r="AN216" s="158"/>
      <c r="AO216" s="158"/>
      <c r="AP216" s="158"/>
      <c r="AQ216" s="158"/>
      <c r="AR216" s="158"/>
      <c r="AS216" s="158"/>
      <c r="AT216" s="158"/>
      <c r="AU216" s="158"/>
      <c r="AV216" s="158"/>
      <c r="AW216" s="158"/>
      <c r="AX216" s="158"/>
      <c r="AY216" s="158"/>
      <c r="AZ216" s="158"/>
      <c r="BA216" s="158"/>
      <c r="BB216" s="158"/>
      <c r="BC216" s="158"/>
      <c r="BD216" s="158"/>
      <c r="BE216" s="158"/>
      <c r="BF216" s="158"/>
      <c r="BG216" s="158"/>
      <c r="BH216" s="158"/>
      <c r="BI216" s="158"/>
      <c r="BJ216" s="158"/>
      <c r="BK216" s="158"/>
      <c r="BL216" s="158"/>
      <c r="BM216" s="158"/>
      <c r="BN216" s="158"/>
      <c r="BO216" s="158"/>
      <c r="BP216" s="158"/>
      <c r="BQ216" s="158"/>
    </row>
    <row r="217" spans="1:74" s="17" customFormat="1" x14ac:dyDescent="0.2">
      <c r="A217" s="1"/>
      <c r="B217" s="19" t="s">
        <v>74</v>
      </c>
      <c r="C217" s="19"/>
      <c r="D217" s="19"/>
      <c r="E217" s="30"/>
      <c r="F217" s="31"/>
      <c r="G217" s="31"/>
      <c r="H217" s="16"/>
      <c r="I217" s="16"/>
      <c r="J217" s="32"/>
      <c r="L217" s="32"/>
      <c r="M217" s="32"/>
      <c r="N217" s="1"/>
      <c r="O217" s="1"/>
      <c r="P217" s="1"/>
      <c r="Q217" s="1"/>
      <c r="R217" s="16"/>
      <c r="S217" s="1"/>
      <c r="T217" s="1"/>
      <c r="U217" s="16"/>
      <c r="V217" s="1"/>
      <c r="W217" s="158"/>
      <c r="X217" s="16"/>
      <c r="Y217" s="13"/>
      <c r="Z217" s="16"/>
      <c r="AA217" s="1"/>
      <c r="AB217" s="158"/>
      <c r="AC217" s="158"/>
      <c r="AD217" s="158"/>
      <c r="AE217" s="158"/>
      <c r="AF217" s="158"/>
      <c r="AG217" s="158"/>
      <c r="AH217" s="158"/>
      <c r="AI217" s="158"/>
      <c r="AJ217" s="158"/>
      <c r="AK217" s="158"/>
      <c r="AL217" s="158"/>
      <c r="AM217" s="158"/>
      <c r="AN217" s="158"/>
      <c r="AO217" s="158"/>
      <c r="AP217" s="158"/>
      <c r="AQ217" s="158"/>
      <c r="AR217" s="158"/>
      <c r="AS217" s="158"/>
      <c r="AT217" s="158"/>
      <c r="AU217" s="158"/>
      <c r="AV217" s="158"/>
      <c r="AW217" s="158"/>
      <c r="AX217" s="158"/>
      <c r="AY217" s="158"/>
      <c r="AZ217" s="158"/>
      <c r="BA217" s="158"/>
      <c r="BB217" s="158"/>
      <c r="BC217" s="158"/>
      <c r="BD217" s="158"/>
      <c r="BE217" s="158"/>
      <c r="BF217" s="158"/>
      <c r="BG217" s="158"/>
      <c r="BH217" s="158"/>
      <c r="BI217" s="158"/>
      <c r="BJ217" s="158"/>
      <c r="BK217" s="158"/>
      <c r="BL217" s="158"/>
      <c r="BM217" s="158"/>
      <c r="BN217" s="158"/>
      <c r="BO217" s="158"/>
      <c r="BP217" s="158"/>
      <c r="BQ217" s="158"/>
    </row>
    <row r="218" spans="1:74" s="17" customFormat="1" x14ac:dyDescent="0.2">
      <c r="A218" s="16"/>
      <c r="B218" s="19" t="s">
        <v>74</v>
      </c>
      <c r="C218" s="19"/>
      <c r="D218" s="19"/>
      <c r="E218" s="30"/>
      <c r="F218" s="31"/>
      <c r="G218" s="31"/>
      <c r="H218" s="16"/>
      <c r="I218" s="16"/>
      <c r="J218" s="35"/>
      <c r="L218" s="35"/>
      <c r="M218" s="35"/>
      <c r="N218" s="16"/>
      <c r="O218" s="16"/>
      <c r="P218" s="16"/>
      <c r="Q218" s="16"/>
      <c r="R218" s="1"/>
      <c r="S218" s="1"/>
      <c r="T218" s="1"/>
      <c r="U218" s="1"/>
      <c r="V218" s="1"/>
      <c r="W218" s="158"/>
      <c r="X218" s="16"/>
      <c r="Y218" s="13"/>
      <c r="Z218" s="16"/>
      <c r="AA218" s="1"/>
      <c r="AB218" s="158"/>
      <c r="AC218" s="158"/>
      <c r="AD218" s="158"/>
      <c r="AE218" s="158"/>
      <c r="AF218" s="158"/>
      <c r="AG218" s="158"/>
      <c r="AH218" s="158"/>
      <c r="AI218" s="158"/>
      <c r="AJ218" s="158"/>
      <c r="AK218" s="158"/>
      <c r="AL218" s="158"/>
      <c r="AM218" s="158"/>
      <c r="AN218" s="158"/>
      <c r="AO218" s="158"/>
      <c r="AP218" s="158"/>
      <c r="AQ218" s="158"/>
      <c r="AR218" s="158"/>
      <c r="AS218" s="158"/>
      <c r="AT218" s="158"/>
      <c r="AU218" s="158"/>
      <c r="AV218" s="158"/>
      <c r="AW218" s="158"/>
      <c r="AX218" s="158"/>
      <c r="AY218" s="158"/>
      <c r="AZ218" s="158"/>
      <c r="BA218" s="158"/>
      <c r="BB218" s="158"/>
      <c r="BC218" s="158"/>
      <c r="BD218" s="158"/>
      <c r="BE218" s="158"/>
      <c r="BF218" s="158"/>
      <c r="BG218" s="158"/>
      <c r="BH218" s="158"/>
      <c r="BI218" s="158"/>
      <c r="BJ218" s="158"/>
      <c r="BK218" s="158"/>
      <c r="BL218" s="158"/>
      <c r="BM218" s="158"/>
      <c r="BN218" s="158"/>
      <c r="BO218" s="158"/>
      <c r="BP218" s="158"/>
      <c r="BQ218" s="158"/>
      <c r="BR218" s="158"/>
    </row>
    <row r="219" spans="1:74" s="17" customFormat="1" x14ac:dyDescent="0.2">
      <c r="A219" s="16"/>
      <c r="B219" s="19" t="s">
        <v>74</v>
      </c>
      <c r="C219" s="19"/>
      <c r="D219" s="19"/>
      <c r="E219" s="30"/>
      <c r="F219" s="31"/>
      <c r="G219" s="31"/>
      <c r="H219" s="16"/>
      <c r="I219" s="16"/>
      <c r="J219" s="32"/>
      <c r="L219" s="32"/>
      <c r="M219" s="32"/>
      <c r="N219" s="16"/>
      <c r="O219" s="16"/>
      <c r="P219" s="16"/>
      <c r="Q219" s="16"/>
      <c r="R219" s="1"/>
      <c r="S219" s="1"/>
      <c r="T219" s="1"/>
      <c r="U219" s="1"/>
      <c r="V219" s="1"/>
      <c r="W219" s="1"/>
      <c r="X219" s="16"/>
      <c r="Y219" s="13"/>
      <c r="Z219" s="16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58"/>
      <c r="AN219" s="22"/>
      <c r="AQ219" s="158"/>
      <c r="AR219" s="158"/>
      <c r="AS219" s="158"/>
      <c r="AT219" s="158"/>
      <c r="AU219" s="158"/>
      <c r="AV219" s="158"/>
      <c r="AW219" s="158"/>
      <c r="AX219" s="158"/>
      <c r="AY219" s="158"/>
      <c r="AZ219" s="158"/>
      <c r="BA219" s="158"/>
      <c r="BB219" s="158"/>
      <c r="BC219" s="158"/>
      <c r="BD219" s="158"/>
      <c r="BE219" s="158"/>
      <c r="BF219" s="158"/>
      <c r="BG219" s="158"/>
      <c r="BH219" s="158"/>
      <c r="BI219" s="158"/>
      <c r="BJ219" s="158"/>
      <c r="BK219" s="158"/>
      <c r="BL219" s="158"/>
      <c r="BM219" s="158"/>
      <c r="BN219" s="158"/>
      <c r="BO219" s="158"/>
      <c r="BP219" s="158"/>
      <c r="BQ219" s="158"/>
    </row>
    <row r="220" spans="1:74" s="17" customFormat="1" x14ac:dyDescent="0.2">
      <c r="A220" s="1"/>
      <c r="B220" s="19" t="s">
        <v>74</v>
      </c>
      <c r="C220" s="19"/>
      <c r="D220" s="19"/>
      <c r="E220" s="45"/>
      <c r="F220" s="31"/>
      <c r="G220" s="31"/>
      <c r="H220" s="35"/>
      <c r="I220" s="35"/>
      <c r="J220" s="32"/>
      <c r="L220" s="13"/>
      <c r="M220" s="2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6"/>
      <c r="Y220" s="13"/>
      <c r="Z220" s="16"/>
      <c r="AA220" s="1"/>
      <c r="AB220" s="158"/>
      <c r="AC220" s="158"/>
      <c r="AD220" s="158"/>
      <c r="AE220" s="158"/>
      <c r="AF220" s="158"/>
      <c r="AG220" s="158"/>
      <c r="AH220" s="158"/>
      <c r="AI220" s="158"/>
      <c r="AJ220" s="158"/>
      <c r="AK220" s="158"/>
      <c r="AL220" s="158"/>
      <c r="AM220" s="158"/>
      <c r="AN220" s="158"/>
      <c r="AO220" s="158"/>
      <c r="AP220" s="158"/>
      <c r="AQ220" s="158"/>
      <c r="AR220" s="158"/>
      <c r="AS220" s="158"/>
      <c r="AT220" s="158"/>
      <c r="AU220" s="158"/>
      <c r="AV220" s="158"/>
      <c r="AW220" s="158"/>
      <c r="AX220" s="158"/>
      <c r="AY220" s="158"/>
      <c r="AZ220" s="158"/>
      <c r="BA220" s="158"/>
      <c r="BB220" s="158"/>
      <c r="BC220" s="158"/>
      <c r="BD220" s="158"/>
      <c r="BE220" s="158"/>
      <c r="BF220" s="158"/>
      <c r="BG220" s="158"/>
      <c r="BH220" s="158"/>
      <c r="BI220" s="158"/>
      <c r="BJ220" s="158"/>
      <c r="BK220" s="158"/>
      <c r="BL220" s="158"/>
      <c r="BM220" s="158"/>
      <c r="BN220" s="158"/>
      <c r="BO220" s="158"/>
      <c r="BP220" s="158"/>
      <c r="BQ220" s="158"/>
    </row>
    <row r="221" spans="1:74" s="17" customFormat="1" x14ac:dyDescent="0.2">
      <c r="A221" s="1"/>
      <c r="B221" s="19" t="s">
        <v>74</v>
      </c>
      <c r="C221" s="19"/>
      <c r="D221" s="19"/>
      <c r="E221" s="45"/>
      <c r="F221" s="31"/>
      <c r="G221" s="31"/>
      <c r="H221" s="35"/>
      <c r="I221" s="35"/>
      <c r="J221" s="32"/>
      <c r="L221" s="13"/>
      <c r="M221" s="2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6"/>
      <c r="Y221" s="13"/>
      <c r="Z221" s="16"/>
      <c r="AA221" s="1"/>
      <c r="AB221" s="158"/>
      <c r="AC221" s="158"/>
      <c r="AD221" s="158"/>
      <c r="AE221" s="158"/>
      <c r="AF221" s="158"/>
      <c r="AG221" s="158"/>
      <c r="AH221" s="158"/>
      <c r="AI221" s="158"/>
      <c r="AJ221" s="158"/>
      <c r="AK221" s="158"/>
      <c r="AL221" s="158"/>
      <c r="AM221" s="158"/>
      <c r="AN221" s="158"/>
      <c r="AO221" s="158"/>
      <c r="AP221" s="158"/>
      <c r="AQ221" s="158"/>
      <c r="AR221" s="158"/>
      <c r="AS221" s="158"/>
      <c r="AT221" s="158"/>
      <c r="AU221" s="158"/>
      <c r="AV221" s="158"/>
      <c r="AW221" s="158"/>
      <c r="AX221" s="158"/>
      <c r="AY221" s="158"/>
      <c r="AZ221" s="158"/>
      <c r="BA221" s="158"/>
      <c r="BB221" s="158"/>
      <c r="BC221" s="158"/>
      <c r="BD221" s="158"/>
      <c r="BE221" s="158"/>
      <c r="BF221" s="158"/>
      <c r="BG221" s="158"/>
      <c r="BH221" s="158"/>
      <c r="BI221" s="158"/>
      <c r="BJ221" s="158"/>
      <c r="BK221" s="158"/>
      <c r="BL221" s="158"/>
      <c r="BM221" s="158"/>
      <c r="BN221" s="158"/>
      <c r="BO221" s="158"/>
      <c r="BP221" s="158"/>
      <c r="BQ221" s="158"/>
    </row>
    <row r="222" spans="1:74" s="17" customFormat="1" x14ac:dyDescent="0.2">
      <c r="A222" s="1"/>
      <c r="B222" s="19" t="s">
        <v>74</v>
      </c>
      <c r="C222" s="19"/>
      <c r="D222" s="19"/>
      <c r="E222" s="45"/>
      <c r="F222" s="31"/>
      <c r="G222" s="31"/>
      <c r="H222" s="35"/>
      <c r="I222" s="35"/>
      <c r="J222" s="32"/>
      <c r="L222" s="13"/>
      <c r="M222" s="2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6"/>
      <c r="Y222" s="13"/>
      <c r="Z222" s="16"/>
      <c r="AA222" s="1"/>
      <c r="AB222" s="158"/>
      <c r="AC222" s="158"/>
      <c r="AD222" s="158"/>
      <c r="AE222" s="158"/>
      <c r="AF222" s="158"/>
      <c r="AG222" s="158"/>
      <c r="AH222" s="158"/>
      <c r="AI222" s="158"/>
      <c r="AJ222" s="158"/>
      <c r="AK222" s="158"/>
      <c r="AL222" s="158"/>
      <c r="AM222" s="158"/>
      <c r="AN222" s="158"/>
      <c r="AO222" s="158"/>
      <c r="AP222" s="158"/>
      <c r="AQ222" s="158"/>
      <c r="AR222" s="158"/>
      <c r="AS222" s="158"/>
      <c r="AT222" s="158"/>
      <c r="AU222" s="158"/>
      <c r="AV222" s="158"/>
      <c r="AW222" s="158"/>
      <c r="AX222" s="158"/>
      <c r="AY222" s="158"/>
      <c r="AZ222" s="158"/>
      <c r="BA222" s="158"/>
      <c r="BB222" s="158"/>
      <c r="BC222" s="158"/>
      <c r="BD222" s="158"/>
      <c r="BE222" s="158"/>
      <c r="BF222" s="158"/>
      <c r="BG222" s="158"/>
      <c r="BH222" s="158"/>
      <c r="BI222" s="158"/>
      <c r="BJ222" s="158"/>
      <c r="BK222" s="158"/>
      <c r="BL222" s="158"/>
      <c r="BM222" s="158"/>
      <c r="BN222" s="158"/>
      <c r="BO222" s="158"/>
      <c r="BP222" s="158"/>
      <c r="BQ222" s="158"/>
    </row>
    <row r="223" spans="1:74" x14ac:dyDescent="0.2">
      <c r="B223" s="19" t="s">
        <v>74</v>
      </c>
      <c r="C223" s="19"/>
      <c r="D223" s="19"/>
      <c r="E223" s="30"/>
      <c r="F223" s="31"/>
      <c r="G223" s="31"/>
      <c r="H223" s="22"/>
      <c r="I223" s="22"/>
      <c r="K223" s="158"/>
      <c r="L223" s="2"/>
      <c r="M223" s="35"/>
      <c r="V223" s="1"/>
      <c r="W223" s="1"/>
      <c r="X223" s="16"/>
      <c r="Y223" s="13"/>
      <c r="Z223" s="16"/>
      <c r="AB223" s="1"/>
      <c r="AC223" s="158"/>
      <c r="AD223" s="158"/>
      <c r="AE223" s="158"/>
      <c r="AF223" s="158"/>
      <c r="AG223" s="158"/>
      <c r="AH223" s="158"/>
      <c r="AI223" s="158"/>
      <c r="AJ223" s="158"/>
      <c r="AK223" s="158"/>
      <c r="AL223" s="158"/>
      <c r="AM223" s="158"/>
      <c r="AN223" s="158"/>
      <c r="AO223" s="158"/>
      <c r="AP223" s="158"/>
      <c r="AQ223" s="158"/>
      <c r="AR223" s="158"/>
      <c r="AS223" s="158"/>
      <c r="AT223" s="158"/>
      <c r="AU223" s="158"/>
      <c r="AV223" s="158"/>
      <c r="AW223" s="158"/>
      <c r="AX223" s="158"/>
      <c r="AY223" s="158"/>
      <c r="AZ223" s="158"/>
      <c r="BA223" s="158"/>
      <c r="BB223" s="158"/>
      <c r="BC223" s="158"/>
      <c r="BD223" s="158"/>
      <c r="BE223" s="158"/>
      <c r="BF223" s="158"/>
      <c r="BG223" s="158"/>
      <c r="BH223" s="158"/>
      <c r="BI223" s="158"/>
      <c r="BJ223" s="158"/>
      <c r="BK223" s="158"/>
      <c r="BL223" s="158"/>
      <c r="BM223" s="158"/>
      <c r="BN223" s="158"/>
      <c r="BO223" s="158"/>
      <c r="BP223" s="158"/>
      <c r="BQ223" s="158"/>
      <c r="BR223" s="158"/>
      <c r="BS223" s="158"/>
      <c r="BT223" s="158"/>
      <c r="BU223" s="158"/>
      <c r="BV223" s="158"/>
    </row>
    <row r="224" spans="1:74" s="17" customFormat="1" x14ac:dyDescent="0.2">
      <c r="A224" s="1"/>
      <c r="B224" s="19" t="s">
        <v>74</v>
      </c>
      <c r="C224" s="19"/>
      <c r="D224" s="19"/>
      <c r="E224" s="30"/>
      <c r="F224" s="31"/>
      <c r="G224" s="31"/>
      <c r="H224" s="16"/>
      <c r="I224" s="16"/>
      <c r="J224" s="43"/>
      <c r="L224" s="32"/>
      <c r="M224" s="32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3"/>
      <c r="Z224" s="16"/>
      <c r="AA224" s="1"/>
      <c r="AB224" s="158"/>
      <c r="AC224" s="158"/>
      <c r="AD224" s="158"/>
      <c r="AE224" s="158"/>
      <c r="AF224" s="158"/>
      <c r="AG224" s="158"/>
      <c r="AH224" s="158"/>
      <c r="AI224" s="158"/>
      <c r="AJ224" s="158"/>
      <c r="AK224" s="158"/>
      <c r="AL224" s="158"/>
      <c r="AM224" s="158"/>
      <c r="AN224" s="158"/>
      <c r="AO224" s="158"/>
      <c r="AP224" s="158"/>
      <c r="AQ224" s="158"/>
      <c r="AR224" s="158"/>
      <c r="AS224" s="158"/>
      <c r="AT224" s="158"/>
      <c r="AU224" s="158"/>
      <c r="AV224" s="158"/>
      <c r="AW224" s="158"/>
      <c r="AX224" s="158"/>
      <c r="AY224" s="158"/>
      <c r="AZ224" s="158"/>
      <c r="BA224" s="158"/>
      <c r="BB224" s="158"/>
      <c r="BC224" s="158"/>
      <c r="BD224" s="158"/>
      <c r="BE224" s="158"/>
      <c r="BF224" s="158"/>
      <c r="BG224" s="158"/>
      <c r="BH224" s="158"/>
      <c r="BI224" s="158"/>
      <c r="BJ224" s="158"/>
      <c r="BK224" s="158"/>
      <c r="BL224" s="158"/>
      <c r="BM224" s="158"/>
      <c r="BN224" s="158"/>
      <c r="BO224" s="158"/>
      <c r="BP224" s="158"/>
      <c r="BQ224" s="158"/>
    </row>
    <row r="225" spans="1:74" s="17" customFormat="1" x14ac:dyDescent="0.2">
      <c r="A225" s="16"/>
      <c r="B225" s="19" t="s">
        <v>74</v>
      </c>
      <c r="C225" s="19"/>
      <c r="D225" s="19"/>
      <c r="E225" s="30"/>
      <c r="F225" s="31"/>
      <c r="G225" s="31"/>
      <c r="H225" s="1"/>
      <c r="I225" s="1"/>
      <c r="J225" s="2"/>
      <c r="L225" s="2"/>
      <c r="M225" s="38"/>
      <c r="N225" s="16"/>
      <c r="O225" s="16"/>
      <c r="P225" s="16"/>
      <c r="Q225" s="16"/>
      <c r="R225" s="1"/>
      <c r="S225" s="1"/>
      <c r="T225" s="1"/>
      <c r="U225" s="1"/>
      <c r="V225" s="1"/>
      <c r="W225" s="1"/>
      <c r="X225" s="16"/>
      <c r="Y225" s="13"/>
      <c r="Z225" s="16"/>
      <c r="AA225" s="1"/>
      <c r="AB225" s="158"/>
      <c r="AC225" s="158"/>
      <c r="AD225" s="158"/>
      <c r="AE225" s="158"/>
      <c r="AF225" s="158"/>
      <c r="AG225" s="158"/>
      <c r="AH225" s="158"/>
      <c r="AI225" s="158"/>
      <c r="AJ225" s="158"/>
      <c r="AK225" s="158"/>
      <c r="AL225" s="158"/>
      <c r="AM225" s="158"/>
      <c r="AN225" s="158"/>
      <c r="AO225" s="158"/>
      <c r="AP225" s="158"/>
      <c r="AQ225" s="158"/>
      <c r="AR225" s="158"/>
      <c r="AS225" s="158"/>
      <c r="AT225" s="158"/>
      <c r="AU225" s="158"/>
      <c r="AV225" s="158"/>
      <c r="AW225" s="158"/>
      <c r="AX225" s="158"/>
      <c r="AY225" s="158"/>
      <c r="AZ225" s="158"/>
      <c r="BA225" s="158"/>
      <c r="BB225" s="158"/>
      <c r="BC225" s="158"/>
      <c r="BD225" s="158"/>
      <c r="BE225" s="158"/>
      <c r="BF225" s="158"/>
      <c r="BG225" s="158"/>
      <c r="BH225" s="158"/>
      <c r="BI225" s="158"/>
      <c r="BJ225" s="158"/>
      <c r="BK225" s="158"/>
      <c r="BL225" s="158"/>
      <c r="BM225" s="158"/>
      <c r="BN225" s="158"/>
      <c r="BO225" s="158"/>
      <c r="BP225" s="158"/>
      <c r="BQ225" s="158"/>
    </row>
    <row r="226" spans="1:74" s="17" customFormat="1" x14ac:dyDescent="0.2">
      <c r="A226" s="16"/>
      <c r="B226" s="19" t="s">
        <v>74</v>
      </c>
      <c r="C226" s="19"/>
      <c r="D226" s="19"/>
      <c r="E226" s="30"/>
      <c r="F226" s="31"/>
      <c r="G226" s="31"/>
      <c r="H226" s="16"/>
      <c r="I226" s="16"/>
      <c r="J226" s="43"/>
      <c r="L226" s="32"/>
      <c r="M226" s="32"/>
      <c r="N226" s="16"/>
      <c r="O226" s="16"/>
      <c r="P226" s="16"/>
      <c r="Q226" s="16"/>
      <c r="R226" s="1"/>
      <c r="S226" s="1"/>
      <c r="T226" s="1"/>
      <c r="U226" s="1"/>
      <c r="V226" s="1"/>
      <c r="W226" s="16"/>
      <c r="X226" s="1"/>
      <c r="Y226" s="13"/>
      <c r="Z226" s="16"/>
      <c r="AA226" s="1"/>
      <c r="AB226" s="158"/>
      <c r="AC226" s="158"/>
      <c r="AD226" s="158"/>
      <c r="AE226" s="158"/>
      <c r="AF226" s="158"/>
      <c r="AG226" s="158"/>
      <c r="AH226" s="158"/>
      <c r="AI226" s="158"/>
      <c r="AJ226" s="158"/>
      <c r="AK226" s="158"/>
      <c r="AL226" s="158"/>
      <c r="AM226" s="158"/>
      <c r="AN226" s="158"/>
      <c r="AO226" s="158"/>
      <c r="AP226" s="158"/>
      <c r="AQ226" s="158"/>
      <c r="AR226" s="158"/>
      <c r="AS226" s="158"/>
      <c r="AT226" s="158"/>
      <c r="AU226" s="158"/>
      <c r="AV226" s="158"/>
      <c r="AW226" s="158"/>
      <c r="AX226" s="158"/>
      <c r="AY226" s="158"/>
      <c r="AZ226" s="158"/>
      <c r="BA226" s="158"/>
      <c r="BB226" s="158"/>
      <c r="BC226" s="158"/>
      <c r="BD226" s="158"/>
      <c r="BE226" s="158"/>
      <c r="BF226" s="158"/>
      <c r="BG226" s="158"/>
      <c r="BH226" s="158"/>
      <c r="BI226" s="158"/>
      <c r="BJ226" s="158"/>
      <c r="BK226" s="158"/>
      <c r="BL226" s="158"/>
      <c r="BM226" s="158"/>
      <c r="BN226" s="158"/>
      <c r="BO226" s="158"/>
      <c r="BP226" s="158"/>
      <c r="BQ226" s="158"/>
      <c r="BR226" s="158"/>
    </row>
    <row r="227" spans="1:74" s="17" customFormat="1" x14ac:dyDescent="0.2">
      <c r="A227" s="16"/>
      <c r="B227" s="20" t="s">
        <v>74</v>
      </c>
      <c r="C227" s="20"/>
      <c r="D227" s="20"/>
      <c r="E227" s="6"/>
      <c r="F227" s="9"/>
      <c r="G227" s="9"/>
      <c r="H227" s="16"/>
      <c r="I227" s="16"/>
      <c r="J227" s="43"/>
      <c r="L227" s="32"/>
      <c r="M227" s="32"/>
      <c r="N227" s="16"/>
      <c r="O227" s="16"/>
      <c r="P227" s="16"/>
      <c r="Q227" s="16"/>
      <c r="R227" s="1"/>
      <c r="S227" s="1"/>
      <c r="T227" s="1"/>
      <c r="U227" s="1"/>
      <c r="V227" s="1"/>
      <c r="W227" s="16"/>
      <c r="X227" s="1"/>
      <c r="Y227" s="13"/>
      <c r="Z227" s="16"/>
      <c r="AA227" s="1"/>
      <c r="AB227" s="158"/>
      <c r="AC227" s="158"/>
      <c r="AD227" s="158"/>
      <c r="AE227" s="158"/>
      <c r="AF227" s="158"/>
      <c r="AG227" s="158"/>
      <c r="AH227" s="158"/>
      <c r="AI227" s="158"/>
      <c r="AJ227" s="158"/>
      <c r="AK227" s="158"/>
      <c r="AL227" s="158"/>
      <c r="AM227" s="158"/>
      <c r="AN227" s="158"/>
      <c r="AO227" s="158"/>
      <c r="AP227" s="158"/>
      <c r="AQ227" s="158"/>
      <c r="AR227" s="158"/>
      <c r="AS227" s="158"/>
      <c r="AT227" s="158"/>
      <c r="AU227" s="158"/>
      <c r="AV227" s="158"/>
      <c r="AW227" s="158"/>
      <c r="AX227" s="158"/>
      <c r="AY227" s="158"/>
      <c r="AZ227" s="158"/>
      <c r="BA227" s="158"/>
      <c r="BB227" s="158"/>
      <c r="BC227" s="158"/>
      <c r="BD227" s="158"/>
      <c r="BE227" s="158"/>
      <c r="BF227" s="158"/>
      <c r="BG227" s="158"/>
      <c r="BH227" s="158"/>
      <c r="BI227" s="158"/>
      <c r="BJ227" s="158"/>
      <c r="BK227" s="158"/>
      <c r="BL227" s="158"/>
      <c r="BM227" s="158"/>
      <c r="BN227" s="158"/>
      <c r="BO227" s="158"/>
      <c r="BP227" s="158"/>
      <c r="BQ227" s="158"/>
      <c r="BR227" s="158"/>
    </row>
    <row r="228" spans="1:74" s="17" customFormat="1" x14ac:dyDescent="0.2">
      <c r="A228" s="16"/>
      <c r="B228" s="19" t="s">
        <v>74</v>
      </c>
      <c r="C228" s="19"/>
      <c r="D228" s="19"/>
      <c r="E228" s="30"/>
      <c r="F228" s="31"/>
      <c r="G228" s="31"/>
      <c r="H228" s="16"/>
      <c r="I228" s="16"/>
      <c r="J228" s="32"/>
      <c r="L228" s="32"/>
      <c r="M228" s="32"/>
      <c r="N228" s="16"/>
      <c r="O228" s="16"/>
      <c r="P228" s="16"/>
      <c r="Q228" s="16"/>
      <c r="R228" s="16"/>
      <c r="S228" s="1"/>
      <c r="T228" s="1"/>
      <c r="U228" s="16"/>
      <c r="V228" s="1"/>
      <c r="W228" s="13"/>
      <c r="X228" s="16"/>
      <c r="Y228" s="13"/>
      <c r="Z228" s="16"/>
      <c r="AA228" s="1"/>
      <c r="AB228" s="158"/>
      <c r="AC228" s="158"/>
      <c r="AD228" s="158"/>
      <c r="AE228" s="158"/>
      <c r="AF228" s="158"/>
      <c r="AG228" s="158"/>
      <c r="AH228" s="158"/>
      <c r="AI228" s="158"/>
      <c r="AJ228" s="158"/>
      <c r="AK228" s="158"/>
      <c r="AL228" s="158"/>
      <c r="AM228" s="158"/>
      <c r="AN228" s="158"/>
      <c r="AO228" s="158"/>
      <c r="AP228" s="158"/>
      <c r="AQ228" s="158"/>
      <c r="AR228" s="158"/>
      <c r="AS228" s="158"/>
      <c r="AT228" s="158"/>
      <c r="AU228" s="158"/>
      <c r="AV228" s="158"/>
      <c r="AW228" s="158"/>
      <c r="AX228" s="158"/>
      <c r="AY228" s="158"/>
      <c r="AZ228" s="158"/>
      <c r="BA228" s="158"/>
      <c r="BB228" s="158"/>
      <c r="BC228" s="158"/>
      <c r="BD228" s="158"/>
      <c r="BE228" s="158"/>
      <c r="BF228" s="158"/>
      <c r="BG228" s="158"/>
      <c r="BH228" s="158"/>
      <c r="BI228" s="158"/>
      <c r="BJ228" s="158"/>
      <c r="BK228" s="158"/>
      <c r="BL228" s="158"/>
      <c r="BM228" s="158"/>
      <c r="BN228" s="158"/>
      <c r="BO228" s="158"/>
      <c r="BP228" s="158"/>
      <c r="BQ228" s="158"/>
      <c r="BR228" s="158"/>
    </row>
    <row r="229" spans="1:74" s="17" customFormat="1" x14ac:dyDescent="0.2">
      <c r="A229" s="16"/>
      <c r="B229" s="20" t="s">
        <v>74</v>
      </c>
      <c r="C229" s="20"/>
      <c r="D229" s="20"/>
      <c r="E229" s="30"/>
      <c r="F229" s="31"/>
      <c r="G229" s="31"/>
      <c r="H229" s="22"/>
      <c r="I229" s="22"/>
      <c r="J229" s="2"/>
      <c r="L229" s="2"/>
      <c r="M229" s="2"/>
      <c r="N229" s="16"/>
      <c r="O229" s="16"/>
      <c r="P229" s="16"/>
      <c r="Q229" s="16"/>
      <c r="R229" s="16"/>
      <c r="S229" s="1"/>
      <c r="T229" s="1"/>
      <c r="U229" s="16"/>
      <c r="V229" s="1"/>
      <c r="W229" s="13"/>
      <c r="X229" s="16"/>
      <c r="Y229" s="13"/>
      <c r="Z229" s="16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58"/>
      <c r="AN229" s="22"/>
      <c r="AQ229" s="158"/>
      <c r="AR229" s="158"/>
      <c r="AS229" s="158"/>
      <c r="AT229" s="158"/>
      <c r="AU229" s="158"/>
      <c r="AV229" s="158"/>
      <c r="AW229" s="158"/>
      <c r="AX229" s="158"/>
      <c r="AY229" s="158"/>
      <c r="AZ229" s="158"/>
      <c r="BA229" s="158"/>
      <c r="BB229" s="158"/>
      <c r="BC229" s="158"/>
      <c r="BD229" s="158"/>
      <c r="BE229" s="158"/>
      <c r="BF229" s="158"/>
      <c r="BG229" s="158"/>
      <c r="BH229" s="158"/>
      <c r="BI229" s="158"/>
      <c r="BJ229" s="158"/>
      <c r="BK229" s="158"/>
      <c r="BL229" s="158"/>
      <c r="BM229" s="158"/>
      <c r="BN229" s="158"/>
      <c r="BO229" s="158"/>
      <c r="BP229" s="158"/>
      <c r="BQ229" s="158"/>
      <c r="BR229" s="158"/>
    </row>
    <row r="230" spans="1:74" s="17" customFormat="1" x14ac:dyDescent="0.2">
      <c r="A230" s="16"/>
      <c r="B230" s="20" t="s">
        <v>74</v>
      </c>
      <c r="C230" s="20"/>
      <c r="D230" s="20"/>
      <c r="E230" s="30"/>
      <c r="F230" s="31"/>
      <c r="G230" s="31"/>
      <c r="H230" s="22"/>
      <c r="I230" s="22"/>
      <c r="J230" s="2"/>
      <c r="L230" s="2"/>
      <c r="M230" s="2"/>
      <c r="N230" s="16"/>
      <c r="O230" s="16"/>
      <c r="P230" s="16"/>
      <c r="Q230" s="16"/>
      <c r="R230" s="16"/>
      <c r="S230" s="1"/>
      <c r="T230" s="1"/>
      <c r="U230" s="16"/>
      <c r="V230" s="1"/>
      <c r="W230" s="13"/>
      <c r="X230" s="16"/>
      <c r="Y230" s="13"/>
      <c r="Z230" s="16"/>
      <c r="AA230" s="1"/>
      <c r="AB230" s="158"/>
      <c r="AC230" s="158"/>
      <c r="AD230" s="158"/>
      <c r="AE230" s="158"/>
      <c r="AF230" s="158"/>
      <c r="AG230" s="158"/>
      <c r="AH230" s="158"/>
      <c r="AI230" s="158"/>
      <c r="AJ230" s="158"/>
      <c r="AK230" s="158"/>
      <c r="AL230" s="158"/>
      <c r="AM230" s="158"/>
      <c r="AN230" s="158"/>
      <c r="AO230" s="158"/>
      <c r="AP230" s="158"/>
      <c r="AQ230" s="158"/>
      <c r="AR230" s="158"/>
      <c r="AS230" s="158"/>
      <c r="AT230" s="158"/>
      <c r="AU230" s="158"/>
      <c r="AV230" s="158"/>
      <c r="AW230" s="158"/>
      <c r="AX230" s="158"/>
      <c r="AY230" s="158"/>
      <c r="AZ230" s="158"/>
      <c r="BA230" s="158"/>
      <c r="BB230" s="158"/>
      <c r="BC230" s="158"/>
      <c r="BD230" s="158"/>
      <c r="BE230" s="158"/>
      <c r="BF230" s="158"/>
      <c r="BG230" s="158"/>
      <c r="BH230" s="158"/>
      <c r="BI230" s="158"/>
      <c r="BJ230" s="158"/>
      <c r="BK230" s="158"/>
      <c r="BL230" s="158"/>
      <c r="BM230" s="158"/>
      <c r="BN230" s="158"/>
      <c r="BO230" s="158"/>
      <c r="BP230" s="158"/>
      <c r="BQ230" s="158"/>
    </row>
    <row r="231" spans="1:74" s="17" customFormat="1" x14ac:dyDescent="0.2">
      <c r="A231" s="16"/>
      <c r="B231" s="20" t="s">
        <v>74</v>
      </c>
      <c r="C231" s="20"/>
      <c r="D231" s="20"/>
      <c r="E231" s="30"/>
      <c r="F231" s="31"/>
      <c r="G231" s="31"/>
      <c r="H231" s="22"/>
      <c r="I231" s="22"/>
      <c r="J231" s="2"/>
      <c r="L231" s="2"/>
      <c r="M231" s="35"/>
      <c r="N231" s="16"/>
      <c r="O231" s="16"/>
      <c r="P231" s="16"/>
      <c r="Q231" s="16"/>
      <c r="R231" s="1"/>
      <c r="S231" s="1"/>
      <c r="T231" s="1"/>
      <c r="U231" s="1"/>
      <c r="V231" s="1"/>
      <c r="W231" s="1"/>
      <c r="X231" s="16"/>
      <c r="Y231" s="13"/>
      <c r="Z231" s="16"/>
      <c r="AA231" s="1"/>
      <c r="AB231" s="158"/>
      <c r="AC231" s="158"/>
      <c r="AD231" s="158"/>
      <c r="AE231" s="158"/>
      <c r="AF231" s="158"/>
      <c r="AG231" s="158"/>
      <c r="AH231" s="158"/>
      <c r="AI231" s="158"/>
      <c r="AJ231" s="158"/>
      <c r="AK231" s="158"/>
      <c r="AL231" s="158"/>
      <c r="AM231" s="158"/>
      <c r="AN231" s="158"/>
      <c r="AO231" s="158"/>
      <c r="AP231" s="158"/>
      <c r="AQ231" s="158"/>
      <c r="AR231" s="158"/>
      <c r="AS231" s="158"/>
      <c r="AT231" s="158"/>
      <c r="AU231" s="158"/>
      <c r="AV231" s="158"/>
      <c r="AW231" s="158"/>
      <c r="AX231" s="158"/>
      <c r="AY231" s="158"/>
      <c r="AZ231" s="158"/>
      <c r="BA231" s="158"/>
      <c r="BB231" s="158"/>
      <c r="BC231" s="158"/>
      <c r="BD231" s="158"/>
      <c r="BE231" s="158"/>
      <c r="BF231" s="158"/>
      <c r="BG231" s="158"/>
      <c r="BH231" s="158"/>
      <c r="BI231" s="158"/>
      <c r="BJ231" s="158"/>
      <c r="BK231" s="158"/>
      <c r="BL231" s="158"/>
      <c r="BM231" s="158"/>
      <c r="BN231" s="158"/>
      <c r="BO231" s="158"/>
      <c r="BP231" s="158"/>
      <c r="BQ231" s="158"/>
    </row>
    <row r="232" spans="1:74" s="17" customFormat="1" x14ac:dyDescent="0.2">
      <c r="A232" s="1"/>
      <c r="B232" s="19" t="s">
        <v>74</v>
      </c>
      <c r="C232" s="19"/>
      <c r="D232" s="19"/>
      <c r="E232" s="30"/>
      <c r="F232" s="31"/>
      <c r="G232" s="31"/>
      <c r="H232" s="16"/>
      <c r="I232" s="16"/>
      <c r="J232" s="32"/>
      <c r="L232" s="32"/>
      <c r="M232" s="32"/>
      <c r="N232" s="1"/>
      <c r="O232" s="1"/>
      <c r="P232" s="1"/>
      <c r="Q232" s="1"/>
      <c r="R232" s="1"/>
      <c r="S232" s="1"/>
      <c r="T232" s="1"/>
      <c r="U232" s="1"/>
      <c r="V232" s="1"/>
      <c r="W232" s="13"/>
      <c r="X232" s="16"/>
      <c r="Y232" s="13"/>
      <c r="Z232" s="16"/>
      <c r="AA232" s="1"/>
      <c r="AB232" s="158"/>
      <c r="AC232" s="158"/>
      <c r="AD232" s="158"/>
      <c r="AE232" s="158"/>
      <c r="AF232" s="158"/>
      <c r="AG232" s="158"/>
      <c r="AH232" s="158"/>
      <c r="AI232" s="158"/>
      <c r="AJ232" s="158"/>
      <c r="AK232" s="158"/>
      <c r="AL232" s="158"/>
      <c r="AM232" s="158"/>
      <c r="AN232" s="158"/>
      <c r="AO232" s="158"/>
      <c r="AP232" s="158"/>
      <c r="BR232" s="158"/>
    </row>
    <row r="233" spans="1:74" s="17" customFormat="1" x14ac:dyDescent="0.2">
      <c r="A233" s="16"/>
      <c r="B233" s="19" t="s">
        <v>74</v>
      </c>
      <c r="C233" s="19"/>
      <c r="D233" s="19"/>
      <c r="E233" s="30"/>
      <c r="F233" s="31"/>
      <c r="G233" s="31"/>
      <c r="H233" s="22"/>
      <c r="I233" s="22"/>
      <c r="J233" s="2"/>
      <c r="L233" s="2"/>
      <c r="M233" s="35"/>
      <c r="N233" s="16"/>
      <c r="O233" s="16"/>
      <c r="P233" s="16"/>
      <c r="Q233" s="16"/>
      <c r="R233" s="1"/>
      <c r="S233" s="1"/>
      <c r="T233" s="1"/>
      <c r="U233" s="1"/>
      <c r="V233" s="1"/>
      <c r="W233" s="158"/>
      <c r="X233" s="16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58"/>
      <c r="AN233" s="22"/>
    </row>
    <row r="234" spans="1:74" s="17" customFormat="1" x14ac:dyDescent="0.2">
      <c r="A234" s="16"/>
      <c r="B234" s="19" t="s">
        <v>74</v>
      </c>
      <c r="C234" s="19"/>
      <c r="D234" s="19"/>
      <c r="E234" s="30"/>
      <c r="F234" s="31"/>
      <c r="G234" s="31"/>
      <c r="H234" s="22"/>
      <c r="I234" s="22"/>
      <c r="J234" s="2"/>
      <c r="L234" s="2"/>
      <c r="M234" s="35"/>
      <c r="N234" s="16"/>
      <c r="O234" s="16"/>
      <c r="P234" s="16"/>
      <c r="Q234" s="16"/>
      <c r="R234" s="1"/>
      <c r="S234" s="1"/>
      <c r="T234" s="1"/>
      <c r="U234" s="1"/>
      <c r="V234" s="1"/>
      <c r="W234" s="158"/>
      <c r="X234" s="16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58"/>
      <c r="AN234" s="22"/>
    </row>
    <row r="235" spans="1:74" s="17" customFormat="1" x14ac:dyDescent="0.2">
      <c r="A235" s="16"/>
      <c r="B235" s="19" t="s">
        <v>74</v>
      </c>
      <c r="C235" s="19"/>
      <c r="D235" s="19"/>
      <c r="E235" s="30"/>
      <c r="F235" s="31"/>
      <c r="G235" s="31"/>
      <c r="H235" s="22"/>
      <c r="I235" s="22"/>
      <c r="J235" s="2"/>
      <c r="L235" s="2"/>
      <c r="M235" s="35"/>
      <c r="N235" s="16"/>
      <c r="O235" s="16"/>
      <c r="P235" s="16"/>
      <c r="Q235" s="16"/>
      <c r="R235" s="1"/>
      <c r="S235" s="1"/>
      <c r="T235" s="1"/>
      <c r="U235" s="1"/>
      <c r="V235" s="1"/>
      <c r="W235" s="158"/>
      <c r="X235" s="16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58"/>
      <c r="AN235" s="22"/>
    </row>
    <row r="236" spans="1:74" s="17" customFormat="1" x14ac:dyDescent="0.2">
      <c r="A236" s="16"/>
      <c r="B236" s="19" t="s">
        <v>74</v>
      </c>
      <c r="C236" s="19"/>
      <c r="D236" s="19"/>
      <c r="E236" s="30"/>
      <c r="F236" s="31"/>
      <c r="G236" s="31"/>
      <c r="H236" s="40"/>
      <c r="I236" s="40"/>
      <c r="J236" s="32"/>
      <c r="L236" s="41"/>
      <c r="M236" s="32"/>
      <c r="N236" s="16"/>
      <c r="O236" s="16"/>
      <c r="P236" s="16"/>
      <c r="Q236" s="16"/>
      <c r="R236" s="16"/>
      <c r="S236" s="1"/>
      <c r="T236" s="1"/>
      <c r="U236" s="16"/>
      <c r="V236" s="16"/>
      <c r="W236" s="13"/>
      <c r="X236" s="16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58"/>
      <c r="AN236" s="22"/>
    </row>
    <row r="237" spans="1:74" s="17" customFormat="1" x14ac:dyDescent="0.2">
      <c r="A237" s="16"/>
      <c r="B237" s="19" t="s">
        <v>74</v>
      </c>
      <c r="C237" s="19"/>
      <c r="D237" s="19"/>
      <c r="E237" s="30"/>
      <c r="F237" s="31"/>
      <c r="G237" s="31"/>
      <c r="H237" s="16"/>
      <c r="I237" s="16"/>
      <c r="J237" s="32"/>
      <c r="L237" s="32"/>
      <c r="M237" s="32"/>
      <c r="N237" s="16"/>
      <c r="O237" s="16"/>
      <c r="P237" s="16"/>
      <c r="Q237" s="16"/>
      <c r="R237" s="1"/>
      <c r="S237" s="1"/>
      <c r="T237" s="1"/>
      <c r="U237" s="1"/>
      <c r="V237" s="16"/>
      <c r="W237" s="1"/>
      <c r="X237" s="16"/>
      <c r="Y237" s="13"/>
      <c r="Z237" s="16"/>
      <c r="AA237" s="1"/>
      <c r="AB237" s="158"/>
      <c r="AC237" s="158"/>
      <c r="AD237" s="158"/>
      <c r="AE237" s="158"/>
      <c r="AF237" s="158"/>
      <c r="AG237" s="158"/>
      <c r="AH237" s="158"/>
      <c r="AI237" s="158"/>
      <c r="AJ237" s="158"/>
      <c r="AK237" s="158"/>
      <c r="AL237" s="158"/>
      <c r="AM237" s="158"/>
      <c r="AN237" s="158"/>
      <c r="AO237" s="158"/>
      <c r="AP237" s="158"/>
    </row>
    <row r="238" spans="1:74" x14ac:dyDescent="0.2">
      <c r="B238" s="20" t="s">
        <v>74</v>
      </c>
      <c r="E238" s="30"/>
      <c r="F238" s="31"/>
      <c r="G238" s="31"/>
      <c r="H238" s="22"/>
      <c r="I238" s="22"/>
      <c r="K238" s="158"/>
      <c r="L238" s="2"/>
      <c r="V238" s="1"/>
      <c r="W238" s="13"/>
      <c r="X238" s="16"/>
      <c r="Y238" s="13"/>
      <c r="Z238" s="16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7"/>
      <c r="BS238" s="158"/>
      <c r="BT238" s="158"/>
      <c r="BU238" s="158"/>
      <c r="BV238" s="158"/>
    </row>
    <row r="239" spans="1:74" s="17" customFormat="1" x14ac:dyDescent="0.2">
      <c r="A239" s="16"/>
      <c r="B239" s="19" t="s">
        <v>74</v>
      </c>
      <c r="C239" s="19"/>
      <c r="D239" s="19"/>
      <c r="E239" s="42"/>
      <c r="F239" s="31"/>
      <c r="G239" s="31"/>
      <c r="H239" s="22"/>
      <c r="I239" s="22"/>
      <c r="J239" s="2"/>
      <c r="L239" s="2"/>
      <c r="M239" s="35"/>
      <c r="N239" s="16"/>
      <c r="O239" s="16"/>
      <c r="P239" s="16"/>
      <c r="Q239" s="16"/>
      <c r="R239" s="1"/>
      <c r="S239" s="1"/>
      <c r="T239" s="1"/>
      <c r="U239" s="1"/>
      <c r="V239" s="13"/>
      <c r="W239" s="158"/>
      <c r="X239" s="16"/>
      <c r="Y239" s="13"/>
      <c r="Z239" s="16"/>
      <c r="AA239" s="1"/>
      <c r="AB239" s="158"/>
      <c r="AC239" s="158"/>
      <c r="AD239" s="158"/>
      <c r="AE239" s="158"/>
      <c r="AF239" s="158"/>
      <c r="AG239" s="158"/>
      <c r="AH239" s="158"/>
      <c r="AI239" s="158"/>
      <c r="AJ239" s="158"/>
      <c r="AK239" s="158"/>
      <c r="AL239" s="158"/>
      <c r="AM239" s="158"/>
      <c r="AN239" s="158"/>
      <c r="AO239" s="158"/>
      <c r="AP239" s="158"/>
      <c r="BR239" s="158"/>
    </row>
    <row r="240" spans="1:74" s="17" customFormat="1" x14ac:dyDescent="0.2">
      <c r="A240" s="16"/>
      <c r="B240" s="20" t="s">
        <v>74</v>
      </c>
      <c r="C240" s="20"/>
      <c r="D240" s="20"/>
      <c r="E240" s="86"/>
      <c r="F240" s="9"/>
      <c r="G240" s="9"/>
      <c r="H240" s="22"/>
      <c r="I240" s="22"/>
      <c r="J240" s="2"/>
      <c r="L240" s="2"/>
      <c r="M240" s="35"/>
      <c r="N240" s="16"/>
      <c r="O240" s="16"/>
      <c r="P240" s="16"/>
      <c r="Q240" s="16"/>
      <c r="R240" s="1"/>
      <c r="S240" s="1"/>
      <c r="T240" s="1"/>
      <c r="U240" s="1"/>
      <c r="V240" s="13"/>
      <c r="W240" s="158"/>
      <c r="X240" s="16"/>
      <c r="Y240" s="13"/>
      <c r="Z240" s="16"/>
      <c r="AA240" s="1"/>
      <c r="AB240" s="158"/>
      <c r="AC240" s="158"/>
      <c r="AD240" s="158"/>
      <c r="AE240" s="158"/>
      <c r="AF240" s="158"/>
      <c r="AG240" s="158"/>
      <c r="AH240" s="158"/>
      <c r="AI240" s="158"/>
      <c r="AJ240" s="158"/>
      <c r="AK240" s="158"/>
      <c r="AL240" s="158"/>
      <c r="AM240" s="158"/>
      <c r="AN240" s="158"/>
      <c r="AO240" s="158"/>
      <c r="AP240" s="158"/>
      <c r="BR240" s="158"/>
    </row>
    <row r="241" spans="1:70" s="17" customFormat="1" x14ac:dyDescent="0.2">
      <c r="A241" s="16"/>
      <c r="B241" s="19" t="s">
        <v>74</v>
      </c>
      <c r="C241" s="19"/>
      <c r="D241" s="19"/>
      <c r="E241" s="8"/>
      <c r="F241" s="31"/>
      <c r="G241" s="31"/>
      <c r="H241" s="22"/>
      <c r="I241" s="22"/>
      <c r="J241" s="2"/>
      <c r="L241" s="2"/>
      <c r="M241" s="35"/>
      <c r="N241" s="16"/>
      <c r="O241" s="16"/>
      <c r="P241" s="16"/>
      <c r="Q241" s="16"/>
      <c r="R241" s="1"/>
      <c r="S241" s="1"/>
      <c r="T241" s="1"/>
      <c r="U241" s="1"/>
      <c r="V241" s="13"/>
      <c r="W241" s="158"/>
      <c r="X241" s="16"/>
      <c r="Y241" s="13"/>
      <c r="Z241" s="16"/>
      <c r="AA241" s="1"/>
      <c r="AB241" s="158"/>
      <c r="AC241" s="158"/>
      <c r="AD241" s="158"/>
      <c r="AE241" s="158"/>
      <c r="AF241" s="158"/>
      <c r="AG241" s="158"/>
      <c r="AH241" s="158"/>
      <c r="AI241" s="158"/>
      <c r="AJ241" s="158"/>
      <c r="AK241" s="158"/>
      <c r="AL241" s="158"/>
      <c r="AM241" s="158"/>
      <c r="AN241" s="158"/>
      <c r="AO241" s="158"/>
      <c r="AP241" s="158"/>
      <c r="BR241" s="158"/>
    </row>
    <row r="242" spans="1:70" s="17" customFormat="1" x14ac:dyDescent="0.2">
      <c r="A242" s="1"/>
      <c r="B242" s="19" t="s">
        <v>74</v>
      </c>
      <c r="C242" s="19"/>
      <c r="D242" s="19"/>
      <c r="E242" s="30"/>
      <c r="F242" s="31"/>
      <c r="G242" s="31"/>
      <c r="H242" s="16"/>
      <c r="I242" s="16"/>
      <c r="J242" s="32"/>
      <c r="L242" s="32"/>
      <c r="M242" s="32"/>
      <c r="N242" s="1"/>
      <c r="O242" s="1"/>
      <c r="P242" s="1"/>
      <c r="Q242" s="1"/>
      <c r="R242" s="1"/>
      <c r="S242" s="1"/>
      <c r="T242" s="1"/>
      <c r="U242" s="1"/>
      <c r="V242" s="13"/>
      <c r="W242" s="13"/>
      <c r="X242" s="16"/>
      <c r="Y242" s="13"/>
      <c r="Z242" s="16"/>
      <c r="AA242" s="1"/>
      <c r="AB242" s="158"/>
      <c r="AC242" s="158"/>
      <c r="AD242" s="158"/>
      <c r="AE242" s="158"/>
      <c r="AF242" s="158"/>
      <c r="AG242" s="158"/>
      <c r="AH242" s="158"/>
      <c r="AI242" s="158"/>
      <c r="AJ242" s="158"/>
      <c r="AK242" s="158"/>
      <c r="AL242" s="158"/>
      <c r="AM242" s="158"/>
      <c r="AN242" s="158"/>
      <c r="AO242" s="158"/>
      <c r="AP242" s="158"/>
      <c r="AQ242" s="158"/>
      <c r="AR242" s="158"/>
      <c r="AS242" s="158"/>
      <c r="AT242" s="158"/>
      <c r="AU242" s="158"/>
      <c r="AV242" s="158"/>
      <c r="AW242" s="158"/>
      <c r="AX242" s="158"/>
      <c r="AY242" s="158"/>
      <c r="AZ242" s="158"/>
      <c r="BA242" s="158"/>
      <c r="BB242" s="158"/>
      <c r="BC242" s="158"/>
      <c r="BD242" s="158"/>
      <c r="BE242" s="158"/>
      <c r="BF242" s="158"/>
      <c r="BG242" s="158"/>
      <c r="BH242" s="158"/>
      <c r="BI242" s="158"/>
      <c r="BJ242" s="158"/>
      <c r="BK242" s="158"/>
      <c r="BL242" s="158"/>
      <c r="BM242" s="158"/>
      <c r="BN242" s="158"/>
      <c r="BO242" s="158"/>
      <c r="BP242" s="158"/>
      <c r="BQ242" s="158"/>
      <c r="BR242" s="158"/>
    </row>
    <row r="243" spans="1:70" s="17" customFormat="1" x14ac:dyDescent="0.2">
      <c r="A243" s="1"/>
      <c r="B243" s="19" t="s">
        <v>74</v>
      </c>
      <c r="C243" s="19"/>
      <c r="D243" s="19"/>
      <c r="E243" s="30"/>
      <c r="F243" s="31"/>
      <c r="G243" s="31"/>
      <c r="H243" s="16"/>
      <c r="I243" s="16"/>
      <c r="J243" s="32"/>
      <c r="L243" s="32"/>
      <c r="M243" s="32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6"/>
      <c r="Y243" s="13"/>
      <c r="Z243" s="16"/>
      <c r="AA243" s="1"/>
      <c r="AB243" s="158"/>
      <c r="AC243" s="158"/>
      <c r="AD243" s="158"/>
      <c r="AE243" s="158"/>
      <c r="AF243" s="158"/>
      <c r="AG243" s="158"/>
      <c r="AH243" s="158"/>
      <c r="AI243" s="158"/>
      <c r="AJ243" s="158"/>
      <c r="AK243" s="158"/>
      <c r="AL243" s="158"/>
      <c r="AM243" s="158"/>
      <c r="AN243" s="158"/>
      <c r="AO243" s="158"/>
      <c r="AP243" s="158"/>
      <c r="AQ243" s="158"/>
      <c r="AR243" s="158"/>
      <c r="AS243" s="158"/>
      <c r="AT243" s="158"/>
      <c r="AU243" s="158"/>
      <c r="AV243" s="158"/>
      <c r="AW243" s="158"/>
      <c r="AX243" s="158"/>
      <c r="AY243" s="158"/>
      <c r="AZ243" s="158"/>
      <c r="BA243" s="158"/>
      <c r="BB243" s="158"/>
      <c r="BC243" s="158"/>
      <c r="BD243" s="158"/>
      <c r="BE243" s="158"/>
      <c r="BF243" s="158"/>
      <c r="BG243" s="158"/>
      <c r="BH243" s="158"/>
      <c r="BI243" s="158"/>
      <c r="BJ243" s="158"/>
      <c r="BK243" s="158"/>
      <c r="BL243" s="158"/>
      <c r="BM243" s="158"/>
      <c r="BN243" s="158"/>
      <c r="BO243" s="158"/>
      <c r="BP243" s="158"/>
      <c r="BQ243" s="158"/>
      <c r="BR243" s="158"/>
    </row>
    <row r="244" spans="1:70" s="17" customFormat="1" x14ac:dyDescent="0.2">
      <c r="A244" s="158"/>
      <c r="B244" s="19" t="s">
        <v>74</v>
      </c>
      <c r="C244" s="19"/>
      <c r="D244" s="19"/>
      <c r="E244" s="30"/>
      <c r="F244" s="31"/>
      <c r="G244" s="31"/>
      <c r="H244" s="22"/>
      <c r="I244" s="22"/>
      <c r="J244" s="2"/>
      <c r="L244" s="2"/>
      <c r="M244" s="35"/>
      <c r="N244" s="158"/>
      <c r="O244" s="158"/>
      <c r="P244" s="158"/>
      <c r="Q244" s="158"/>
      <c r="R244" s="1"/>
      <c r="S244" s="1"/>
      <c r="T244" s="1"/>
      <c r="U244" s="1"/>
      <c r="V244" s="1"/>
      <c r="W244" s="158"/>
      <c r="X244" s="16"/>
      <c r="Y244" s="13"/>
      <c r="Z244" s="16"/>
      <c r="AA244" s="1"/>
      <c r="AB244" s="158"/>
      <c r="AC244" s="158"/>
      <c r="AD244" s="158"/>
      <c r="AE244" s="158"/>
      <c r="AF244" s="158"/>
      <c r="AG244" s="158"/>
      <c r="AH244" s="158"/>
      <c r="AI244" s="158"/>
      <c r="AJ244" s="158"/>
      <c r="AK244" s="158"/>
      <c r="AL244" s="158"/>
      <c r="AM244" s="158"/>
      <c r="AN244" s="158"/>
      <c r="AO244" s="158"/>
      <c r="AP244" s="158"/>
      <c r="AQ244" s="158"/>
      <c r="AR244" s="158"/>
      <c r="AS244" s="158"/>
      <c r="AT244" s="158"/>
      <c r="AU244" s="158"/>
      <c r="AV244" s="158"/>
      <c r="AW244" s="158"/>
      <c r="AX244" s="158"/>
      <c r="AY244" s="158"/>
      <c r="AZ244" s="158"/>
      <c r="BA244" s="158"/>
      <c r="BB244" s="158"/>
      <c r="BC244" s="158"/>
      <c r="BD244" s="158"/>
      <c r="BE244" s="158"/>
      <c r="BF244" s="158"/>
      <c r="BG244" s="158"/>
      <c r="BH244" s="158"/>
      <c r="BI244" s="158"/>
      <c r="BJ244" s="158"/>
      <c r="BK244" s="158"/>
      <c r="BL244" s="158"/>
      <c r="BM244" s="158"/>
      <c r="BN244" s="158"/>
      <c r="BO244" s="158"/>
      <c r="BP244" s="158"/>
      <c r="BQ244" s="158"/>
      <c r="BR244" s="158"/>
    </row>
    <row r="245" spans="1:70" s="17" customFormat="1" x14ac:dyDescent="0.2">
      <c r="A245" s="16"/>
      <c r="B245" s="19" t="s">
        <v>74</v>
      </c>
      <c r="C245" s="19"/>
      <c r="D245" s="19"/>
      <c r="E245" s="30"/>
      <c r="F245" s="31"/>
      <c r="G245" s="31"/>
      <c r="H245" s="1"/>
      <c r="I245" s="1"/>
      <c r="J245" s="2"/>
      <c r="L245" s="2"/>
      <c r="M245" s="38"/>
      <c r="N245" s="16"/>
      <c r="O245" s="16"/>
      <c r="P245" s="16"/>
      <c r="Q245" s="16"/>
      <c r="R245" s="1"/>
      <c r="S245" s="1"/>
      <c r="T245" s="1"/>
      <c r="U245" s="1"/>
      <c r="V245" s="1"/>
      <c r="W245" s="158"/>
      <c r="X245" s="16"/>
      <c r="Y245" s="13"/>
      <c r="Z245" s="16"/>
      <c r="AA245" s="1"/>
      <c r="AB245" s="158"/>
      <c r="AC245" s="158"/>
      <c r="AD245" s="158"/>
      <c r="AE245" s="158"/>
      <c r="AF245" s="158"/>
      <c r="AG245" s="158"/>
      <c r="AH245" s="158"/>
      <c r="AI245" s="158"/>
      <c r="AJ245" s="158"/>
      <c r="AK245" s="158"/>
      <c r="AL245" s="158"/>
      <c r="AM245" s="158"/>
      <c r="AN245" s="158"/>
      <c r="AO245" s="158"/>
      <c r="AP245" s="158"/>
      <c r="AQ245" s="158"/>
      <c r="AR245" s="158"/>
      <c r="AS245" s="158"/>
      <c r="AT245" s="158"/>
      <c r="AU245" s="158"/>
      <c r="AV245" s="158"/>
      <c r="AW245" s="158"/>
      <c r="AX245" s="158"/>
      <c r="AY245" s="158"/>
      <c r="AZ245" s="158"/>
      <c r="BA245" s="158"/>
      <c r="BB245" s="158"/>
      <c r="BC245" s="158"/>
      <c r="BD245" s="158"/>
      <c r="BE245" s="158"/>
      <c r="BF245" s="158"/>
      <c r="BG245" s="158"/>
      <c r="BH245" s="158"/>
      <c r="BI245" s="158"/>
      <c r="BJ245" s="158"/>
      <c r="BK245" s="158"/>
      <c r="BL245" s="158"/>
      <c r="BM245" s="158"/>
      <c r="BN245" s="158"/>
      <c r="BO245" s="158"/>
      <c r="BP245" s="158"/>
      <c r="BQ245" s="158"/>
      <c r="BR245" s="158"/>
    </row>
    <row r="246" spans="1:70" s="17" customFormat="1" x14ac:dyDescent="0.2">
      <c r="A246" s="16"/>
      <c r="B246" s="19" t="s">
        <v>74</v>
      </c>
      <c r="C246" s="19"/>
      <c r="D246" s="19"/>
      <c r="E246" s="30"/>
      <c r="F246" s="31"/>
      <c r="G246" s="31"/>
      <c r="H246" s="1"/>
      <c r="I246" s="1"/>
      <c r="J246" s="2"/>
      <c r="L246" s="2"/>
      <c r="M246" s="38"/>
      <c r="N246" s="16"/>
      <c r="O246" s="16"/>
      <c r="P246" s="16"/>
      <c r="Q246" s="16"/>
      <c r="R246" s="1"/>
      <c r="S246" s="1"/>
      <c r="T246" s="1"/>
      <c r="U246" s="1"/>
      <c r="V246" s="1"/>
      <c r="W246" s="1"/>
      <c r="X246" s="16"/>
      <c r="Y246" s="13"/>
      <c r="Z246" s="16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58"/>
      <c r="AN246" s="22"/>
      <c r="AQ246" s="158"/>
      <c r="AR246" s="158"/>
      <c r="AS246" s="158"/>
      <c r="AT246" s="158"/>
      <c r="AU246" s="158"/>
      <c r="AV246" s="158"/>
      <c r="AW246" s="158"/>
      <c r="AX246" s="158"/>
      <c r="AY246" s="158"/>
      <c r="AZ246" s="158"/>
      <c r="BA246" s="158"/>
      <c r="BB246" s="158"/>
      <c r="BC246" s="158"/>
      <c r="BD246" s="158"/>
      <c r="BE246" s="158"/>
      <c r="BF246" s="158"/>
      <c r="BG246" s="158"/>
      <c r="BH246" s="158"/>
      <c r="BI246" s="158"/>
      <c r="BJ246" s="158"/>
      <c r="BK246" s="158"/>
      <c r="BL246" s="158"/>
      <c r="BM246" s="158"/>
      <c r="BN246" s="158"/>
      <c r="BO246" s="158"/>
      <c r="BP246" s="158"/>
      <c r="BQ246" s="158"/>
    </row>
    <row r="247" spans="1:70" s="17" customFormat="1" x14ac:dyDescent="0.2">
      <c r="A247" s="16"/>
      <c r="B247" s="20" t="s">
        <v>74</v>
      </c>
      <c r="C247" s="20"/>
      <c r="D247" s="20"/>
      <c r="E247" s="6"/>
      <c r="F247" s="9"/>
      <c r="G247" s="9"/>
      <c r="H247" s="1"/>
      <c r="I247" s="1"/>
      <c r="J247" s="2"/>
      <c r="L247" s="2"/>
      <c r="M247" s="38"/>
      <c r="N247" s="16"/>
      <c r="O247" s="16"/>
      <c r="P247" s="16"/>
      <c r="Q247" s="16"/>
      <c r="R247" s="1"/>
      <c r="S247" s="1"/>
      <c r="T247" s="1"/>
      <c r="U247" s="1"/>
      <c r="V247" s="1"/>
      <c r="W247" s="1"/>
      <c r="X247" s="16"/>
      <c r="Y247" s="13"/>
      <c r="Z247" s="16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58"/>
      <c r="AN247" s="22"/>
      <c r="AQ247" s="158"/>
      <c r="AR247" s="158"/>
      <c r="AS247" s="158"/>
      <c r="AT247" s="158"/>
      <c r="AU247" s="158"/>
      <c r="AV247" s="158"/>
      <c r="AW247" s="158"/>
      <c r="AX247" s="158"/>
      <c r="AY247" s="158"/>
      <c r="AZ247" s="158"/>
      <c r="BA247" s="158"/>
      <c r="BB247" s="158"/>
      <c r="BC247" s="158"/>
      <c r="BD247" s="158"/>
      <c r="BE247" s="158"/>
      <c r="BF247" s="158"/>
      <c r="BG247" s="158"/>
      <c r="BH247" s="158"/>
      <c r="BI247" s="158"/>
      <c r="BJ247" s="158"/>
      <c r="BK247" s="158"/>
      <c r="BL247" s="158"/>
      <c r="BM247" s="158"/>
      <c r="BN247" s="158"/>
      <c r="BO247" s="158"/>
      <c r="BP247" s="158"/>
      <c r="BQ247" s="158"/>
    </row>
    <row r="248" spans="1:70" s="17" customFormat="1" x14ac:dyDescent="0.2">
      <c r="A248" s="16"/>
      <c r="B248" s="20" t="s">
        <v>74</v>
      </c>
      <c r="C248" s="20"/>
      <c r="D248" s="20"/>
      <c r="E248" s="30"/>
      <c r="F248" s="31"/>
      <c r="G248" s="31"/>
      <c r="H248" s="1"/>
      <c r="I248" s="1"/>
      <c r="J248" s="2"/>
      <c r="L248" s="2"/>
      <c r="M248" s="2"/>
      <c r="N248" s="16"/>
      <c r="O248" s="16"/>
      <c r="P248" s="16"/>
      <c r="Q248" s="16"/>
      <c r="R248" s="1"/>
      <c r="S248" s="1"/>
      <c r="T248" s="1"/>
      <c r="U248" s="1"/>
      <c r="V248" s="1"/>
      <c r="W248" s="1"/>
      <c r="X248" s="16"/>
      <c r="Y248" s="13"/>
      <c r="Z248" s="16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58"/>
      <c r="AN248" s="22"/>
      <c r="AQ248" s="158"/>
      <c r="AR248" s="158"/>
      <c r="AS248" s="158"/>
      <c r="AT248" s="158"/>
      <c r="AU248" s="158"/>
      <c r="AV248" s="158"/>
      <c r="AW248" s="158"/>
      <c r="AX248" s="158"/>
      <c r="AY248" s="158"/>
      <c r="AZ248" s="158"/>
      <c r="BA248" s="158"/>
      <c r="BB248" s="158"/>
      <c r="BC248" s="158"/>
      <c r="BD248" s="158"/>
      <c r="BE248" s="158"/>
      <c r="BF248" s="158"/>
      <c r="BG248" s="158"/>
      <c r="BH248" s="158"/>
      <c r="BI248" s="158"/>
      <c r="BJ248" s="158"/>
      <c r="BK248" s="158"/>
      <c r="BL248" s="158"/>
      <c r="BM248" s="158"/>
      <c r="BN248" s="158"/>
      <c r="BO248" s="158"/>
      <c r="BP248" s="158"/>
      <c r="BQ248" s="158"/>
    </row>
    <row r="249" spans="1:70" s="17" customFormat="1" x14ac:dyDescent="0.2">
      <c r="A249" s="16"/>
      <c r="B249" s="20" t="s">
        <v>74</v>
      </c>
      <c r="C249" s="20"/>
      <c r="D249" s="20"/>
      <c r="E249" s="30"/>
      <c r="F249" s="31"/>
      <c r="G249" s="31"/>
      <c r="H249" s="1"/>
      <c r="I249" s="1"/>
      <c r="J249" s="2"/>
      <c r="L249" s="2"/>
      <c r="M249" s="2"/>
      <c r="N249" s="16"/>
      <c r="O249" s="16"/>
      <c r="P249" s="16"/>
      <c r="Q249" s="16"/>
      <c r="R249" s="1"/>
      <c r="S249" s="1"/>
      <c r="T249" s="1"/>
      <c r="U249" s="1"/>
      <c r="V249" s="1"/>
      <c r="W249" s="1"/>
      <c r="X249" s="16"/>
      <c r="Y249" s="13"/>
      <c r="Z249" s="16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58"/>
      <c r="AN249" s="22"/>
      <c r="AQ249" s="158"/>
      <c r="AR249" s="158"/>
      <c r="AS249" s="158"/>
      <c r="AT249" s="158"/>
      <c r="AU249" s="158"/>
      <c r="AV249" s="158"/>
      <c r="AW249" s="158"/>
      <c r="AX249" s="158"/>
      <c r="AY249" s="158"/>
      <c r="AZ249" s="158"/>
      <c r="BA249" s="158"/>
      <c r="BB249" s="158"/>
      <c r="BC249" s="158"/>
      <c r="BD249" s="158"/>
      <c r="BE249" s="158"/>
      <c r="BF249" s="158"/>
      <c r="BG249" s="158"/>
      <c r="BH249" s="158"/>
      <c r="BI249" s="158"/>
      <c r="BJ249" s="158"/>
      <c r="BK249" s="158"/>
      <c r="BL249" s="158"/>
      <c r="BM249" s="158"/>
      <c r="BN249" s="158"/>
      <c r="BO249" s="158"/>
      <c r="BP249" s="158"/>
      <c r="BQ249" s="158"/>
    </row>
    <row r="250" spans="1:70" s="17" customFormat="1" x14ac:dyDescent="0.2">
      <c r="A250" s="16"/>
      <c r="B250" s="20" t="s">
        <v>74</v>
      </c>
      <c r="C250" s="20"/>
      <c r="D250" s="20"/>
      <c r="E250" s="30"/>
      <c r="F250" s="31"/>
      <c r="G250" s="31"/>
      <c r="H250" s="5"/>
      <c r="I250" s="5"/>
      <c r="J250" s="38"/>
      <c r="L250" s="39"/>
      <c r="M250" s="2"/>
      <c r="N250" s="16"/>
      <c r="O250" s="16"/>
      <c r="P250" s="16"/>
      <c r="Q250" s="16"/>
      <c r="R250" s="1"/>
      <c r="S250" s="1"/>
      <c r="T250" s="1"/>
      <c r="U250" s="1"/>
      <c r="V250" s="1"/>
      <c r="W250" s="13"/>
      <c r="X250" s="16"/>
      <c r="Y250" s="13"/>
      <c r="Z250" s="16"/>
      <c r="AA250" s="1"/>
      <c r="AB250" s="158"/>
      <c r="AC250" s="158"/>
      <c r="AD250" s="158"/>
      <c r="AE250" s="158"/>
      <c r="AF250" s="158"/>
      <c r="AG250" s="158"/>
      <c r="AH250" s="158"/>
      <c r="AI250" s="158"/>
      <c r="AJ250" s="158"/>
      <c r="AK250" s="158"/>
      <c r="AL250" s="158"/>
      <c r="AM250" s="158"/>
      <c r="AN250" s="158"/>
      <c r="AO250" s="158"/>
      <c r="AP250" s="158"/>
      <c r="AQ250" s="158"/>
      <c r="AR250" s="158"/>
      <c r="AS250" s="158"/>
      <c r="AT250" s="158"/>
      <c r="AU250" s="158"/>
      <c r="AV250" s="158"/>
      <c r="AW250" s="158"/>
      <c r="AX250" s="158"/>
      <c r="AY250" s="158"/>
      <c r="AZ250" s="158"/>
      <c r="BA250" s="158"/>
      <c r="BB250" s="158"/>
      <c r="BC250" s="158"/>
      <c r="BD250" s="158"/>
      <c r="BE250" s="158"/>
      <c r="BF250" s="158"/>
      <c r="BG250" s="158"/>
      <c r="BH250" s="158"/>
      <c r="BI250" s="158"/>
      <c r="BJ250" s="158"/>
      <c r="BK250" s="158"/>
      <c r="BL250" s="158"/>
      <c r="BM250" s="158"/>
      <c r="BN250" s="158"/>
      <c r="BO250" s="158"/>
      <c r="BP250" s="158"/>
      <c r="BQ250" s="158"/>
    </row>
    <row r="251" spans="1:70" s="17" customFormat="1" x14ac:dyDescent="0.2">
      <c r="A251" s="16"/>
      <c r="B251" s="19" t="s">
        <v>74</v>
      </c>
      <c r="C251" s="19"/>
      <c r="D251" s="19"/>
      <c r="E251" s="30"/>
      <c r="F251" s="31"/>
      <c r="G251" s="31"/>
      <c r="H251" s="16"/>
      <c r="I251" s="16"/>
      <c r="J251" s="32"/>
      <c r="L251" s="32"/>
      <c r="M251" s="32"/>
      <c r="N251" s="16"/>
      <c r="O251" s="16"/>
      <c r="P251" s="16"/>
      <c r="Q251" s="16"/>
      <c r="R251" s="1"/>
      <c r="S251" s="1"/>
      <c r="T251" s="1"/>
      <c r="U251" s="1"/>
      <c r="V251" s="1"/>
      <c r="W251" s="13"/>
      <c r="X251" s="16"/>
      <c r="Y251" s="13"/>
      <c r="Z251" s="16"/>
      <c r="AA251" s="1"/>
      <c r="AB251" s="158"/>
      <c r="AC251" s="158"/>
      <c r="AD251" s="158"/>
      <c r="AE251" s="158"/>
      <c r="AF251" s="158"/>
      <c r="AG251" s="158"/>
      <c r="AH251" s="158"/>
      <c r="AI251" s="158"/>
      <c r="AJ251" s="158"/>
      <c r="AK251" s="158"/>
      <c r="AL251" s="158"/>
      <c r="AM251" s="158"/>
      <c r="AN251" s="158"/>
      <c r="AO251" s="158"/>
      <c r="AP251" s="158"/>
      <c r="AQ251" s="158"/>
      <c r="AR251" s="158"/>
      <c r="AS251" s="158"/>
      <c r="AT251" s="158"/>
      <c r="AU251" s="158"/>
      <c r="AV251" s="158"/>
      <c r="AW251" s="158"/>
      <c r="AX251" s="158"/>
      <c r="AY251" s="158"/>
      <c r="AZ251" s="158"/>
      <c r="BA251" s="158"/>
      <c r="BB251" s="158"/>
      <c r="BC251" s="158"/>
      <c r="BD251" s="158"/>
      <c r="BE251" s="158"/>
      <c r="BF251" s="158"/>
      <c r="BG251" s="158"/>
      <c r="BH251" s="158"/>
      <c r="BI251" s="158"/>
      <c r="BJ251" s="158"/>
      <c r="BK251" s="158"/>
      <c r="BL251" s="158"/>
      <c r="BM251" s="158"/>
      <c r="BN251" s="158"/>
      <c r="BO251" s="158"/>
      <c r="BP251" s="158"/>
      <c r="BQ251" s="158"/>
    </row>
    <row r="252" spans="1:70" s="17" customFormat="1" x14ac:dyDescent="0.2">
      <c r="A252" s="16"/>
      <c r="B252" s="19" t="s">
        <v>74</v>
      </c>
      <c r="C252" s="19"/>
      <c r="D252" s="19"/>
      <c r="E252" s="30"/>
      <c r="F252" s="31"/>
      <c r="G252" s="31"/>
      <c r="H252" s="16"/>
      <c r="I252" s="16"/>
      <c r="J252" s="32"/>
      <c r="L252" s="32"/>
      <c r="M252" s="32"/>
      <c r="N252" s="16"/>
      <c r="O252" s="16"/>
      <c r="P252" s="16"/>
      <c r="Q252" s="16"/>
      <c r="R252" s="1"/>
      <c r="S252" s="1"/>
      <c r="T252" s="1"/>
      <c r="U252" s="1"/>
      <c r="V252" s="1"/>
      <c r="W252" s="1"/>
      <c r="X252" s="16"/>
      <c r="Y252" s="13"/>
      <c r="Z252" s="16"/>
      <c r="AA252" s="1"/>
      <c r="AB252" s="158"/>
      <c r="AC252" s="158"/>
      <c r="AD252" s="158"/>
      <c r="AE252" s="158"/>
      <c r="AF252" s="158"/>
      <c r="AG252" s="158"/>
      <c r="AH252" s="158"/>
      <c r="AI252" s="158"/>
      <c r="AJ252" s="158"/>
      <c r="AK252" s="158"/>
      <c r="AL252" s="158"/>
      <c r="AM252" s="158"/>
      <c r="AN252" s="158"/>
      <c r="AO252" s="158"/>
      <c r="AP252" s="158"/>
      <c r="AQ252" s="158"/>
      <c r="AR252" s="158"/>
      <c r="AS252" s="158"/>
      <c r="AT252" s="158"/>
      <c r="AU252" s="158"/>
      <c r="AV252" s="158"/>
      <c r="AW252" s="158"/>
      <c r="AX252" s="158"/>
      <c r="AY252" s="158"/>
      <c r="AZ252" s="158"/>
      <c r="BA252" s="158"/>
      <c r="BB252" s="158"/>
      <c r="BC252" s="158"/>
      <c r="BD252" s="158"/>
      <c r="BE252" s="158"/>
      <c r="BF252" s="158"/>
      <c r="BG252" s="158"/>
      <c r="BH252" s="158"/>
      <c r="BI252" s="158"/>
      <c r="BJ252" s="158"/>
      <c r="BK252" s="158"/>
      <c r="BL252" s="158"/>
      <c r="BM252" s="158"/>
      <c r="BN252" s="158"/>
      <c r="BO252" s="158"/>
      <c r="BP252" s="158"/>
      <c r="BQ252" s="158"/>
      <c r="BR252" s="158"/>
    </row>
    <row r="253" spans="1:70" s="17" customFormat="1" x14ac:dyDescent="0.2">
      <c r="A253" s="16"/>
      <c r="B253" s="19" t="s">
        <v>74</v>
      </c>
      <c r="C253" s="19"/>
      <c r="D253" s="19"/>
      <c r="E253" s="30"/>
      <c r="F253" s="31"/>
      <c r="G253" s="31"/>
      <c r="H253" s="16"/>
      <c r="I253" s="16"/>
      <c r="J253" s="32"/>
      <c r="L253" s="32"/>
      <c r="M253" s="32"/>
      <c r="N253" s="16"/>
      <c r="O253" s="16"/>
      <c r="P253" s="16"/>
      <c r="Q253" s="16"/>
      <c r="R253" s="1"/>
      <c r="S253" s="1"/>
      <c r="T253" s="1"/>
      <c r="U253" s="1"/>
      <c r="V253" s="1"/>
      <c r="W253" s="13"/>
      <c r="X253" s="16"/>
      <c r="Y253" s="13"/>
      <c r="Z253" s="16"/>
      <c r="AA253" s="1"/>
      <c r="AB253" s="158"/>
      <c r="AC253" s="158"/>
      <c r="AD253" s="158"/>
      <c r="AE253" s="158"/>
      <c r="AF253" s="158"/>
      <c r="AG253" s="158"/>
      <c r="AH253" s="158"/>
      <c r="AI253" s="158"/>
      <c r="AJ253" s="158"/>
      <c r="AK253" s="158"/>
      <c r="AL253" s="158"/>
      <c r="AM253" s="158"/>
      <c r="AN253" s="158"/>
      <c r="AO253" s="158"/>
      <c r="AP253" s="158"/>
      <c r="AQ253" s="158"/>
      <c r="AR253" s="158"/>
      <c r="AS253" s="158"/>
      <c r="AT253" s="158"/>
      <c r="AU253" s="158"/>
      <c r="AV253" s="158"/>
      <c r="AW253" s="158"/>
      <c r="AX253" s="158"/>
      <c r="AY253" s="158"/>
      <c r="AZ253" s="158"/>
      <c r="BA253" s="158"/>
      <c r="BB253" s="158"/>
      <c r="BC253" s="158"/>
      <c r="BD253" s="158"/>
      <c r="BE253" s="158"/>
      <c r="BF253" s="158"/>
      <c r="BG253" s="158"/>
      <c r="BH253" s="158"/>
      <c r="BI253" s="158"/>
      <c r="BJ253" s="158"/>
      <c r="BK253" s="158"/>
      <c r="BL253" s="158"/>
      <c r="BM253" s="158"/>
      <c r="BN253" s="158"/>
      <c r="BO253" s="158"/>
      <c r="BP253" s="158"/>
      <c r="BQ253" s="158"/>
      <c r="BR253" s="158"/>
    </row>
    <row r="254" spans="1:70" s="17" customFormat="1" x14ac:dyDescent="0.2">
      <c r="A254" s="16"/>
      <c r="B254" s="20" t="s">
        <v>74</v>
      </c>
      <c r="C254" s="20"/>
      <c r="D254" s="20"/>
      <c r="E254" s="8"/>
      <c r="F254" s="31"/>
      <c r="G254" s="31"/>
      <c r="H254" s="16"/>
      <c r="I254" s="16"/>
      <c r="J254" s="32"/>
      <c r="L254" s="32"/>
      <c r="M254" s="32"/>
      <c r="N254" s="16"/>
      <c r="O254" s="16"/>
      <c r="P254" s="16"/>
      <c r="Q254" s="16"/>
      <c r="R254" s="1"/>
      <c r="S254" s="1"/>
      <c r="T254" s="1"/>
      <c r="U254" s="1"/>
      <c r="V254" s="1"/>
      <c r="W254" s="13"/>
      <c r="X254" s="16"/>
      <c r="Y254" s="13"/>
      <c r="Z254" s="16"/>
      <c r="AA254" s="1"/>
      <c r="AB254" s="158"/>
      <c r="AC254" s="158"/>
      <c r="AD254" s="158"/>
      <c r="AE254" s="158"/>
      <c r="AF254" s="158"/>
      <c r="AG254" s="158"/>
      <c r="AH254" s="158"/>
      <c r="AI254" s="158"/>
      <c r="AJ254" s="158"/>
      <c r="AK254" s="158"/>
      <c r="AL254" s="158"/>
      <c r="AM254" s="158"/>
      <c r="AN254" s="158"/>
      <c r="AO254" s="158"/>
      <c r="AP254" s="158"/>
      <c r="AQ254" s="158"/>
      <c r="AR254" s="158"/>
      <c r="AS254" s="158"/>
      <c r="AT254" s="158"/>
      <c r="AU254" s="158"/>
      <c r="AV254" s="158"/>
      <c r="AW254" s="158"/>
      <c r="AX254" s="158"/>
      <c r="AY254" s="158"/>
      <c r="AZ254" s="158"/>
      <c r="BA254" s="158"/>
      <c r="BB254" s="158"/>
      <c r="BC254" s="158"/>
      <c r="BD254" s="158"/>
      <c r="BE254" s="158"/>
      <c r="BF254" s="158"/>
      <c r="BG254" s="158"/>
      <c r="BH254" s="158"/>
      <c r="BI254" s="158"/>
      <c r="BJ254" s="158"/>
      <c r="BK254" s="158"/>
      <c r="BL254" s="158"/>
      <c r="BM254" s="158"/>
      <c r="BN254" s="158"/>
      <c r="BO254" s="158"/>
      <c r="BP254" s="158"/>
      <c r="BQ254" s="158"/>
      <c r="BR254" s="158"/>
    </row>
    <row r="255" spans="1:70" s="17" customFormat="1" x14ac:dyDescent="0.2">
      <c r="A255" s="16"/>
      <c r="B255" s="19" t="s">
        <v>74</v>
      </c>
      <c r="C255" s="19"/>
      <c r="D255" s="19"/>
      <c r="E255" s="30"/>
      <c r="F255" s="31"/>
      <c r="G255" s="31"/>
      <c r="H255" s="1"/>
      <c r="I255" s="1"/>
      <c r="J255" s="2"/>
      <c r="L255" s="2"/>
      <c r="M255" s="38"/>
      <c r="N255" s="16"/>
      <c r="O255" s="16"/>
      <c r="P255" s="16"/>
      <c r="Q255" s="16"/>
      <c r="R255" s="1"/>
      <c r="S255" s="1"/>
      <c r="T255" s="1"/>
      <c r="U255" s="1"/>
      <c r="V255" s="1"/>
      <c r="W255" s="158"/>
      <c r="X255" s="16"/>
      <c r="Y255" s="13"/>
      <c r="Z255" s="16"/>
      <c r="AA255" s="158"/>
      <c r="AB255" s="158"/>
      <c r="AC255" s="158"/>
      <c r="AD255" s="158"/>
      <c r="AE255" s="158"/>
      <c r="AF255" s="158"/>
      <c r="AG255" s="158"/>
      <c r="AH255" s="158"/>
      <c r="AI255" s="158"/>
      <c r="AJ255" s="158"/>
      <c r="AK255" s="158"/>
      <c r="AL255" s="158"/>
      <c r="AM255" s="158"/>
      <c r="AN255" s="158"/>
      <c r="AO255" s="158"/>
      <c r="AP255" s="158"/>
    </row>
    <row r="256" spans="1:70" s="17" customFormat="1" x14ac:dyDescent="0.2">
      <c r="A256" s="1"/>
      <c r="B256" s="20" t="s">
        <v>74</v>
      </c>
      <c r="C256" s="20"/>
      <c r="D256" s="20"/>
      <c r="E256" s="30"/>
      <c r="F256" s="31"/>
      <c r="G256" s="31"/>
      <c r="H256" s="22"/>
      <c r="I256" s="22"/>
      <c r="J256" s="2"/>
      <c r="L256" s="2"/>
      <c r="M256" s="2"/>
      <c r="N256" s="1"/>
      <c r="O256" s="1"/>
      <c r="P256" s="1"/>
      <c r="Q256" s="1"/>
      <c r="R256" s="1"/>
      <c r="S256" s="1"/>
      <c r="T256" s="1"/>
      <c r="U256" s="1"/>
      <c r="V256" s="1"/>
      <c r="W256" s="13"/>
      <c r="X256" s="16"/>
      <c r="Y256" s="13"/>
      <c r="Z256" s="16"/>
      <c r="AA256" s="1"/>
      <c r="AB256" s="158"/>
      <c r="AC256" s="158"/>
      <c r="AD256" s="158"/>
      <c r="AE256" s="158"/>
      <c r="AF256" s="158"/>
      <c r="AG256" s="158"/>
      <c r="AH256" s="158"/>
      <c r="AI256" s="158"/>
      <c r="AJ256" s="158"/>
      <c r="AK256" s="158"/>
      <c r="AL256" s="158"/>
      <c r="AM256" s="158"/>
      <c r="AN256" s="158"/>
      <c r="AO256" s="158"/>
      <c r="AP256" s="158"/>
      <c r="BR256" s="158"/>
    </row>
    <row r="257" spans="1:74" s="17" customFormat="1" x14ac:dyDescent="0.2">
      <c r="A257" s="16"/>
      <c r="B257" s="19" t="s">
        <v>74</v>
      </c>
      <c r="C257" s="19"/>
      <c r="D257" s="19"/>
      <c r="E257" s="30"/>
      <c r="F257" s="31"/>
      <c r="G257" s="31"/>
      <c r="H257" s="16"/>
      <c r="I257" s="16"/>
      <c r="J257" s="32"/>
      <c r="L257" s="32"/>
      <c r="M257" s="32"/>
      <c r="N257" s="16"/>
      <c r="O257" s="16"/>
      <c r="P257" s="16"/>
      <c r="Q257" s="16"/>
      <c r="R257" s="1"/>
      <c r="S257" s="1"/>
      <c r="T257" s="1"/>
      <c r="U257" s="1"/>
      <c r="V257" s="1"/>
      <c r="W257" s="13"/>
      <c r="X257" s="16"/>
      <c r="Y257" s="13"/>
      <c r="Z257" s="16"/>
      <c r="AA257" s="1"/>
      <c r="AB257" s="158"/>
      <c r="AC257" s="158"/>
      <c r="AD257" s="158"/>
      <c r="AE257" s="158"/>
      <c r="AF257" s="158"/>
      <c r="AG257" s="158"/>
      <c r="AH257" s="158"/>
      <c r="AI257" s="158"/>
    </row>
    <row r="258" spans="1:74" s="17" customFormat="1" x14ac:dyDescent="0.2">
      <c r="A258" s="1"/>
      <c r="B258" s="19" t="s">
        <v>74</v>
      </c>
      <c r="C258" s="19"/>
      <c r="D258" s="19"/>
      <c r="E258" s="30"/>
      <c r="F258" s="31"/>
      <c r="G258" s="31"/>
      <c r="H258" s="1"/>
      <c r="I258" s="1"/>
      <c r="J258" s="2"/>
      <c r="L258" s="2"/>
      <c r="M258" s="38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6"/>
      <c r="Y258" s="13"/>
      <c r="Z258" s="16"/>
      <c r="AA258" s="1"/>
      <c r="AB258" s="158"/>
      <c r="AC258" s="158"/>
      <c r="AD258" s="158"/>
      <c r="AE258" s="158"/>
      <c r="AF258" s="158"/>
      <c r="AG258" s="158"/>
      <c r="AH258" s="158"/>
      <c r="AI258" s="158"/>
      <c r="BR258" s="158"/>
    </row>
    <row r="259" spans="1:74" s="17" customFormat="1" x14ac:dyDescent="0.2">
      <c r="A259" s="16"/>
      <c r="B259" s="19" t="s">
        <v>74</v>
      </c>
      <c r="C259" s="19"/>
      <c r="D259" s="19"/>
      <c r="E259" s="30"/>
      <c r="F259" s="31"/>
      <c r="G259" s="31"/>
      <c r="H259" s="16"/>
      <c r="I259" s="16"/>
      <c r="J259" s="32"/>
      <c r="L259" s="32"/>
      <c r="M259" s="32"/>
      <c r="N259" s="16"/>
      <c r="O259" s="16"/>
      <c r="P259" s="16"/>
      <c r="Q259" s="16"/>
      <c r="R259" s="1"/>
      <c r="S259" s="1"/>
      <c r="T259" s="1"/>
      <c r="U259" s="1"/>
      <c r="V259" s="1"/>
      <c r="W259" s="158"/>
      <c r="X259" s="16"/>
      <c r="Y259" s="13"/>
      <c r="Z259" s="16"/>
      <c r="AA259" s="1"/>
      <c r="AB259" s="158"/>
      <c r="AC259" s="158"/>
      <c r="AD259" s="158"/>
      <c r="AE259" s="158"/>
      <c r="AF259" s="158"/>
      <c r="AG259" s="158"/>
      <c r="AH259" s="158"/>
      <c r="AI259" s="158"/>
      <c r="AJ259" s="158"/>
      <c r="AK259" s="158"/>
      <c r="AL259" s="158"/>
      <c r="AM259" s="158"/>
      <c r="AN259" s="158"/>
      <c r="AO259" s="158"/>
      <c r="AP259" s="158"/>
    </row>
    <row r="260" spans="1:74" s="17" customFormat="1" x14ac:dyDescent="0.2">
      <c r="A260" s="16"/>
      <c r="B260" s="20" t="s">
        <v>74</v>
      </c>
      <c r="C260" s="20"/>
      <c r="D260" s="20"/>
      <c r="E260" s="42"/>
      <c r="F260" s="31"/>
      <c r="G260" s="31"/>
      <c r="H260" s="16"/>
      <c r="I260" s="16"/>
      <c r="J260" s="32"/>
      <c r="L260" s="32"/>
      <c r="M260" s="32"/>
      <c r="N260" s="16"/>
      <c r="O260" s="16"/>
      <c r="P260" s="16"/>
      <c r="Q260" s="16"/>
      <c r="R260" s="1"/>
      <c r="S260" s="1"/>
      <c r="T260" s="1"/>
      <c r="U260" s="1"/>
      <c r="V260" s="1"/>
      <c r="W260" s="158"/>
      <c r="X260" s="16"/>
      <c r="Y260" s="13"/>
      <c r="Z260" s="16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58"/>
      <c r="AN260" s="22"/>
    </row>
    <row r="261" spans="1:74" s="17" customFormat="1" x14ac:dyDescent="0.2">
      <c r="A261" s="1"/>
      <c r="B261" s="19" t="s">
        <v>74</v>
      </c>
      <c r="C261" s="19"/>
      <c r="D261" s="19"/>
      <c r="E261" s="30"/>
      <c r="F261" s="31"/>
      <c r="G261" s="31"/>
      <c r="H261" s="16"/>
      <c r="I261" s="16"/>
      <c r="J261" s="32"/>
      <c r="L261" s="32"/>
      <c r="M261" s="32"/>
      <c r="N261" s="1"/>
      <c r="O261" s="1"/>
      <c r="P261" s="1"/>
      <c r="Q261" s="1"/>
      <c r="R261" s="1"/>
      <c r="S261" s="1"/>
      <c r="T261" s="1"/>
      <c r="U261" s="1"/>
      <c r="V261" s="16"/>
      <c r="W261" s="13"/>
      <c r="X261" s="16"/>
      <c r="Y261" s="13"/>
      <c r="Z261" s="16"/>
      <c r="AA261" s="1"/>
      <c r="AB261" s="158"/>
      <c r="AC261" s="158"/>
      <c r="AD261" s="158"/>
      <c r="AE261" s="158"/>
      <c r="AF261" s="158"/>
      <c r="AG261" s="158"/>
      <c r="AH261" s="158"/>
      <c r="AI261" s="158"/>
      <c r="BR261" s="158"/>
    </row>
    <row r="262" spans="1:74" x14ac:dyDescent="0.2">
      <c r="A262" s="16"/>
      <c r="B262" s="20" t="s">
        <v>74</v>
      </c>
      <c r="E262" s="30"/>
      <c r="F262" s="31"/>
      <c r="G262" s="31"/>
      <c r="K262" s="158"/>
      <c r="N262" s="16"/>
      <c r="O262" s="16"/>
      <c r="P262" s="16"/>
      <c r="Q262" s="16"/>
      <c r="R262" s="16"/>
      <c r="U262" s="16"/>
      <c r="V262" s="16"/>
      <c r="W262" s="1"/>
      <c r="X262" s="1"/>
      <c r="Y262" s="1"/>
      <c r="Z262" s="1"/>
      <c r="AB262" s="158"/>
      <c r="AC262" s="158"/>
      <c r="AD262" s="158"/>
      <c r="AE262" s="158"/>
      <c r="AF262" s="158"/>
      <c r="AG262" s="158"/>
      <c r="AH262" s="158"/>
      <c r="AI262" s="158"/>
      <c r="AJ262" s="158"/>
      <c r="AK262" s="158"/>
      <c r="AL262" s="158"/>
      <c r="AM262" s="158"/>
      <c r="AN262" s="158"/>
      <c r="AO262" s="158"/>
      <c r="AP262" s="158"/>
      <c r="AQ262" s="158"/>
      <c r="AR262" s="158"/>
      <c r="AS262" s="158"/>
      <c r="AT262" s="158"/>
      <c r="AU262" s="158"/>
      <c r="AV262" s="158"/>
      <c r="AW262" s="158"/>
      <c r="AX262" s="158"/>
      <c r="AY262" s="158"/>
      <c r="AZ262" s="158"/>
      <c r="BA262" s="158"/>
      <c r="BB262" s="158"/>
      <c r="BC262" s="158"/>
      <c r="BD262" s="158"/>
      <c r="BE262" s="158"/>
      <c r="BF262" s="158"/>
      <c r="BG262" s="158"/>
      <c r="BH262" s="158"/>
      <c r="BI262" s="158"/>
      <c r="BJ262" s="158"/>
      <c r="BK262" s="158"/>
      <c r="BL262" s="158"/>
      <c r="BM262" s="158"/>
      <c r="BN262" s="158"/>
      <c r="BO262" s="158"/>
      <c r="BP262" s="158"/>
      <c r="BQ262" s="158"/>
      <c r="BR262" s="158"/>
      <c r="BS262" s="158"/>
      <c r="BT262" s="158"/>
      <c r="BU262" s="158"/>
      <c r="BV262" s="158"/>
    </row>
    <row r="263" spans="1:74" s="17" customFormat="1" x14ac:dyDescent="0.2">
      <c r="A263" s="16"/>
      <c r="B263" s="20" t="s">
        <v>74</v>
      </c>
      <c r="C263" s="20"/>
      <c r="D263" s="20"/>
      <c r="E263" s="30"/>
      <c r="F263" s="31"/>
      <c r="G263" s="31"/>
      <c r="H263" s="5"/>
      <c r="I263" s="5"/>
      <c r="J263" s="38"/>
      <c r="L263" s="39"/>
      <c r="M263" s="39"/>
      <c r="N263" s="16"/>
      <c r="O263" s="16"/>
      <c r="P263" s="16"/>
      <c r="Q263" s="16"/>
      <c r="R263" s="16"/>
      <c r="S263" s="1"/>
      <c r="T263" s="1"/>
      <c r="U263" s="16"/>
      <c r="V263" s="16"/>
      <c r="W263" s="13"/>
      <c r="X263" s="16"/>
      <c r="Y263" s="13"/>
      <c r="Z263" s="16"/>
      <c r="AA263" s="1"/>
      <c r="AB263" s="158"/>
      <c r="AC263" s="158"/>
      <c r="AD263" s="158"/>
      <c r="AE263" s="158"/>
      <c r="AF263" s="158"/>
      <c r="AG263" s="158"/>
      <c r="AH263" s="158"/>
      <c r="AI263" s="158"/>
      <c r="BR263" s="158"/>
    </row>
    <row r="264" spans="1:74" s="17" customFormat="1" x14ac:dyDescent="0.2">
      <c r="A264" s="1"/>
      <c r="B264" s="19" t="s">
        <v>74</v>
      </c>
      <c r="C264" s="19"/>
      <c r="D264" s="19"/>
      <c r="E264" s="30"/>
      <c r="F264" s="31"/>
      <c r="G264" s="31"/>
      <c r="H264" s="16"/>
      <c r="I264" s="16"/>
      <c r="J264" s="35"/>
      <c r="L264" s="16"/>
      <c r="M264" s="35"/>
      <c r="N264" s="1"/>
      <c r="O264" s="1"/>
      <c r="P264" s="1"/>
      <c r="Q264" s="1"/>
      <c r="R264" s="1"/>
      <c r="S264" s="1"/>
      <c r="T264" s="1"/>
      <c r="U264" s="1"/>
      <c r="V264" s="16"/>
      <c r="W264" s="13"/>
      <c r="X264" s="16"/>
      <c r="Y264" s="13"/>
      <c r="Z264" s="16"/>
      <c r="AA264" s="1"/>
      <c r="AB264" s="158"/>
      <c r="AC264" s="158"/>
      <c r="AD264" s="158"/>
      <c r="AE264" s="158"/>
      <c r="AF264" s="158"/>
      <c r="AG264" s="158"/>
      <c r="AH264" s="158"/>
      <c r="AI264" s="158"/>
      <c r="BR264" s="158"/>
    </row>
    <row r="265" spans="1:74" s="17" customFormat="1" x14ac:dyDescent="0.2">
      <c r="A265" s="1"/>
      <c r="B265" s="19" t="s">
        <v>74</v>
      </c>
      <c r="C265" s="19"/>
      <c r="D265" s="19"/>
      <c r="E265" s="30"/>
      <c r="F265" s="31"/>
      <c r="G265" s="31"/>
      <c r="H265" s="16"/>
      <c r="I265" s="16"/>
      <c r="J265" s="32"/>
      <c r="L265" s="13"/>
      <c r="M265" s="32"/>
      <c r="N265" s="1"/>
      <c r="O265" s="1"/>
      <c r="P265" s="1"/>
      <c r="Q265" s="1"/>
      <c r="R265" s="1"/>
      <c r="S265" s="1"/>
      <c r="T265" s="1"/>
      <c r="U265" s="1"/>
      <c r="V265" s="13"/>
      <c r="W265" s="13"/>
      <c r="X265" s="16"/>
      <c r="Y265" s="13"/>
      <c r="Z265" s="16"/>
      <c r="AA265" s="1"/>
      <c r="AB265" s="158"/>
      <c r="AC265" s="158"/>
      <c r="AD265" s="158"/>
      <c r="AE265" s="158"/>
      <c r="AF265" s="158"/>
      <c r="AG265" s="158"/>
      <c r="AH265" s="158"/>
      <c r="AI265" s="158"/>
      <c r="AJ265" s="158"/>
      <c r="AK265" s="158"/>
      <c r="AL265" s="158"/>
      <c r="AM265" s="158"/>
      <c r="AN265" s="158"/>
      <c r="AO265" s="158"/>
      <c r="AP265" s="158"/>
    </row>
    <row r="266" spans="1:74" s="17" customFormat="1" x14ac:dyDescent="0.2">
      <c r="A266" s="16"/>
      <c r="B266" s="19" t="s">
        <v>74</v>
      </c>
      <c r="C266" s="19"/>
      <c r="D266" s="19"/>
      <c r="E266" s="30"/>
      <c r="F266" s="31"/>
      <c r="G266" s="31"/>
      <c r="H266" s="3"/>
      <c r="I266" s="3"/>
      <c r="J266" s="2"/>
      <c r="L266" s="1"/>
      <c r="M266" s="2"/>
      <c r="N266" s="16"/>
      <c r="O266" s="16"/>
      <c r="P266" s="16"/>
      <c r="Q266" s="16"/>
      <c r="R266" s="1"/>
      <c r="S266" s="1"/>
      <c r="T266" s="1"/>
      <c r="U266" s="1"/>
      <c r="V266" s="1"/>
      <c r="W266" s="1"/>
      <c r="X266" s="16"/>
      <c r="Y266" s="13"/>
      <c r="Z266" s="16"/>
      <c r="AA266" s="1"/>
      <c r="AB266" s="158"/>
      <c r="AC266" s="158"/>
      <c r="AD266" s="158"/>
      <c r="AE266" s="158"/>
      <c r="AF266" s="158"/>
      <c r="AG266" s="158"/>
      <c r="AH266" s="158"/>
      <c r="AI266" s="158"/>
      <c r="AJ266" s="158"/>
      <c r="AK266" s="158"/>
      <c r="AL266" s="158"/>
      <c r="AM266" s="158"/>
      <c r="AN266" s="158"/>
      <c r="AO266" s="158"/>
      <c r="AP266" s="158"/>
    </row>
    <row r="267" spans="1:74" s="17" customFormat="1" x14ac:dyDescent="0.2">
      <c r="A267" s="16"/>
      <c r="B267" s="19" t="s">
        <v>74</v>
      </c>
      <c r="C267" s="19"/>
      <c r="D267" s="19"/>
      <c r="E267" s="30"/>
      <c r="F267" s="31"/>
      <c r="G267" s="31"/>
      <c r="H267" s="3"/>
      <c r="I267" s="3"/>
      <c r="J267" s="2"/>
      <c r="L267" s="1"/>
      <c r="M267" s="2"/>
      <c r="N267" s="16"/>
      <c r="O267" s="16"/>
      <c r="P267" s="16"/>
      <c r="Q267" s="16"/>
      <c r="R267" s="1"/>
      <c r="S267" s="1"/>
      <c r="T267" s="1"/>
      <c r="U267" s="1"/>
      <c r="V267" s="1"/>
      <c r="W267" s="158"/>
      <c r="X267" s="16"/>
      <c r="Y267" s="13"/>
      <c r="Z267" s="16"/>
      <c r="AA267" s="1"/>
      <c r="AB267" s="158"/>
      <c r="AC267" s="158"/>
      <c r="AD267" s="158"/>
      <c r="AE267" s="158"/>
      <c r="AF267" s="158"/>
      <c r="AG267" s="158"/>
      <c r="AH267" s="158"/>
      <c r="AI267" s="158"/>
      <c r="AJ267" s="158"/>
      <c r="AK267" s="158"/>
      <c r="AL267" s="158"/>
      <c r="AM267" s="158"/>
      <c r="AN267" s="158"/>
      <c r="AO267" s="158"/>
      <c r="AP267" s="158"/>
    </row>
    <row r="268" spans="1:74" s="17" customFormat="1" x14ac:dyDescent="0.2">
      <c r="A268" s="16"/>
      <c r="B268" s="19" t="s">
        <v>74</v>
      </c>
      <c r="C268" s="19"/>
      <c r="D268" s="19"/>
      <c r="E268" s="45"/>
      <c r="F268" s="31"/>
      <c r="G268" s="31"/>
      <c r="H268" s="3"/>
      <c r="I268" s="3"/>
      <c r="J268" s="2"/>
      <c r="L268" s="1"/>
      <c r="M268" s="2"/>
      <c r="N268" s="16"/>
      <c r="O268" s="16"/>
      <c r="P268" s="16"/>
      <c r="Q268" s="16"/>
      <c r="R268" s="1"/>
      <c r="S268" s="1"/>
      <c r="T268" s="1"/>
      <c r="U268" s="1"/>
      <c r="V268" s="1"/>
      <c r="W268" s="158"/>
      <c r="X268" s="16"/>
      <c r="Y268" s="13"/>
      <c r="Z268" s="16"/>
      <c r="AA268" s="1"/>
      <c r="AB268" s="158"/>
      <c r="AC268" s="158"/>
      <c r="AD268" s="158"/>
      <c r="AE268" s="158"/>
      <c r="AF268" s="158"/>
      <c r="AG268" s="158"/>
      <c r="AH268" s="158"/>
      <c r="AI268" s="158"/>
      <c r="AJ268" s="158"/>
      <c r="AK268" s="158"/>
      <c r="AL268" s="158"/>
      <c r="AM268" s="158"/>
      <c r="AN268" s="158"/>
      <c r="AO268" s="158"/>
      <c r="AP268" s="158"/>
    </row>
    <row r="269" spans="1:74" s="17" customFormat="1" x14ac:dyDescent="0.2">
      <c r="A269" s="1"/>
      <c r="B269" s="20" t="s">
        <v>74</v>
      </c>
      <c r="C269" s="20"/>
      <c r="D269" s="20"/>
      <c r="E269" s="30"/>
      <c r="F269" s="31"/>
      <c r="G269" s="31"/>
      <c r="H269" s="22"/>
      <c r="I269" s="22"/>
      <c r="J269" s="2"/>
      <c r="L269" s="1"/>
      <c r="M269" s="35"/>
      <c r="N269" s="1"/>
      <c r="O269" s="1"/>
      <c r="P269" s="1"/>
      <c r="Q269" s="1"/>
      <c r="R269" s="1"/>
      <c r="S269" s="1"/>
      <c r="T269" s="1"/>
      <c r="U269" s="1"/>
      <c r="V269" s="1"/>
      <c r="W269" s="13"/>
      <c r="X269" s="16"/>
      <c r="Y269" s="13"/>
      <c r="Z269" s="16"/>
      <c r="AA269" s="1"/>
      <c r="AB269" s="158"/>
      <c r="AC269" s="158"/>
      <c r="AD269" s="158"/>
      <c r="AE269" s="158"/>
      <c r="AF269" s="158"/>
      <c r="AG269" s="158"/>
      <c r="AH269" s="158"/>
      <c r="AI269" s="158"/>
      <c r="AJ269" s="158"/>
      <c r="AK269" s="158"/>
      <c r="AL269" s="158"/>
      <c r="AM269" s="158"/>
      <c r="AN269" s="158"/>
      <c r="AO269" s="158"/>
      <c r="AP269" s="158"/>
      <c r="BR269" s="158"/>
    </row>
    <row r="270" spans="1:74" s="17" customFormat="1" x14ac:dyDescent="0.2">
      <c r="A270" s="1"/>
      <c r="B270" s="20" t="s">
        <v>74</v>
      </c>
      <c r="C270" s="20"/>
      <c r="D270" s="20"/>
      <c r="E270" s="6"/>
      <c r="F270" s="31"/>
      <c r="G270" s="31"/>
      <c r="H270" s="22"/>
      <c r="I270" s="22"/>
      <c r="J270" s="2"/>
      <c r="L270" s="1"/>
      <c r="M270" s="35"/>
      <c r="N270" s="1"/>
      <c r="O270" s="1"/>
      <c r="P270" s="1"/>
      <c r="Q270" s="1"/>
      <c r="R270" s="1"/>
      <c r="S270" s="1"/>
      <c r="T270" s="1"/>
      <c r="U270" s="1"/>
      <c r="V270" s="1"/>
      <c r="W270" s="13"/>
      <c r="X270" s="16"/>
      <c r="Y270" s="13"/>
      <c r="Z270" s="16"/>
      <c r="AA270" s="1"/>
      <c r="AB270" s="158"/>
      <c r="AC270" s="158"/>
      <c r="AD270" s="158"/>
      <c r="AE270" s="158"/>
      <c r="AF270" s="158"/>
      <c r="AG270" s="158"/>
      <c r="AH270" s="158"/>
      <c r="AI270" s="158"/>
      <c r="AJ270" s="158"/>
      <c r="AK270" s="158"/>
      <c r="AL270" s="158"/>
      <c r="AM270" s="158"/>
      <c r="AN270" s="158"/>
      <c r="AO270" s="158"/>
      <c r="AP270" s="158"/>
      <c r="BR270" s="158"/>
    </row>
    <row r="271" spans="1:74" s="17" customFormat="1" x14ac:dyDescent="0.2">
      <c r="A271" s="16"/>
      <c r="B271" s="19" t="s">
        <v>74</v>
      </c>
      <c r="C271" s="19"/>
      <c r="D271" s="19"/>
      <c r="E271" s="30"/>
      <c r="F271" s="31"/>
      <c r="G271" s="31"/>
      <c r="H271" s="16"/>
      <c r="I271" s="16"/>
      <c r="J271" s="35"/>
      <c r="L271" s="35"/>
      <c r="M271" s="35"/>
      <c r="N271" s="16"/>
      <c r="O271" s="16"/>
      <c r="P271" s="16"/>
      <c r="Q271" s="16"/>
      <c r="R271" s="1"/>
      <c r="S271" s="1"/>
      <c r="T271" s="1"/>
      <c r="U271" s="1"/>
      <c r="V271" s="1"/>
      <c r="W271" s="13"/>
      <c r="X271" s="16"/>
      <c r="Y271" s="13"/>
      <c r="Z271" s="16"/>
      <c r="AA271" s="1"/>
      <c r="AB271" s="158"/>
      <c r="AC271" s="158"/>
      <c r="AD271" s="158"/>
      <c r="AE271" s="158"/>
      <c r="AF271" s="158"/>
      <c r="AG271" s="158"/>
      <c r="AH271" s="158"/>
      <c r="AI271" s="158"/>
      <c r="AJ271" s="158"/>
      <c r="AK271" s="158"/>
      <c r="AL271" s="158"/>
      <c r="AM271" s="158"/>
      <c r="AN271" s="158"/>
      <c r="AO271" s="158"/>
      <c r="AP271" s="158"/>
      <c r="BR271" s="158"/>
    </row>
    <row r="272" spans="1:74" s="17" customFormat="1" x14ac:dyDescent="0.2">
      <c r="A272" s="16"/>
      <c r="B272" s="19" t="s">
        <v>74</v>
      </c>
      <c r="C272" s="19"/>
      <c r="D272" s="19"/>
      <c r="E272" s="30"/>
      <c r="F272" s="31"/>
      <c r="G272" s="31"/>
      <c r="H272" s="16"/>
      <c r="I272" s="16"/>
      <c r="J272" s="35"/>
      <c r="L272" s="35"/>
      <c r="M272" s="35"/>
      <c r="N272" s="16"/>
      <c r="O272" s="16"/>
      <c r="P272" s="16"/>
      <c r="Q272" s="16"/>
      <c r="R272" s="1"/>
      <c r="S272" s="1"/>
      <c r="T272" s="1"/>
      <c r="U272" s="1"/>
      <c r="V272" s="1"/>
      <c r="W272" s="13"/>
      <c r="X272" s="16"/>
      <c r="Y272" s="13"/>
      <c r="Z272" s="16"/>
      <c r="AA272" s="1"/>
      <c r="AB272" s="158"/>
      <c r="AC272" s="158"/>
      <c r="AD272" s="158"/>
      <c r="AE272" s="158"/>
      <c r="AF272" s="158"/>
      <c r="AG272" s="158"/>
      <c r="AH272" s="158"/>
      <c r="AI272" s="158"/>
      <c r="AJ272" s="158"/>
      <c r="AK272" s="158"/>
      <c r="AL272" s="158"/>
      <c r="AM272" s="158"/>
      <c r="AN272" s="158"/>
      <c r="AO272" s="158"/>
      <c r="AP272" s="158"/>
      <c r="BR272" s="158"/>
    </row>
    <row r="273" spans="1:74" x14ac:dyDescent="0.2">
      <c r="A273" s="16"/>
      <c r="B273" s="19" t="s">
        <v>74</v>
      </c>
      <c r="C273" s="19"/>
      <c r="D273" s="19"/>
      <c r="E273" s="30"/>
      <c r="F273" s="31"/>
      <c r="G273" s="31"/>
      <c r="H273" s="40"/>
      <c r="I273" s="40"/>
      <c r="J273" s="32"/>
      <c r="K273" s="158"/>
      <c r="L273" s="41"/>
      <c r="M273" s="32"/>
      <c r="N273" s="16"/>
      <c r="O273" s="16"/>
      <c r="P273" s="16"/>
      <c r="Q273" s="16"/>
      <c r="V273" s="1"/>
      <c r="W273" s="1"/>
      <c r="X273" s="16"/>
      <c r="Y273" s="1"/>
      <c r="Z273" s="16"/>
      <c r="AB273" s="158"/>
      <c r="AC273" s="158"/>
      <c r="AD273" s="158"/>
      <c r="AE273" s="158"/>
      <c r="AF273" s="158"/>
      <c r="AG273" s="158"/>
      <c r="AH273" s="158"/>
      <c r="AI273" s="158"/>
      <c r="AJ273" s="158"/>
      <c r="AK273" s="158"/>
      <c r="AL273" s="158"/>
      <c r="AM273" s="158"/>
      <c r="AN273" s="158"/>
      <c r="AO273" s="158"/>
      <c r="AP273" s="158"/>
      <c r="AQ273" s="158"/>
      <c r="AR273" s="158"/>
      <c r="AS273" s="158"/>
      <c r="AT273" s="158"/>
      <c r="AU273" s="158"/>
      <c r="AV273" s="158"/>
      <c r="AW273" s="158"/>
      <c r="AX273" s="158"/>
      <c r="AY273" s="158"/>
      <c r="AZ273" s="158"/>
      <c r="BA273" s="158"/>
      <c r="BB273" s="158"/>
      <c r="BC273" s="158"/>
      <c r="BD273" s="158"/>
      <c r="BE273" s="158"/>
      <c r="BF273" s="158"/>
      <c r="BG273" s="158"/>
      <c r="BH273" s="158"/>
      <c r="BI273" s="158"/>
      <c r="BJ273" s="158"/>
      <c r="BK273" s="158"/>
      <c r="BL273" s="158"/>
      <c r="BM273" s="158"/>
      <c r="BN273" s="158"/>
      <c r="BO273" s="158"/>
      <c r="BP273" s="158"/>
      <c r="BQ273" s="158"/>
      <c r="BR273" s="158"/>
      <c r="BS273" s="158"/>
      <c r="BT273" s="158"/>
      <c r="BU273" s="158"/>
      <c r="BV273" s="158"/>
    </row>
    <row r="274" spans="1:74" x14ac:dyDescent="0.2">
      <c r="A274" s="16"/>
      <c r="B274" s="19" t="s">
        <v>74</v>
      </c>
      <c r="C274" s="19"/>
      <c r="D274" s="19"/>
      <c r="E274" s="30"/>
      <c r="F274" s="31"/>
      <c r="G274" s="31"/>
      <c r="H274" s="40"/>
      <c r="I274" s="40"/>
      <c r="J274" s="32"/>
      <c r="K274" s="158"/>
      <c r="L274" s="41"/>
      <c r="M274" s="32"/>
      <c r="N274" s="16"/>
      <c r="O274" s="16"/>
      <c r="P274" s="16"/>
      <c r="Q274" s="16"/>
      <c r="V274" s="1"/>
      <c r="W274" s="1"/>
      <c r="X274" s="16"/>
      <c r="Y274" s="1"/>
      <c r="Z274" s="16"/>
      <c r="AB274" s="158"/>
      <c r="AC274" s="158"/>
      <c r="AD274" s="158"/>
      <c r="AE274" s="158"/>
      <c r="AF274" s="158"/>
      <c r="AG274" s="158"/>
      <c r="AH274" s="158"/>
      <c r="AI274" s="158"/>
      <c r="AJ274" s="158"/>
      <c r="AK274" s="158"/>
      <c r="AL274" s="158"/>
      <c r="AM274" s="158"/>
      <c r="AN274" s="158"/>
      <c r="AO274" s="158"/>
      <c r="AP274" s="158"/>
      <c r="AQ274" s="158"/>
      <c r="AR274" s="158"/>
      <c r="AS274" s="158"/>
      <c r="AT274" s="158"/>
      <c r="AU274" s="158"/>
      <c r="AV274" s="158"/>
      <c r="AW274" s="158"/>
      <c r="AX274" s="158"/>
      <c r="AY274" s="158"/>
      <c r="AZ274" s="158"/>
      <c r="BA274" s="158"/>
      <c r="BB274" s="158"/>
      <c r="BC274" s="158"/>
      <c r="BD274" s="158"/>
      <c r="BE274" s="158"/>
      <c r="BF274" s="158"/>
      <c r="BG274" s="158"/>
      <c r="BH274" s="158"/>
      <c r="BI274" s="158"/>
      <c r="BJ274" s="158"/>
      <c r="BK274" s="158"/>
      <c r="BL274" s="158"/>
      <c r="BM274" s="158"/>
      <c r="BN274" s="158"/>
      <c r="BO274" s="158"/>
      <c r="BP274" s="158"/>
      <c r="BQ274" s="158"/>
      <c r="BR274" s="158"/>
      <c r="BS274" s="158"/>
      <c r="BT274" s="158"/>
      <c r="BU274" s="158"/>
      <c r="BV274" s="158"/>
    </row>
    <row r="275" spans="1:74" s="17" customFormat="1" x14ac:dyDescent="0.2">
      <c r="A275" s="16"/>
      <c r="B275" s="19" t="s">
        <v>74</v>
      </c>
      <c r="C275" s="19"/>
      <c r="D275" s="19"/>
      <c r="E275" s="8"/>
      <c r="F275" s="31"/>
      <c r="G275" s="31"/>
      <c r="H275" s="16"/>
      <c r="I275" s="16"/>
      <c r="J275" s="32"/>
      <c r="L275" s="32"/>
      <c r="M275" s="32"/>
      <c r="N275" s="16"/>
      <c r="O275" s="16"/>
      <c r="P275" s="16"/>
      <c r="Q275" s="16"/>
      <c r="R275" s="1"/>
      <c r="S275" s="1"/>
      <c r="T275" s="1"/>
      <c r="U275" s="1"/>
      <c r="V275" s="1"/>
      <c r="W275" s="158"/>
      <c r="X275" s="1"/>
      <c r="Y275" s="13"/>
      <c r="Z275" s="16"/>
      <c r="AA275" s="1"/>
      <c r="AB275" s="158"/>
      <c r="AC275" s="158"/>
      <c r="AD275" s="158"/>
      <c r="AE275" s="158"/>
      <c r="AF275" s="158"/>
      <c r="AG275" s="158"/>
      <c r="AH275" s="158"/>
      <c r="AI275" s="158"/>
      <c r="AJ275" s="158"/>
      <c r="AK275" s="158"/>
      <c r="AL275" s="158"/>
      <c r="AM275" s="158"/>
      <c r="AN275" s="158"/>
      <c r="AO275" s="158"/>
      <c r="AP275" s="158"/>
    </row>
    <row r="276" spans="1:74" s="17" customFormat="1" x14ac:dyDescent="0.2">
      <c r="A276" s="16"/>
      <c r="B276" s="20" t="s">
        <v>74</v>
      </c>
      <c r="C276" s="20"/>
      <c r="D276" s="20"/>
      <c r="E276" s="30"/>
      <c r="F276" s="31"/>
      <c r="G276" s="31"/>
      <c r="H276" s="22"/>
      <c r="I276" s="22"/>
      <c r="J276" s="2"/>
      <c r="L276" s="2"/>
      <c r="M276" s="35"/>
      <c r="N276" s="16"/>
      <c r="O276" s="16"/>
      <c r="P276" s="16"/>
      <c r="Q276" s="16"/>
      <c r="R276" s="1"/>
      <c r="S276" s="1"/>
      <c r="T276" s="1"/>
      <c r="U276" s="1"/>
      <c r="V276" s="1"/>
      <c r="W276" s="13"/>
      <c r="X276" s="1"/>
      <c r="Y276" s="13"/>
      <c r="Z276" s="16"/>
      <c r="AA276" s="1"/>
      <c r="AB276" s="158"/>
      <c r="AC276" s="158"/>
      <c r="AD276" s="158"/>
      <c r="AE276" s="158"/>
      <c r="AF276" s="158"/>
      <c r="AG276" s="158"/>
      <c r="AH276" s="158"/>
      <c r="AI276" s="158"/>
      <c r="AJ276" s="158"/>
      <c r="AK276" s="158"/>
      <c r="AL276" s="158"/>
      <c r="AM276" s="158"/>
      <c r="AN276" s="158"/>
      <c r="AO276" s="158"/>
      <c r="AP276" s="158"/>
      <c r="AQ276" s="158"/>
      <c r="AR276" s="158"/>
      <c r="AS276" s="158"/>
      <c r="AT276" s="158"/>
      <c r="AU276" s="158"/>
      <c r="AV276" s="158"/>
      <c r="AW276" s="158"/>
      <c r="AX276" s="158"/>
      <c r="AY276" s="158"/>
      <c r="AZ276" s="158"/>
      <c r="BA276" s="158"/>
      <c r="BB276" s="158"/>
      <c r="BC276" s="158"/>
      <c r="BD276" s="158"/>
      <c r="BE276" s="158"/>
      <c r="BF276" s="158"/>
      <c r="BG276" s="158"/>
      <c r="BH276" s="158"/>
      <c r="BI276" s="158"/>
      <c r="BJ276" s="158"/>
      <c r="BK276" s="158"/>
      <c r="BL276" s="158"/>
      <c r="BM276" s="158"/>
      <c r="BN276" s="158"/>
      <c r="BO276" s="158"/>
      <c r="BP276" s="158"/>
      <c r="BQ276" s="158"/>
      <c r="BR276" s="158"/>
    </row>
    <row r="277" spans="1:74" s="17" customFormat="1" x14ac:dyDescent="0.2">
      <c r="A277" s="1"/>
      <c r="B277" s="19" t="s">
        <v>74</v>
      </c>
      <c r="C277" s="19"/>
      <c r="D277" s="19"/>
      <c r="E277" s="30"/>
      <c r="F277" s="31"/>
      <c r="G277" s="31"/>
      <c r="H277" s="1"/>
      <c r="I277" s="1"/>
      <c r="J277" s="2"/>
      <c r="L277" s="2"/>
      <c r="M277" s="38"/>
      <c r="N277" s="1"/>
      <c r="O277" s="1"/>
      <c r="P277" s="1"/>
      <c r="Q277" s="1"/>
      <c r="R277" s="1"/>
      <c r="S277" s="1"/>
      <c r="T277" s="1"/>
      <c r="U277" s="1"/>
      <c r="V277" s="1"/>
      <c r="W277" s="158"/>
      <c r="X277" s="16"/>
      <c r="Y277" s="13"/>
      <c r="Z277" s="16"/>
      <c r="AA277" s="1"/>
      <c r="AB277" s="158"/>
      <c r="AC277" s="158"/>
      <c r="AD277" s="158"/>
      <c r="AE277" s="158"/>
      <c r="AF277" s="158"/>
      <c r="AG277" s="158"/>
      <c r="AH277" s="158"/>
      <c r="AI277" s="158"/>
      <c r="AJ277" s="158"/>
      <c r="AK277" s="158"/>
      <c r="AL277" s="158"/>
      <c r="AM277" s="158"/>
      <c r="AN277" s="158"/>
      <c r="AO277" s="158"/>
      <c r="AP277" s="158"/>
    </row>
    <row r="278" spans="1:74" s="17" customFormat="1" x14ac:dyDescent="0.2">
      <c r="A278" s="1"/>
      <c r="B278" s="19" t="s">
        <v>74</v>
      </c>
      <c r="C278" s="19"/>
      <c r="D278" s="19"/>
      <c r="E278" s="30"/>
      <c r="F278" s="31"/>
      <c r="G278" s="31"/>
      <c r="H278" s="1"/>
      <c r="I278" s="1"/>
      <c r="J278" s="2"/>
      <c r="L278" s="2"/>
      <c r="M278" s="38"/>
      <c r="N278" s="1"/>
      <c r="O278" s="1"/>
      <c r="P278" s="1"/>
      <c r="Q278" s="1"/>
      <c r="R278" s="1"/>
      <c r="S278" s="1"/>
      <c r="T278" s="1"/>
      <c r="U278" s="1"/>
      <c r="V278" s="1"/>
      <c r="W278" s="158"/>
      <c r="X278" s="16"/>
      <c r="Y278" s="13"/>
      <c r="Z278" s="16"/>
      <c r="AA278" s="1"/>
      <c r="AB278" s="158"/>
      <c r="AC278" s="158"/>
      <c r="AD278" s="158"/>
      <c r="AE278" s="158"/>
      <c r="AF278" s="158"/>
      <c r="AG278" s="158"/>
      <c r="AH278" s="158"/>
      <c r="AI278" s="158"/>
      <c r="AJ278" s="158"/>
      <c r="AK278" s="158"/>
      <c r="AL278" s="158"/>
      <c r="AM278" s="158"/>
      <c r="AN278" s="158"/>
      <c r="AO278" s="158"/>
      <c r="AP278" s="158"/>
      <c r="BR278" s="158"/>
    </row>
    <row r="279" spans="1:74" x14ac:dyDescent="0.2">
      <c r="B279" s="19" t="s">
        <v>74</v>
      </c>
      <c r="C279" s="19"/>
      <c r="D279" s="19"/>
      <c r="E279" s="30"/>
      <c r="F279" s="31"/>
      <c r="G279" s="31"/>
      <c r="H279" s="16"/>
      <c r="I279" s="16"/>
      <c r="J279" s="43"/>
      <c r="K279" s="158"/>
      <c r="L279" s="32"/>
      <c r="M279" s="32"/>
      <c r="V279" s="1"/>
      <c r="W279" s="1"/>
      <c r="X279" s="16"/>
      <c r="Y279" s="1"/>
      <c r="Z279" s="1"/>
      <c r="AB279" s="158"/>
      <c r="AC279" s="158"/>
      <c r="AD279" s="158"/>
      <c r="AE279" s="158"/>
      <c r="AF279" s="158"/>
      <c r="AG279" s="158"/>
      <c r="AH279" s="158"/>
      <c r="AI279" s="158"/>
      <c r="AJ279" s="158"/>
      <c r="AK279" s="158"/>
      <c r="AL279" s="158"/>
      <c r="AM279" s="158"/>
      <c r="AN279" s="158"/>
      <c r="AO279" s="158"/>
      <c r="AP279" s="158"/>
      <c r="AQ279" s="158"/>
      <c r="AR279" s="158"/>
      <c r="AS279" s="158"/>
      <c r="AT279" s="158"/>
      <c r="AU279" s="158"/>
      <c r="AV279" s="158"/>
      <c r="AW279" s="158"/>
      <c r="AX279" s="158"/>
      <c r="AY279" s="158"/>
      <c r="AZ279" s="158"/>
      <c r="BA279" s="158"/>
      <c r="BB279" s="158"/>
      <c r="BC279" s="158"/>
      <c r="BD279" s="158"/>
      <c r="BE279" s="158"/>
      <c r="BF279" s="158"/>
      <c r="BG279" s="158"/>
      <c r="BH279" s="158"/>
      <c r="BI279" s="158"/>
      <c r="BJ279" s="158"/>
      <c r="BK279" s="158"/>
      <c r="BL279" s="158"/>
      <c r="BM279" s="158"/>
      <c r="BN279" s="158"/>
      <c r="BO279" s="158"/>
      <c r="BP279" s="158"/>
      <c r="BQ279" s="158"/>
      <c r="BR279" s="158"/>
      <c r="BS279" s="158"/>
      <c r="BT279" s="158"/>
      <c r="BU279" s="158"/>
      <c r="BV279" s="158"/>
    </row>
    <row r="280" spans="1:74" s="17" customFormat="1" x14ac:dyDescent="0.2">
      <c r="A280" s="16"/>
      <c r="B280" s="20" t="s">
        <v>74</v>
      </c>
      <c r="C280" s="20"/>
      <c r="D280" s="20"/>
      <c r="E280" s="30"/>
      <c r="F280" s="31"/>
      <c r="G280" s="31"/>
      <c r="H280" s="1"/>
      <c r="I280" s="1"/>
      <c r="J280" s="2"/>
      <c r="L280" s="2"/>
      <c r="M280" s="38"/>
      <c r="N280" s="16"/>
      <c r="O280" s="16"/>
      <c r="P280" s="16"/>
      <c r="Q280" s="16"/>
      <c r="R280" s="1"/>
      <c r="S280" s="1"/>
      <c r="T280" s="1"/>
      <c r="U280" s="1"/>
      <c r="V280" s="1"/>
      <c r="W280" s="13"/>
      <c r="X280" s="16"/>
      <c r="Y280" s="13"/>
      <c r="Z280" s="16"/>
      <c r="AA280" s="1"/>
      <c r="AB280" s="158"/>
      <c r="AC280" s="158"/>
      <c r="AD280" s="158"/>
      <c r="AE280" s="158"/>
      <c r="AF280" s="158"/>
      <c r="AG280" s="158"/>
      <c r="AH280" s="158"/>
      <c r="AI280" s="158"/>
      <c r="AJ280" s="158"/>
      <c r="AK280" s="158"/>
      <c r="AL280" s="158"/>
      <c r="AM280" s="158"/>
      <c r="AN280" s="158"/>
      <c r="AO280" s="158"/>
      <c r="AP280" s="158"/>
    </row>
    <row r="281" spans="1:74" x14ac:dyDescent="0.2">
      <c r="B281" s="20" t="s">
        <v>74</v>
      </c>
      <c r="D281" s="19"/>
      <c r="E281" s="87"/>
      <c r="F281" s="31"/>
      <c r="G281" s="31"/>
      <c r="H281" s="1"/>
      <c r="I281" s="1"/>
      <c r="K281" s="158"/>
      <c r="L281" s="2"/>
      <c r="M281" s="38"/>
      <c r="V281" s="16"/>
      <c r="W281" s="158"/>
      <c r="X281" s="1"/>
      <c r="Y281" s="13"/>
      <c r="Z281" s="16"/>
      <c r="AB281" s="158"/>
      <c r="AC281" s="158"/>
      <c r="AD281" s="158"/>
      <c r="AE281" s="158"/>
      <c r="AF281" s="158"/>
      <c r="AG281" s="158"/>
      <c r="AH281" s="158"/>
      <c r="AI281" s="158"/>
      <c r="AJ281" s="158"/>
      <c r="AK281" s="158"/>
      <c r="AL281" s="158"/>
      <c r="AM281" s="158"/>
      <c r="AN281" s="158"/>
      <c r="AO281" s="158"/>
      <c r="AP281" s="158"/>
      <c r="AQ281" s="158"/>
      <c r="AR281" s="158"/>
      <c r="AS281" s="158"/>
      <c r="AT281" s="158"/>
      <c r="AU281" s="158"/>
      <c r="AV281" s="158"/>
      <c r="AW281" s="158"/>
      <c r="AX281" s="158"/>
      <c r="AY281" s="158"/>
      <c r="AZ281" s="158"/>
      <c r="BA281" s="158"/>
      <c r="BB281" s="158"/>
      <c r="BC281" s="158"/>
      <c r="BD281" s="158"/>
      <c r="BE281" s="158"/>
      <c r="BF281" s="158"/>
      <c r="BG281" s="158"/>
      <c r="BH281" s="158"/>
      <c r="BI281" s="158"/>
      <c r="BJ281" s="158"/>
      <c r="BK281" s="158"/>
      <c r="BL281" s="158"/>
      <c r="BM281" s="158"/>
      <c r="BN281" s="158"/>
      <c r="BO281" s="158"/>
      <c r="BP281" s="158"/>
      <c r="BQ281" s="158"/>
      <c r="BR281" s="158"/>
      <c r="BS281" s="158"/>
      <c r="BT281" s="158"/>
      <c r="BU281" s="158"/>
      <c r="BV281" s="158"/>
    </row>
    <row r="282" spans="1:74" x14ac:dyDescent="0.2">
      <c r="A282" s="16"/>
      <c r="B282" s="20" t="s">
        <v>74</v>
      </c>
      <c r="E282" s="30"/>
      <c r="F282" s="31"/>
      <c r="G282" s="31"/>
      <c r="H282" s="22"/>
      <c r="I282" s="22"/>
      <c r="K282" s="158"/>
      <c r="L282" s="2"/>
      <c r="N282" s="16"/>
      <c r="O282" s="16"/>
      <c r="P282" s="16"/>
      <c r="Q282" s="16"/>
      <c r="V282" s="13"/>
      <c r="W282" s="158"/>
      <c r="X282" s="16"/>
      <c r="Y282" s="13"/>
      <c r="Z282" s="16"/>
      <c r="AB282" s="158"/>
      <c r="AC282" s="158"/>
      <c r="AD282" s="158"/>
      <c r="AE282" s="158"/>
      <c r="AF282" s="158"/>
      <c r="AG282" s="158"/>
      <c r="AH282" s="158"/>
      <c r="AI282" s="158"/>
      <c r="AJ282" s="158"/>
      <c r="AK282" s="158"/>
      <c r="AL282" s="158"/>
      <c r="AM282" s="158"/>
      <c r="AN282" s="158"/>
      <c r="AO282" s="158"/>
      <c r="AP282" s="158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7"/>
      <c r="BM282" s="17"/>
      <c r="BN282" s="17"/>
      <c r="BO282" s="17"/>
      <c r="BP282" s="17"/>
      <c r="BQ282" s="17"/>
      <c r="BR282" s="158"/>
      <c r="BS282" s="158"/>
      <c r="BT282" s="158"/>
      <c r="BU282" s="158"/>
      <c r="BV282" s="158"/>
    </row>
    <row r="283" spans="1:74" x14ac:dyDescent="0.2">
      <c r="B283" s="20" t="s">
        <v>74</v>
      </c>
      <c r="E283" s="158"/>
      <c r="V283" s="158"/>
      <c r="W283" s="158"/>
      <c r="X283" s="158"/>
      <c r="Y283" s="158"/>
      <c r="Z283" s="158"/>
      <c r="AB283" s="158"/>
      <c r="AC283" s="158"/>
      <c r="AD283" s="158"/>
      <c r="AE283" s="158"/>
      <c r="AF283" s="158"/>
      <c r="AG283" s="158"/>
      <c r="AH283" s="158"/>
      <c r="AI283" s="158"/>
      <c r="AJ283" s="158"/>
      <c r="AK283" s="158"/>
      <c r="AL283" s="158"/>
      <c r="AM283" s="158"/>
      <c r="AN283" s="158"/>
      <c r="AO283" s="158"/>
      <c r="AP283" s="158"/>
      <c r="AQ283" s="158"/>
      <c r="AR283" s="158"/>
      <c r="AS283" s="158"/>
      <c r="AT283" s="158"/>
      <c r="AU283" s="158"/>
      <c r="AV283" s="158"/>
      <c r="AW283" s="158"/>
      <c r="AX283" s="158"/>
      <c r="AY283" s="158"/>
      <c r="AZ283" s="158"/>
      <c r="BA283" s="158"/>
      <c r="BB283" s="158"/>
      <c r="BC283" s="158"/>
      <c r="BD283" s="158"/>
      <c r="BE283" s="158"/>
      <c r="BF283" s="158"/>
      <c r="BG283" s="158"/>
      <c r="BH283" s="158"/>
      <c r="BI283" s="158"/>
      <c r="BJ283" s="158"/>
      <c r="BK283" s="158"/>
      <c r="BL283" s="158"/>
      <c r="BM283" s="158"/>
      <c r="BN283" s="158"/>
      <c r="BO283" s="158"/>
      <c r="BP283" s="158"/>
      <c r="BQ283" s="158"/>
      <c r="BR283" s="158"/>
      <c r="BS283" s="158"/>
      <c r="BT283" s="158"/>
      <c r="BU283" s="158"/>
      <c r="BV283" s="158"/>
    </row>
    <row r="284" spans="1:74" x14ac:dyDescent="0.2">
      <c r="A284" s="16"/>
      <c r="B284" s="20" t="s">
        <v>74</v>
      </c>
      <c r="E284" s="30"/>
      <c r="F284" s="31"/>
      <c r="G284" s="31"/>
      <c r="H284" s="5"/>
      <c r="I284" s="5"/>
      <c r="J284" s="38"/>
      <c r="K284" s="158"/>
      <c r="L284" s="39"/>
      <c r="M284" s="38"/>
      <c r="N284" s="16"/>
      <c r="O284" s="16"/>
      <c r="P284" s="16"/>
      <c r="Q284" s="16"/>
      <c r="V284" s="1"/>
      <c r="W284" s="1"/>
      <c r="X284" s="16"/>
      <c r="Y284" s="13"/>
      <c r="Z284" s="16"/>
      <c r="AB284" s="158"/>
      <c r="AC284" s="158"/>
      <c r="AD284" s="158"/>
      <c r="AE284" s="158"/>
      <c r="AF284" s="158"/>
      <c r="AG284" s="158"/>
      <c r="AH284" s="158"/>
      <c r="AI284" s="158"/>
      <c r="AJ284" s="158"/>
      <c r="AK284" s="158"/>
      <c r="AL284" s="158"/>
      <c r="AM284" s="158"/>
      <c r="AN284" s="158"/>
      <c r="AO284" s="158"/>
      <c r="AP284" s="158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17"/>
      <c r="BK284" s="17"/>
      <c r="BL284" s="17"/>
      <c r="BM284" s="17"/>
      <c r="BN284" s="17"/>
      <c r="BO284" s="17"/>
      <c r="BP284" s="17"/>
      <c r="BQ284" s="17"/>
      <c r="BR284" s="158"/>
      <c r="BS284" s="158"/>
      <c r="BT284" s="158"/>
      <c r="BU284" s="158"/>
      <c r="BV284" s="158"/>
    </row>
    <row r="285" spans="1:74" s="17" customFormat="1" x14ac:dyDescent="0.2">
      <c r="A285" s="16"/>
      <c r="B285" s="19" t="s">
        <v>74</v>
      </c>
      <c r="C285" s="19"/>
      <c r="D285" s="19"/>
      <c r="E285" s="30"/>
      <c r="F285" s="31"/>
      <c r="G285" s="31"/>
      <c r="H285" s="31"/>
      <c r="I285" s="31"/>
      <c r="J285" s="35"/>
      <c r="L285" s="35"/>
      <c r="M285" s="35"/>
      <c r="N285" s="16"/>
      <c r="O285" s="16"/>
      <c r="P285" s="16"/>
      <c r="Q285" s="16"/>
      <c r="R285" s="1"/>
      <c r="S285" s="1"/>
      <c r="T285" s="1"/>
      <c r="U285" s="1"/>
      <c r="V285" s="1"/>
      <c r="W285" s="16"/>
      <c r="X285" s="16"/>
      <c r="Y285" s="13"/>
      <c r="Z285" s="16"/>
      <c r="AA285" s="1"/>
      <c r="AB285" s="158"/>
      <c r="AC285" s="158"/>
      <c r="AD285" s="158"/>
      <c r="AE285" s="158"/>
      <c r="AF285" s="158"/>
      <c r="AG285" s="158"/>
      <c r="AH285" s="158"/>
      <c r="AI285" s="158"/>
      <c r="AJ285" s="158"/>
      <c r="AK285" s="158"/>
      <c r="AL285" s="158"/>
      <c r="AM285" s="158"/>
      <c r="AN285" s="158"/>
      <c r="AO285" s="158"/>
    </row>
    <row r="286" spans="1:74" s="17" customFormat="1" x14ac:dyDescent="0.2">
      <c r="A286" s="16"/>
      <c r="B286" s="20" t="s">
        <v>74</v>
      </c>
      <c r="C286" s="20"/>
      <c r="D286" s="20"/>
      <c r="E286" s="30"/>
      <c r="F286" s="31"/>
      <c r="G286" s="31"/>
      <c r="H286" s="16"/>
      <c r="I286" s="16"/>
      <c r="J286" s="35"/>
      <c r="L286" s="35"/>
      <c r="M286" s="35"/>
      <c r="N286" s="16"/>
      <c r="O286" s="16"/>
      <c r="P286" s="16"/>
      <c r="Q286" s="16"/>
      <c r="R286" s="1"/>
      <c r="S286" s="1"/>
      <c r="T286" s="1"/>
      <c r="U286" s="1"/>
      <c r="V286" s="1"/>
      <c r="W286" s="16"/>
      <c r="X286" s="16"/>
      <c r="Y286" s="13"/>
      <c r="Z286" s="16"/>
      <c r="AA286" s="1"/>
      <c r="AB286" s="158"/>
      <c r="AC286" s="158"/>
      <c r="AD286" s="158"/>
      <c r="AE286" s="158"/>
      <c r="AF286" s="158"/>
      <c r="AG286" s="158"/>
      <c r="AH286" s="158"/>
      <c r="AI286" s="158"/>
      <c r="AJ286" s="158"/>
      <c r="AK286" s="158"/>
      <c r="AL286" s="158"/>
      <c r="AM286" s="158"/>
      <c r="AN286" s="158"/>
      <c r="AO286" s="158"/>
    </row>
    <row r="287" spans="1:74" s="17" customFormat="1" x14ac:dyDescent="0.2">
      <c r="A287" s="16"/>
      <c r="B287" s="19" t="s">
        <v>74</v>
      </c>
      <c r="C287" s="19"/>
      <c r="D287" s="19"/>
      <c r="E287" s="30"/>
      <c r="F287" s="31"/>
      <c r="G287" s="31"/>
      <c r="H287" s="16"/>
      <c r="I287" s="16"/>
      <c r="J287" s="32"/>
      <c r="L287" s="32"/>
      <c r="M287" s="32"/>
      <c r="N287" s="16"/>
      <c r="O287" s="16"/>
      <c r="P287" s="16"/>
      <c r="Q287" s="16"/>
      <c r="R287" s="16"/>
      <c r="S287" s="1"/>
      <c r="T287" s="1"/>
      <c r="U287" s="16"/>
      <c r="V287" s="1"/>
      <c r="W287" s="158"/>
      <c r="X287" s="16"/>
      <c r="Y287" s="13"/>
      <c r="Z287" s="16"/>
      <c r="AA287" s="1"/>
      <c r="AB287" s="158"/>
      <c r="AC287" s="158"/>
      <c r="AD287" s="158"/>
      <c r="AE287" s="158"/>
      <c r="AF287" s="158"/>
      <c r="AG287" s="158"/>
      <c r="AH287" s="158"/>
      <c r="AI287" s="158"/>
      <c r="AJ287" s="158"/>
      <c r="AK287" s="158"/>
      <c r="AL287" s="158"/>
      <c r="AM287" s="158"/>
      <c r="AN287" s="158"/>
      <c r="AO287" s="158"/>
    </row>
    <row r="288" spans="1:74" s="17" customFormat="1" x14ac:dyDescent="0.2">
      <c r="A288" s="16"/>
      <c r="B288" s="20" t="s">
        <v>74</v>
      </c>
      <c r="C288" s="20"/>
      <c r="D288" s="20"/>
      <c r="E288" s="42"/>
      <c r="F288" s="31"/>
      <c r="G288" s="31"/>
      <c r="H288" s="1"/>
      <c r="I288" s="1"/>
      <c r="J288" s="2"/>
      <c r="L288" s="2"/>
      <c r="M288" s="2"/>
      <c r="N288" s="16"/>
      <c r="O288" s="16"/>
      <c r="P288" s="16"/>
      <c r="Q288" s="16"/>
      <c r="R288" s="1"/>
      <c r="S288" s="1"/>
      <c r="T288" s="1"/>
      <c r="U288" s="1"/>
      <c r="V288" s="1"/>
      <c r="W288" s="1"/>
      <c r="X288" s="16"/>
      <c r="Y288" s="13"/>
      <c r="Z288" s="16"/>
      <c r="AA288" s="1"/>
      <c r="AB288" s="158"/>
      <c r="AC288" s="158"/>
      <c r="AD288" s="158"/>
      <c r="AE288" s="158"/>
      <c r="AF288" s="158"/>
      <c r="AG288" s="158"/>
      <c r="AH288" s="158"/>
      <c r="AI288" s="158"/>
      <c r="AJ288" s="158"/>
      <c r="AK288" s="158"/>
      <c r="AL288" s="158"/>
      <c r="AM288" s="158"/>
      <c r="AN288" s="158"/>
      <c r="AO288" s="158"/>
    </row>
    <row r="289" spans="1:74" s="17" customFormat="1" x14ac:dyDescent="0.2">
      <c r="A289" s="16"/>
      <c r="B289" s="19" t="s">
        <v>74</v>
      </c>
      <c r="C289" s="19"/>
      <c r="D289" s="19"/>
      <c r="E289" s="30"/>
      <c r="F289" s="31"/>
      <c r="G289" s="31"/>
      <c r="H289" s="16"/>
      <c r="I289" s="16"/>
      <c r="J289" s="32"/>
      <c r="L289" s="32"/>
      <c r="M289" s="32"/>
      <c r="N289" s="16"/>
      <c r="O289" s="16"/>
      <c r="P289" s="16"/>
      <c r="Q289" s="16"/>
      <c r="R289" s="1"/>
      <c r="S289" s="1"/>
      <c r="T289" s="1"/>
      <c r="U289" s="1"/>
      <c r="V289" s="1"/>
      <c r="W289" s="13"/>
      <c r="X289" s="16"/>
      <c r="Y289" s="13"/>
      <c r="Z289" s="16"/>
      <c r="AA289" s="1"/>
      <c r="AB289" s="158"/>
      <c r="AC289" s="158"/>
      <c r="AD289" s="158"/>
      <c r="AE289" s="158"/>
      <c r="AF289" s="158"/>
      <c r="AG289" s="158"/>
      <c r="AH289" s="158"/>
      <c r="AI289" s="158"/>
      <c r="AJ289" s="158"/>
      <c r="AK289" s="158"/>
      <c r="AL289" s="158"/>
      <c r="AM289" s="158"/>
      <c r="AN289" s="158"/>
      <c r="AO289" s="158"/>
    </row>
    <row r="290" spans="1:74" s="17" customFormat="1" x14ac:dyDescent="0.2">
      <c r="A290" s="16"/>
      <c r="B290" s="19" t="s">
        <v>74</v>
      </c>
      <c r="C290" s="19"/>
      <c r="D290" s="19"/>
      <c r="E290" s="30"/>
      <c r="F290" s="31"/>
      <c r="G290" s="31"/>
      <c r="H290" s="16"/>
      <c r="I290" s="16"/>
      <c r="J290" s="32"/>
      <c r="L290" s="32"/>
      <c r="M290" s="32"/>
      <c r="N290" s="16"/>
      <c r="O290" s="16"/>
      <c r="P290" s="16"/>
      <c r="Q290" s="16"/>
      <c r="R290" s="1"/>
      <c r="S290" s="1"/>
      <c r="T290" s="1"/>
      <c r="U290" s="1"/>
      <c r="V290" s="1"/>
      <c r="W290" s="13"/>
      <c r="X290" s="16"/>
      <c r="Y290" s="13"/>
      <c r="Z290" s="16"/>
      <c r="AA290" s="1"/>
      <c r="AB290" s="158"/>
      <c r="AC290" s="158"/>
      <c r="AD290" s="158"/>
      <c r="AE290" s="158"/>
      <c r="AF290" s="158"/>
      <c r="AG290" s="158"/>
      <c r="AH290" s="158"/>
      <c r="AI290" s="158"/>
      <c r="AJ290" s="158"/>
      <c r="AK290" s="158"/>
      <c r="AL290" s="158"/>
      <c r="AM290" s="158"/>
      <c r="AN290" s="158"/>
      <c r="AO290" s="158"/>
    </row>
    <row r="291" spans="1:74" s="17" customFormat="1" x14ac:dyDescent="0.2">
      <c r="A291" s="1"/>
      <c r="B291" s="19" t="s">
        <v>74</v>
      </c>
      <c r="C291" s="19"/>
      <c r="D291" s="19"/>
      <c r="E291" s="30"/>
      <c r="F291" s="31"/>
      <c r="G291" s="31"/>
      <c r="H291" s="16"/>
      <c r="I291" s="16"/>
      <c r="J291" s="32"/>
      <c r="L291" s="32"/>
      <c r="M291" s="32"/>
      <c r="N291" s="1"/>
      <c r="O291" s="1"/>
      <c r="P291" s="1"/>
      <c r="Q291" s="1"/>
      <c r="R291" s="1"/>
      <c r="S291" s="1"/>
      <c r="T291" s="1"/>
      <c r="U291" s="1"/>
      <c r="V291" s="1"/>
      <c r="W291" s="158"/>
      <c r="X291" s="16"/>
      <c r="Y291" s="13"/>
      <c r="Z291" s="16"/>
      <c r="AA291" s="1"/>
      <c r="AB291" s="158"/>
      <c r="AC291" s="158"/>
      <c r="AD291" s="158"/>
      <c r="AE291" s="158"/>
      <c r="AF291" s="158"/>
      <c r="AG291" s="158"/>
      <c r="AH291" s="158"/>
      <c r="AI291" s="158"/>
      <c r="AJ291" s="158"/>
      <c r="AK291" s="158"/>
      <c r="AL291" s="158"/>
      <c r="AM291" s="158"/>
      <c r="AN291" s="158"/>
      <c r="AO291" s="158"/>
    </row>
    <row r="292" spans="1:74" s="17" customFormat="1" x14ac:dyDescent="0.2">
      <c r="A292" s="16"/>
      <c r="B292" s="19" t="s">
        <v>74</v>
      </c>
      <c r="C292" s="19"/>
      <c r="D292" s="19"/>
      <c r="E292" s="30"/>
      <c r="F292" s="31"/>
      <c r="G292" s="31"/>
      <c r="H292" s="1"/>
      <c r="I292" s="1"/>
      <c r="J292" s="2"/>
      <c r="L292" s="2"/>
      <c r="M292" s="38"/>
      <c r="N292" s="16"/>
      <c r="O292" s="16"/>
      <c r="P292" s="16"/>
      <c r="Q292" s="16"/>
      <c r="R292" s="1"/>
      <c r="S292" s="1"/>
      <c r="T292" s="1"/>
      <c r="U292" s="1"/>
      <c r="V292" s="1"/>
      <c r="W292" s="13"/>
      <c r="X292" s="16"/>
      <c r="Y292" s="13"/>
      <c r="Z292" s="16"/>
      <c r="AA292" s="1"/>
      <c r="AB292" s="158"/>
      <c r="AC292" s="158"/>
      <c r="AD292" s="158"/>
      <c r="AE292" s="158"/>
      <c r="AF292" s="158"/>
      <c r="AG292" s="158"/>
      <c r="AH292" s="158"/>
      <c r="AI292" s="158"/>
      <c r="AJ292" s="158"/>
      <c r="AK292" s="158"/>
      <c r="AL292" s="158"/>
      <c r="AM292" s="158"/>
      <c r="AN292" s="158"/>
      <c r="AO292" s="158"/>
    </row>
    <row r="293" spans="1:74" s="17" customFormat="1" x14ac:dyDescent="0.2">
      <c r="A293" s="16"/>
      <c r="B293" s="19" t="s">
        <v>74</v>
      </c>
      <c r="C293" s="19"/>
      <c r="D293" s="19"/>
      <c r="E293" s="26"/>
      <c r="F293" s="31"/>
      <c r="G293" s="31"/>
      <c r="H293" s="16"/>
      <c r="I293" s="16"/>
      <c r="J293" s="32"/>
      <c r="L293" s="32"/>
      <c r="M293" s="32"/>
      <c r="N293" s="16"/>
      <c r="O293" s="16"/>
      <c r="P293" s="16"/>
      <c r="Q293" s="16"/>
      <c r="R293" s="1"/>
      <c r="S293" s="1"/>
      <c r="T293" s="1"/>
      <c r="U293" s="1"/>
      <c r="V293" s="1"/>
      <c r="W293" s="158"/>
      <c r="X293" s="16"/>
      <c r="Y293" s="13"/>
      <c r="Z293" s="16"/>
      <c r="AA293" s="1"/>
      <c r="AB293" s="158"/>
      <c r="AC293" s="158"/>
      <c r="AD293" s="158"/>
      <c r="AE293" s="158"/>
      <c r="AF293" s="158"/>
      <c r="AG293" s="158"/>
      <c r="AH293" s="158"/>
      <c r="AI293" s="158"/>
      <c r="AJ293" s="158"/>
      <c r="AK293" s="158"/>
      <c r="AL293" s="158"/>
      <c r="AM293" s="158"/>
      <c r="AN293" s="158"/>
      <c r="AO293" s="158"/>
    </row>
    <row r="294" spans="1:74" s="17" customFormat="1" x14ac:dyDescent="0.2">
      <c r="A294" s="16"/>
      <c r="B294" s="19" t="s">
        <v>74</v>
      </c>
      <c r="C294" s="19"/>
      <c r="D294" s="19"/>
      <c r="E294" s="30"/>
      <c r="F294" s="31"/>
      <c r="G294" s="31"/>
      <c r="H294" s="16"/>
      <c r="I294" s="16"/>
      <c r="J294" s="32"/>
      <c r="L294" s="32"/>
      <c r="M294" s="32"/>
      <c r="N294" s="16"/>
      <c r="O294" s="16"/>
      <c r="P294" s="16"/>
      <c r="Q294" s="16"/>
      <c r="R294" s="1"/>
      <c r="S294" s="1"/>
      <c r="T294" s="1"/>
      <c r="U294" s="1"/>
      <c r="V294" s="1"/>
      <c r="W294" s="158"/>
      <c r="X294" s="1"/>
      <c r="Y294" s="13"/>
      <c r="Z294" s="16"/>
      <c r="AA294" s="1"/>
      <c r="AB294" s="158"/>
      <c r="AC294" s="158"/>
      <c r="AD294" s="158"/>
      <c r="AE294" s="158"/>
      <c r="AF294" s="158"/>
      <c r="AG294" s="158"/>
      <c r="AH294" s="158"/>
      <c r="AI294" s="158"/>
      <c r="AJ294" s="158"/>
      <c r="AK294" s="158"/>
      <c r="AL294" s="158"/>
      <c r="AM294" s="158"/>
      <c r="AN294" s="158"/>
      <c r="AO294" s="158"/>
    </row>
    <row r="295" spans="1:74" x14ac:dyDescent="0.2">
      <c r="A295" s="16"/>
      <c r="B295" s="19" t="s">
        <v>74</v>
      </c>
      <c r="C295" s="19"/>
      <c r="D295" s="19"/>
      <c r="E295" s="30"/>
      <c r="F295" s="31"/>
      <c r="G295" s="31"/>
      <c r="H295" s="1"/>
      <c r="I295" s="1"/>
      <c r="K295" s="158"/>
      <c r="L295" s="2"/>
      <c r="M295" s="38"/>
      <c r="N295" s="16"/>
      <c r="O295" s="16"/>
      <c r="P295" s="16"/>
      <c r="Q295" s="16"/>
      <c r="V295" s="1"/>
      <c r="W295" s="1"/>
      <c r="X295" s="16"/>
      <c r="Y295" s="13"/>
      <c r="Z295" s="16"/>
      <c r="AB295" s="1"/>
      <c r="AC295" s="158"/>
      <c r="AD295" s="158"/>
      <c r="AE295" s="158"/>
      <c r="AF295" s="158"/>
      <c r="AG295" s="158"/>
      <c r="AH295" s="158"/>
      <c r="AI295" s="158"/>
      <c r="AJ295" s="158"/>
      <c r="AK295" s="158"/>
      <c r="AL295" s="158"/>
      <c r="AM295" s="158"/>
      <c r="AN295" s="158"/>
      <c r="AO295" s="158"/>
      <c r="AP295" s="158"/>
      <c r="AQ295" s="158"/>
      <c r="AR295" s="158"/>
      <c r="AS295" s="158"/>
      <c r="AT295" s="158"/>
      <c r="AU295" s="158"/>
      <c r="AV295" s="158"/>
      <c r="AW295" s="158"/>
      <c r="AX295" s="158"/>
      <c r="AY295" s="158"/>
      <c r="AZ295" s="158"/>
      <c r="BA295" s="158"/>
      <c r="BB295" s="158"/>
      <c r="BC295" s="158"/>
      <c r="BD295" s="158"/>
      <c r="BE295" s="158"/>
      <c r="BF295" s="158"/>
      <c r="BG295" s="158"/>
      <c r="BH295" s="158"/>
      <c r="BI295" s="158"/>
      <c r="BJ295" s="158"/>
      <c r="BK295" s="158"/>
      <c r="BL295" s="158"/>
      <c r="BM295" s="158"/>
      <c r="BN295" s="158"/>
      <c r="BO295" s="158"/>
      <c r="BP295" s="158"/>
      <c r="BQ295" s="158"/>
      <c r="BR295" s="158"/>
      <c r="BS295" s="158"/>
      <c r="BT295" s="158"/>
      <c r="BU295" s="158"/>
      <c r="BV295" s="158"/>
    </row>
    <row r="296" spans="1:74" x14ac:dyDescent="0.2">
      <c r="A296" s="16"/>
      <c r="B296" s="19" t="s">
        <v>74</v>
      </c>
      <c r="C296" s="19"/>
      <c r="D296" s="19"/>
      <c r="E296" s="30"/>
      <c r="F296" s="31"/>
      <c r="G296" s="31"/>
      <c r="H296" s="16"/>
      <c r="I296" s="16"/>
      <c r="J296" s="32"/>
      <c r="K296" s="158"/>
      <c r="L296" s="32"/>
      <c r="M296" s="32"/>
      <c r="N296" s="16"/>
      <c r="O296" s="16"/>
      <c r="P296" s="16"/>
      <c r="Q296" s="16"/>
      <c r="V296" s="1"/>
      <c r="W296" s="13"/>
      <c r="X296" s="13"/>
      <c r="Y296" s="13"/>
      <c r="Z296" s="16"/>
      <c r="AB296" s="1"/>
      <c r="AC296" s="158"/>
      <c r="AD296" s="158"/>
      <c r="AE296" s="158"/>
      <c r="AF296" s="158"/>
      <c r="AG296" s="158"/>
      <c r="AH296" s="158"/>
      <c r="AI296" s="158"/>
      <c r="AJ296" s="158"/>
      <c r="AK296" s="158"/>
      <c r="AL296" s="158"/>
      <c r="AM296" s="158"/>
      <c r="AN296" s="158"/>
      <c r="AO296" s="158"/>
      <c r="AP296" s="158"/>
      <c r="AQ296" s="158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17"/>
      <c r="BK296" s="17"/>
      <c r="BL296" s="17"/>
      <c r="BM296" s="17"/>
      <c r="BN296" s="17"/>
      <c r="BO296" s="17"/>
      <c r="BP296" s="17"/>
      <c r="BQ296" s="17"/>
      <c r="BR296" s="17"/>
      <c r="BS296" s="17"/>
      <c r="BT296" s="158"/>
      <c r="BU296" s="158"/>
      <c r="BV296" s="158"/>
    </row>
    <row r="297" spans="1:74" x14ac:dyDescent="0.2">
      <c r="A297" s="16"/>
      <c r="B297" s="19" t="s">
        <v>74</v>
      </c>
      <c r="C297" s="19"/>
      <c r="D297" s="19"/>
      <c r="E297" s="30"/>
      <c r="F297" s="31"/>
      <c r="G297" s="31"/>
      <c r="H297" s="16"/>
      <c r="I297" s="16"/>
      <c r="J297" s="32"/>
      <c r="K297" s="158"/>
      <c r="L297" s="32"/>
      <c r="M297" s="32"/>
      <c r="N297" s="16"/>
      <c r="O297" s="16"/>
      <c r="P297" s="16"/>
      <c r="Q297" s="16"/>
      <c r="R297" s="16"/>
      <c r="U297" s="16"/>
      <c r="V297" s="1"/>
      <c r="W297" s="158"/>
      <c r="X297" s="1"/>
      <c r="Y297" s="158"/>
      <c r="Z297" s="158"/>
      <c r="AA297" s="158"/>
      <c r="AB297" s="158"/>
      <c r="AC297" s="158"/>
      <c r="AD297" s="158"/>
      <c r="AE297" s="158"/>
      <c r="AF297" s="158"/>
      <c r="AG297" s="158"/>
      <c r="AH297" s="158"/>
      <c r="AI297" s="158"/>
      <c r="AJ297" s="158"/>
      <c r="AK297" s="158"/>
      <c r="AL297" s="158"/>
      <c r="AM297" s="158"/>
      <c r="AN297" s="158"/>
      <c r="AO297" s="158"/>
      <c r="AP297" s="158"/>
      <c r="AQ297" s="158"/>
      <c r="AR297" s="158"/>
      <c r="AS297" s="158"/>
      <c r="AT297" s="158"/>
      <c r="AU297" s="158"/>
      <c r="AV297" s="158"/>
      <c r="AW297" s="158"/>
      <c r="AX297" s="158"/>
      <c r="AY297" s="158"/>
      <c r="AZ297" s="158"/>
      <c r="BA297" s="158"/>
      <c r="BB297" s="158"/>
      <c r="BC297" s="158"/>
      <c r="BD297" s="158"/>
      <c r="BE297" s="158"/>
      <c r="BF297" s="158"/>
      <c r="BG297" s="158"/>
      <c r="BH297" s="158"/>
      <c r="BI297" s="158"/>
      <c r="BJ297" s="158"/>
      <c r="BK297" s="158"/>
      <c r="BL297" s="158"/>
      <c r="BM297" s="158"/>
      <c r="BN297" s="158"/>
      <c r="BO297" s="158"/>
      <c r="BP297" s="158"/>
      <c r="BQ297" s="158"/>
      <c r="BR297" s="158"/>
      <c r="BS297" s="158"/>
      <c r="BT297" s="158"/>
      <c r="BU297" s="158"/>
      <c r="BV297" s="158"/>
    </row>
    <row r="298" spans="1:74" x14ac:dyDescent="0.2">
      <c r="A298" s="16"/>
      <c r="B298" s="19" t="s">
        <v>74</v>
      </c>
      <c r="C298" s="19"/>
      <c r="D298" s="19"/>
      <c r="E298" s="45"/>
      <c r="F298" s="31"/>
      <c r="G298" s="31"/>
      <c r="H298" s="35"/>
      <c r="I298" s="35"/>
      <c r="J298" s="32"/>
      <c r="K298" s="158"/>
      <c r="L298" s="13"/>
      <c r="N298" s="16"/>
      <c r="O298" s="16"/>
      <c r="P298" s="16"/>
      <c r="Q298" s="16"/>
      <c r="V298" s="16"/>
      <c r="W298" s="158"/>
      <c r="X298" s="16"/>
      <c r="Y298" s="13"/>
      <c r="Z298" s="16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1"/>
      <c r="AN298" s="17"/>
      <c r="AO298" s="22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  <c r="BH298" s="17"/>
      <c r="BI298" s="17"/>
      <c r="BJ298" s="17"/>
      <c r="BK298" s="17"/>
      <c r="BL298" s="17"/>
      <c r="BM298" s="17"/>
      <c r="BN298" s="17"/>
      <c r="BO298" s="17"/>
      <c r="BP298" s="17"/>
      <c r="BQ298" s="17"/>
      <c r="BR298" s="17"/>
      <c r="BS298" s="17"/>
      <c r="BT298" s="158"/>
      <c r="BU298" s="158"/>
      <c r="BV298" s="158"/>
    </row>
    <row r="299" spans="1:74" x14ac:dyDescent="0.2">
      <c r="A299" s="16"/>
      <c r="B299" s="19" t="s">
        <v>74</v>
      </c>
      <c r="C299" s="19"/>
      <c r="D299" s="19"/>
      <c r="E299" s="30"/>
      <c r="F299" s="31"/>
      <c r="G299" s="31"/>
      <c r="H299" s="16"/>
      <c r="I299" s="16"/>
      <c r="J299" s="32"/>
      <c r="K299" s="158"/>
      <c r="L299" s="32"/>
      <c r="M299" s="32"/>
      <c r="N299" s="16"/>
      <c r="O299" s="16"/>
      <c r="P299" s="16"/>
      <c r="Q299" s="16"/>
      <c r="V299" s="13"/>
      <c r="W299" s="1"/>
      <c r="X299" s="1"/>
      <c r="Y299" s="1"/>
      <c r="Z299" s="5"/>
      <c r="AA299" s="21"/>
      <c r="AB299" s="1"/>
      <c r="AC299" s="158"/>
      <c r="AD299" s="158"/>
      <c r="AE299" s="158"/>
      <c r="AF299" s="158"/>
      <c r="AG299" s="158"/>
      <c r="AH299" s="158"/>
      <c r="AI299" s="158"/>
      <c r="AJ299" s="158"/>
      <c r="AK299" s="158"/>
      <c r="AL299" s="158"/>
      <c r="AM299" s="158"/>
      <c r="AN299" s="158"/>
      <c r="AO299" s="158"/>
      <c r="AP299" s="158"/>
      <c r="AQ299" s="158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17"/>
      <c r="BK299" s="17"/>
      <c r="BL299" s="17"/>
      <c r="BM299" s="17"/>
      <c r="BN299" s="17"/>
      <c r="BO299" s="17"/>
      <c r="BP299" s="17"/>
      <c r="BQ299" s="17"/>
      <c r="BR299" s="17"/>
      <c r="BS299" s="17"/>
      <c r="BT299" s="158"/>
      <c r="BU299" s="158"/>
      <c r="BV299" s="158"/>
    </row>
    <row r="300" spans="1:74" x14ac:dyDescent="0.2">
      <c r="A300" s="16"/>
      <c r="B300" s="19" t="s">
        <v>74</v>
      </c>
      <c r="C300" s="19"/>
      <c r="D300" s="19"/>
      <c r="E300" s="30"/>
      <c r="F300" s="31"/>
      <c r="G300" s="31"/>
      <c r="H300" s="16"/>
      <c r="I300" s="16"/>
      <c r="J300" s="43"/>
      <c r="K300" s="158"/>
      <c r="L300" s="32"/>
      <c r="M300" s="32"/>
      <c r="N300" s="16"/>
      <c r="O300" s="16"/>
      <c r="P300" s="16"/>
      <c r="Q300" s="16"/>
      <c r="V300" s="1"/>
      <c r="W300" s="13"/>
      <c r="X300" s="16"/>
      <c r="Y300" s="1"/>
      <c r="Z300" s="5"/>
      <c r="AA300" s="21"/>
      <c r="AB300" s="158"/>
      <c r="AC300" s="158"/>
      <c r="AD300" s="158"/>
      <c r="AE300" s="158"/>
      <c r="AF300" s="158"/>
      <c r="AG300" s="158"/>
      <c r="AH300" s="158"/>
      <c r="AI300" s="158"/>
      <c r="AJ300" s="158"/>
      <c r="AK300" s="158"/>
      <c r="AL300" s="158"/>
      <c r="AM300" s="158"/>
      <c r="AN300" s="158"/>
      <c r="AO300" s="158"/>
      <c r="AP300" s="158"/>
      <c r="AQ300" s="158"/>
      <c r="AR300" s="158"/>
      <c r="AS300" s="158"/>
      <c r="AT300" s="158"/>
      <c r="AU300" s="158"/>
      <c r="AV300" s="158"/>
      <c r="AW300" s="158"/>
      <c r="AX300" s="158"/>
      <c r="AY300" s="158"/>
      <c r="AZ300" s="158"/>
      <c r="BA300" s="158"/>
      <c r="BB300" s="158"/>
      <c r="BC300" s="158"/>
      <c r="BD300" s="158"/>
      <c r="BE300" s="158"/>
      <c r="BF300" s="158"/>
      <c r="BG300" s="158"/>
      <c r="BH300" s="158"/>
      <c r="BI300" s="158"/>
      <c r="BJ300" s="158"/>
      <c r="BK300" s="158"/>
      <c r="BL300" s="158"/>
      <c r="BM300" s="158"/>
      <c r="BN300" s="158"/>
      <c r="BO300" s="158"/>
      <c r="BP300" s="158"/>
      <c r="BQ300" s="158"/>
      <c r="BR300" s="158"/>
      <c r="BS300" s="158"/>
      <c r="BT300" s="158"/>
      <c r="BU300" s="158"/>
      <c r="BV300" s="158"/>
    </row>
    <row r="301" spans="1:74" x14ac:dyDescent="0.2">
      <c r="A301" s="16"/>
      <c r="B301" s="19" t="s">
        <v>74</v>
      </c>
      <c r="C301" s="19"/>
      <c r="D301" s="19"/>
      <c r="E301" s="30"/>
      <c r="F301" s="31"/>
      <c r="G301" s="31"/>
      <c r="H301" s="16"/>
      <c r="I301" s="16"/>
      <c r="J301" s="43"/>
      <c r="K301" s="158"/>
      <c r="L301" s="32"/>
      <c r="M301" s="32"/>
      <c r="N301" s="16"/>
      <c r="O301" s="16"/>
      <c r="P301" s="16"/>
      <c r="Q301" s="16"/>
      <c r="V301" s="1"/>
      <c r="W301" s="158"/>
      <c r="X301" s="13"/>
      <c r="Y301" s="1"/>
      <c r="Z301" s="1"/>
      <c r="AB301" s="1"/>
      <c r="AC301" s="158"/>
      <c r="AD301" s="158"/>
      <c r="AE301" s="158"/>
      <c r="AF301" s="158"/>
      <c r="AG301" s="158"/>
      <c r="AH301" s="158"/>
      <c r="AI301" s="158"/>
      <c r="AJ301" s="158"/>
      <c r="AK301" s="158"/>
      <c r="AL301" s="158"/>
      <c r="AM301" s="158"/>
      <c r="AN301" s="158"/>
      <c r="AO301" s="158"/>
      <c r="AP301" s="158"/>
      <c r="AQ301" s="158"/>
      <c r="AR301" s="158"/>
      <c r="AS301" s="158"/>
      <c r="AT301" s="158"/>
      <c r="AU301" s="158"/>
      <c r="AV301" s="158"/>
      <c r="AW301" s="158"/>
      <c r="AX301" s="158"/>
      <c r="AY301" s="158"/>
      <c r="AZ301" s="158"/>
      <c r="BA301" s="158"/>
      <c r="BB301" s="158"/>
      <c r="BC301" s="158"/>
      <c r="BD301" s="158"/>
      <c r="BE301" s="158"/>
      <c r="BF301" s="158"/>
      <c r="BG301" s="158"/>
      <c r="BH301" s="158"/>
      <c r="BI301" s="158"/>
      <c r="BJ301" s="158"/>
      <c r="BK301" s="158"/>
      <c r="BL301" s="158"/>
      <c r="BM301" s="158"/>
      <c r="BN301" s="158"/>
      <c r="BO301" s="158"/>
      <c r="BP301" s="158"/>
      <c r="BQ301" s="158"/>
      <c r="BR301" s="158"/>
      <c r="BS301" s="17"/>
      <c r="BT301" s="158"/>
      <c r="BU301" s="158"/>
      <c r="BV301" s="158"/>
    </row>
    <row r="302" spans="1:74" x14ac:dyDescent="0.2">
      <c r="A302" s="16"/>
      <c r="B302" s="19" t="s">
        <v>74</v>
      </c>
      <c r="C302" s="19"/>
      <c r="D302" s="19"/>
      <c r="E302" s="30"/>
      <c r="F302" s="31"/>
      <c r="G302" s="31"/>
      <c r="H302" s="16"/>
      <c r="I302" s="16"/>
      <c r="J302" s="43"/>
      <c r="K302" s="158"/>
      <c r="L302" s="32"/>
      <c r="M302" s="32"/>
      <c r="N302" s="16"/>
      <c r="O302" s="16"/>
      <c r="P302" s="16"/>
      <c r="Q302" s="16"/>
      <c r="V302" s="1"/>
      <c r="W302" s="158"/>
      <c r="X302" s="13"/>
      <c r="Y302" s="1"/>
      <c r="Z302" s="1"/>
      <c r="AB302" s="1"/>
      <c r="AC302" s="158"/>
      <c r="AD302" s="158"/>
      <c r="AE302" s="158"/>
      <c r="AF302" s="158"/>
      <c r="AG302" s="158"/>
      <c r="AH302" s="158"/>
      <c r="AI302" s="158"/>
      <c r="AJ302" s="158"/>
      <c r="AK302" s="158"/>
      <c r="AL302" s="158"/>
      <c r="AM302" s="158"/>
      <c r="AN302" s="158"/>
      <c r="AO302" s="158"/>
      <c r="AP302" s="158"/>
      <c r="AQ302" s="158"/>
      <c r="AR302" s="158"/>
      <c r="AS302" s="158"/>
      <c r="AT302" s="158"/>
      <c r="AU302" s="158"/>
      <c r="AV302" s="158"/>
      <c r="AW302" s="158"/>
      <c r="AX302" s="158"/>
      <c r="AY302" s="158"/>
      <c r="AZ302" s="158"/>
      <c r="BA302" s="158"/>
      <c r="BB302" s="158"/>
      <c r="BC302" s="158"/>
      <c r="BD302" s="158"/>
      <c r="BE302" s="158"/>
      <c r="BF302" s="158"/>
      <c r="BG302" s="158"/>
      <c r="BH302" s="158"/>
      <c r="BI302" s="158"/>
      <c r="BJ302" s="158"/>
      <c r="BK302" s="158"/>
      <c r="BL302" s="158"/>
      <c r="BM302" s="158"/>
      <c r="BN302" s="158"/>
      <c r="BO302" s="158"/>
      <c r="BP302" s="158"/>
      <c r="BQ302" s="158"/>
      <c r="BR302" s="158"/>
      <c r="BS302" s="17"/>
      <c r="BT302" s="158"/>
      <c r="BU302" s="158"/>
      <c r="BV302" s="158"/>
    </row>
    <row r="303" spans="1:74" x14ac:dyDescent="0.2">
      <c r="A303" s="16"/>
      <c r="B303" s="20" t="s">
        <v>74</v>
      </c>
      <c r="E303" s="30"/>
      <c r="F303" s="31"/>
      <c r="G303" s="31"/>
      <c r="H303" s="16"/>
      <c r="I303" s="16"/>
      <c r="J303" s="32"/>
      <c r="K303" s="158"/>
      <c r="L303" s="32"/>
      <c r="M303" s="32"/>
      <c r="N303" s="16"/>
      <c r="O303" s="16"/>
      <c r="P303" s="16"/>
      <c r="Q303" s="16"/>
      <c r="V303" s="1"/>
      <c r="W303" s="13"/>
      <c r="X303" s="13"/>
      <c r="Y303" s="13"/>
      <c r="Z303" s="16"/>
      <c r="AB303" s="158"/>
      <c r="AC303" s="158"/>
      <c r="AD303" s="158"/>
      <c r="AE303" s="158"/>
      <c r="AF303" s="158"/>
      <c r="AG303" s="158"/>
      <c r="AH303" s="158"/>
      <c r="AI303" s="158"/>
      <c r="AJ303" s="158"/>
      <c r="AK303" s="158"/>
      <c r="AL303" s="158"/>
      <c r="AM303" s="158"/>
      <c r="AN303" s="158"/>
      <c r="AO303" s="158"/>
      <c r="AP303" s="158"/>
      <c r="AQ303" s="158"/>
      <c r="AR303" s="158"/>
      <c r="AS303" s="158"/>
      <c r="AT303" s="158"/>
      <c r="AU303" s="158"/>
      <c r="AV303" s="158"/>
      <c r="AW303" s="158"/>
      <c r="AX303" s="158"/>
      <c r="AY303" s="158"/>
      <c r="AZ303" s="158"/>
      <c r="BA303" s="158"/>
      <c r="BB303" s="158"/>
      <c r="BC303" s="158"/>
      <c r="BD303" s="158"/>
      <c r="BE303" s="158"/>
      <c r="BF303" s="158"/>
      <c r="BG303" s="158"/>
      <c r="BH303" s="158"/>
      <c r="BI303" s="158"/>
      <c r="BJ303" s="158"/>
      <c r="BK303" s="158"/>
      <c r="BL303" s="158"/>
      <c r="BM303" s="158"/>
      <c r="BN303" s="158"/>
      <c r="BO303" s="158"/>
      <c r="BP303" s="158"/>
      <c r="BQ303" s="158"/>
      <c r="BR303" s="158"/>
      <c r="BS303" s="158"/>
      <c r="BT303" s="158"/>
      <c r="BU303" s="158"/>
      <c r="BV303" s="158"/>
    </row>
    <row r="304" spans="1:74" x14ac:dyDescent="0.2">
      <c r="A304" s="16"/>
      <c r="B304" s="20" t="s">
        <v>74</v>
      </c>
      <c r="E304" s="30"/>
      <c r="F304" s="31"/>
      <c r="G304" s="31"/>
      <c r="H304" s="16"/>
      <c r="I304" s="16"/>
      <c r="J304" s="32"/>
      <c r="K304" s="158"/>
      <c r="L304" s="32"/>
      <c r="M304" s="32"/>
      <c r="N304" s="16"/>
      <c r="O304" s="16"/>
      <c r="P304" s="16"/>
      <c r="Q304" s="16"/>
      <c r="V304" s="1"/>
      <c r="W304" s="13"/>
      <c r="X304" s="13"/>
      <c r="Y304" s="13"/>
      <c r="Z304" s="16"/>
      <c r="AB304" s="158"/>
      <c r="AC304" s="158"/>
      <c r="AD304" s="158"/>
      <c r="AE304" s="158"/>
      <c r="AF304" s="158"/>
      <c r="AG304" s="158"/>
      <c r="AH304" s="158"/>
      <c r="AI304" s="158"/>
      <c r="AJ304" s="158"/>
      <c r="AK304" s="158"/>
      <c r="AL304" s="158"/>
      <c r="AM304" s="158"/>
      <c r="AN304" s="158"/>
      <c r="AO304" s="158"/>
      <c r="AP304" s="158"/>
      <c r="AQ304" s="158"/>
      <c r="AR304" s="158"/>
      <c r="AS304" s="158"/>
      <c r="AT304" s="158"/>
      <c r="AU304" s="158"/>
      <c r="AV304" s="158"/>
      <c r="AW304" s="158"/>
      <c r="AX304" s="158"/>
      <c r="AY304" s="158"/>
      <c r="AZ304" s="158"/>
      <c r="BA304" s="158"/>
      <c r="BB304" s="158"/>
      <c r="BC304" s="158"/>
      <c r="BD304" s="158"/>
      <c r="BE304" s="158"/>
      <c r="BF304" s="158"/>
      <c r="BG304" s="158"/>
      <c r="BH304" s="158"/>
      <c r="BI304" s="158"/>
      <c r="BJ304" s="158"/>
      <c r="BK304" s="158"/>
      <c r="BL304" s="158"/>
      <c r="BM304" s="158"/>
      <c r="BN304" s="158"/>
      <c r="BO304" s="158"/>
      <c r="BP304" s="158"/>
      <c r="BQ304" s="158"/>
      <c r="BR304" s="158"/>
      <c r="BS304" s="158"/>
      <c r="BT304" s="158"/>
      <c r="BU304" s="158"/>
      <c r="BV304" s="158"/>
    </row>
    <row r="305" spans="1:74" x14ac:dyDescent="0.2">
      <c r="B305" s="19" t="s">
        <v>74</v>
      </c>
      <c r="C305" s="19"/>
      <c r="D305" s="19"/>
      <c r="E305" s="30"/>
      <c r="F305" s="31"/>
      <c r="G305" s="31"/>
      <c r="H305" s="16"/>
      <c r="I305" s="16"/>
      <c r="J305" s="35"/>
      <c r="K305" s="158"/>
      <c r="L305" s="35"/>
      <c r="M305" s="35"/>
      <c r="V305" s="1"/>
      <c r="W305" s="158"/>
      <c r="X305" s="16"/>
      <c r="Y305" s="13"/>
      <c r="Z305" s="16"/>
      <c r="AB305" s="1"/>
      <c r="AC305" s="158"/>
      <c r="AD305" s="158"/>
      <c r="AE305" s="158"/>
      <c r="AF305" s="158"/>
      <c r="AG305" s="158"/>
      <c r="AH305" s="158"/>
      <c r="AI305" s="158"/>
      <c r="AJ305" s="158"/>
      <c r="AK305" s="158"/>
      <c r="AL305" s="158"/>
      <c r="AM305" s="158"/>
      <c r="AN305" s="158"/>
      <c r="AO305" s="158"/>
      <c r="AP305" s="158"/>
      <c r="AQ305" s="158"/>
      <c r="AR305" s="158"/>
      <c r="AS305" s="158"/>
      <c r="AT305" s="158"/>
      <c r="AU305" s="158"/>
      <c r="AV305" s="158"/>
      <c r="AW305" s="158"/>
      <c r="AX305" s="158"/>
      <c r="AY305" s="158"/>
      <c r="AZ305" s="158"/>
      <c r="BA305" s="158"/>
      <c r="BB305" s="158"/>
      <c r="BC305" s="158"/>
      <c r="BD305" s="158"/>
      <c r="BE305" s="158"/>
      <c r="BF305" s="158"/>
      <c r="BG305" s="158"/>
      <c r="BH305" s="158"/>
      <c r="BI305" s="158"/>
      <c r="BJ305" s="158"/>
      <c r="BK305" s="158"/>
      <c r="BL305" s="158"/>
      <c r="BM305" s="158"/>
      <c r="BN305" s="158"/>
      <c r="BO305" s="158"/>
      <c r="BP305" s="158"/>
      <c r="BQ305" s="158"/>
      <c r="BR305" s="158"/>
      <c r="BS305" s="17"/>
      <c r="BT305" s="158"/>
      <c r="BU305" s="158"/>
      <c r="BV305" s="158"/>
    </row>
    <row r="306" spans="1:74" x14ac:dyDescent="0.2">
      <c r="B306" s="20" t="s">
        <v>74</v>
      </c>
      <c r="E306" s="45"/>
      <c r="F306" s="31"/>
      <c r="G306" s="31"/>
      <c r="H306" s="22"/>
      <c r="I306" s="22"/>
      <c r="K306" s="158"/>
      <c r="L306" s="2"/>
      <c r="M306" s="35"/>
      <c r="V306" s="13"/>
      <c r="W306" s="13"/>
      <c r="X306" s="13"/>
      <c r="Y306" s="13"/>
      <c r="Z306" s="16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1"/>
      <c r="AN306" s="17"/>
      <c r="AO306" s="22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17"/>
      <c r="BK306" s="17"/>
      <c r="BL306" s="17"/>
      <c r="BM306" s="17"/>
      <c r="BN306" s="17"/>
      <c r="BO306" s="17"/>
      <c r="BP306" s="17"/>
      <c r="BQ306" s="17"/>
      <c r="BR306" s="17"/>
      <c r="BS306" s="17"/>
      <c r="BT306" s="158"/>
      <c r="BU306" s="158"/>
      <c r="BV306" s="158"/>
    </row>
    <row r="307" spans="1:74" x14ac:dyDescent="0.2">
      <c r="A307" s="16"/>
      <c r="B307" s="20" t="s">
        <v>74</v>
      </c>
      <c r="E307" s="30"/>
      <c r="F307" s="31"/>
      <c r="G307" s="31"/>
      <c r="H307" s="1"/>
      <c r="I307" s="1"/>
      <c r="K307" s="158"/>
      <c r="L307" s="2"/>
      <c r="N307" s="16"/>
      <c r="O307" s="16"/>
      <c r="P307" s="16"/>
      <c r="Q307" s="16"/>
      <c r="V307" s="1"/>
      <c r="W307" s="13"/>
      <c r="X307" s="13"/>
      <c r="Y307" s="13"/>
      <c r="Z307" s="16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1"/>
      <c r="AN307" s="17"/>
      <c r="AO307" s="22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7"/>
      <c r="BM307" s="17"/>
      <c r="BN307" s="17"/>
      <c r="BO307" s="17"/>
      <c r="BP307" s="17"/>
      <c r="BQ307" s="17"/>
      <c r="BR307" s="17"/>
      <c r="BS307" s="158"/>
      <c r="BT307" s="158"/>
      <c r="BU307" s="158"/>
      <c r="BV307" s="158"/>
    </row>
    <row r="308" spans="1:74" x14ac:dyDescent="0.2">
      <c r="A308" s="16"/>
      <c r="B308" s="20" t="s">
        <v>74</v>
      </c>
      <c r="E308" s="45"/>
      <c r="F308" s="31"/>
      <c r="G308" s="31"/>
      <c r="H308" s="1"/>
      <c r="I308" s="1"/>
      <c r="K308" s="158"/>
      <c r="L308" s="2"/>
      <c r="N308" s="16"/>
      <c r="O308" s="16"/>
      <c r="P308" s="16"/>
      <c r="Q308" s="16"/>
      <c r="V308" s="1"/>
      <c r="W308" s="13"/>
      <c r="X308" s="13"/>
      <c r="Y308" s="13"/>
      <c r="Z308" s="16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1"/>
      <c r="AN308" s="17"/>
      <c r="AO308" s="22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7"/>
      <c r="BM308" s="17"/>
      <c r="BN308" s="17"/>
      <c r="BO308" s="17"/>
      <c r="BP308" s="17"/>
      <c r="BQ308" s="17"/>
      <c r="BR308" s="17"/>
      <c r="BS308" s="158"/>
      <c r="BT308" s="158"/>
      <c r="BU308" s="158"/>
      <c r="BV308" s="158"/>
    </row>
    <row r="309" spans="1:74" x14ac:dyDescent="0.2">
      <c r="A309" s="16"/>
      <c r="B309" s="19" t="s">
        <v>74</v>
      </c>
      <c r="C309" s="19"/>
      <c r="D309" s="19"/>
      <c r="E309" s="26"/>
      <c r="F309" s="31"/>
      <c r="G309" s="31"/>
      <c r="H309" s="16"/>
      <c r="I309" s="16"/>
      <c r="J309" s="35"/>
      <c r="K309" s="158"/>
      <c r="L309" s="35"/>
      <c r="M309" s="35"/>
      <c r="N309" s="16"/>
      <c r="O309" s="16"/>
      <c r="P309" s="16"/>
      <c r="Q309" s="16"/>
      <c r="V309" s="1"/>
      <c r="W309" s="1"/>
      <c r="X309" s="16"/>
      <c r="Y309" s="13"/>
      <c r="Z309" s="16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1"/>
      <c r="AN309" s="17"/>
      <c r="AO309" s="22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7"/>
      <c r="BM309" s="17"/>
      <c r="BN309" s="17"/>
      <c r="BO309" s="17"/>
      <c r="BP309" s="17"/>
      <c r="BQ309" s="17"/>
      <c r="BR309" s="17"/>
      <c r="BS309" s="158"/>
      <c r="BT309" s="158"/>
      <c r="BU309" s="158"/>
      <c r="BV309" s="158"/>
    </row>
    <row r="310" spans="1:74" x14ac:dyDescent="0.2">
      <c r="A310" s="16"/>
      <c r="B310" s="19" t="s">
        <v>74</v>
      </c>
      <c r="C310" s="19"/>
      <c r="D310" s="19"/>
      <c r="E310" s="30"/>
      <c r="F310" s="31"/>
      <c r="G310" s="31"/>
      <c r="H310" s="16"/>
      <c r="I310" s="16"/>
      <c r="J310" s="32"/>
      <c r="K310" s="158"/>
      <c r="L310" s="32"/>
      <c r="M310" s="32"/>
      <c r="N310" s="16"/>
      <c r="O310" s="16"/>
      <c r="P310" s="16"/>
      <c r="Q310" s="16"/>
      <c r="V310" s="1"/>
      <c r="W310" s="158"/>
      <c r="X310" s="16"/>
      <c r="Y310" s="13"/>
      <c r="Z310" s="16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1"/>
      <c r="AN310" s="17"/>
      <c r="AO310" s="22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  <c r="BK310" s="17"/>
      <c r="BL310" s="17"/>
      <c r="BM310" s="17"/>
      <c r="BN310" s="17"/>
      <c r="BO310" s="17"/>
      <c r="BP310" s="17"/>
      <c r="BQ310" s="17"/>
      <c r="BR310" s="17"/>
      <c r="BS310" s="158"/>
      <c r="BT310" s="158"/>
      <c r="BU310" s="158"/>
      <c r="BV310" s="158"/>
    </row>
    <row r="311" spans="1:74" x14ac:dyDescent="0.2">
      <c r="B311" s="20" t="s">
        <v>74</v>
      </c>
      <c r="E311" s="158"/>
      <c r="V311" s="158"/>
      <c r="W311" s="158"/>
      <c r="X311" s="158"/>
      <c r="Y311" s="158"/>
      <c r="Z311" s="158"/>
      <c r="AB311" s="158"/>
      <c r="AC311" s="158"/>
      <c r="AD311" s="158"/>
      <c r="AE311" s="158"/>
      <c r="AF311" s="158"/>
      <c r="AG311" s="158"/>
      <c r="AH311" s="158"/>
      <c r="AI311" s="158"/>
      <c r="AJ311" s="158"/>
      <c r="AK311" s="158"/>
      <c r="AL311" s="158"/>
      <c r="AM311" s="158"/>
      <c r="AN311" s="158"/>
      <c r="AO311" s="158"/>
      <c r="AP311" s="158"/>
      <c r="AQ311" s="158"/>
      <c r="AR311" s="158"/>
      <c r="AS311" s="158"/>
      <c r="AT311" s="158"/>
      <c r="AU311" s="158"/>
      <c r="AV311" s="158"/>
      <c r="AW311" s="158"/>
      <c r="AX311" s="158"/>
      <c r="AY311" s="158"/>
      <c r="AZ311" s="158"/>
      <c r="BA311" s="158"/>
      <c r="BB311" s="158"/>
      <c r="BC311" s="158"/>
      <c r="BD311" s="158"/>
      <c r="BE311" s="158"/>
      <c r="BF311" s="158"/>
      <c r="BG311" s="158"/>
      <c r="BH311" s="158"/>
      <c r="BI311" s="158"/>
      <c r="BJ311" s="158"/>
      <c r="BK311" s="158"/>
      <c r="BL311" s="158"/>
      <c r="BM311" s="158"/>
      <c r="BN311" s="158"/>
      <c r="BO311" s="158"/>
      <c r="BP311" s="158"/>
      <c r="BQ311" s="158"/>
      <c r="BR311" s="158"/>
      <c r="BS311" s="158"/>
      <c r="BT311" s="158"/>
      <c r="BU311" s="158"/>
      <c r="BV311" s="158"/>
    </row>
    <row r="312" spans="1:74" x14ac:dyDescent="0.2">
      <c r="B312" s="20" t="s">
        <v>74</v>
      </c>
      <c r="E312" s="42"/>
      <c r="F312" s="31"/>
      <c r="G312" s="31"/>
      <c r="H312" s="5"/>
      <c r="I312" s="5"/>
      <c r="J312" s="38"/>
      <c r="K312" s="158"/>
      <c r="L312" s="39"/>
      <c r="M312" s="39"/>
      <c r="V312" s="1"/>
      <c r="W312" s="158"/>
      <c r="X312" s="13"/>
      <c r="Y312" s="1"/>
      <c r="Z312" s="1"/>
      <c r="AB312" s="1"/>
      <c r="AC312" s="158"/>
      <c r="AD312" s="158"/>
      <c r="AE312" s="158"/>
      <c r="AF312" s="158"/>
      <c r="AG312" s="158"/>
      <c r="AH312" s="158"/>
      <c r="AI312" s="158"/>
      <c r="AJ312" s="158"/>
      <c r="AK312" s="158"/>
      <c r="AL312" s="158"/>
      <c r="AM312" s="158"/>
      <c r="AN312" s="158"/>
      <c r="AO312" s="158"/>
      <c r="AP312" s="158"/>
      <c r="AQ312" s="158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7"/>
      <c r="BM312" s="17"/>
      <c r="BN312" s="17"/>
      <c r="BO312" s="17"/>
      <c r="BP312" s="17"/>
      <c r="BQ312" s="17"/>
      <c r="BR312" s="17"/>
      <c r="BS312" s="17"/>
      <c r="BT312" s="158"/>
      <c r="BU312" s="158"/>
      <c r="BV312" s="158"/>
    </row>
    <row r="313" spans="1:74" x14ac:dyDescent="0.2">
      <c r="A313" s="16"/>
      <c r="B313" s="19" t="s">
        <v>74</v>
      </c>
      <c r="C313" s="19"/>
      <c r="D313" s="19"/>
      <c r="E313" s="30"/>
      <c r="F313" s="31"/>
      <c r="G313" s="31"/>
      <c r="H313" s="16"/>
      <c r="I313" s="16"/>
      <c r="J313" s="32"/>
      <c r="K313" s="158"/>
      <c r="L313" s="32"/>
      <c r="M313" s="32"/>
      <c r="N313" s="16"/>
      <c r="O313" s="16"/>
      <c r="P313" s="16"/>
      <c r="Q313" s="16"/>
      <c r="V313" s="1"/>
      <c r="W313" s="13"/>
      <c r="X313" s="13"/>
      <c r="Y313" s="13"/>
      <c r="Z313" s="16"/>
      <c r="AB313" s="1"/>
      <c r="AC313" s="158"/>
      <c r="AD313" s="158"/>
      <c r="AE313" s="158"/>
      <c r="AF313" s="158"/>
      <c r="AG313" s="158"/>
      <c r="AH313" s="158"/>
      <c r="AI313" s="158"/>
      <c r="AJ313" s="158"/>
      <c r="AK313" s="158"/>
      <c r="AL313" s="158"/>
      <c r="AM313" s="158"/>
      <c r="AN313" s="158"/>
      <c r="AO313" s="158"/>
      <c r="AP313" s="158"/>
      <c r="AQ313" s="158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  <c r="BI313" s="17"/>
      <c r="BJ313" s="17"/>
      <c r="BK313" s="17"/>
      <c r="BL313" s="17"/>
      <c r="BM313" s="17"/>
      <c r="BN313" s="17"/>
      <c r="BO313" s="17"/>
      <c r="BP313" s="17"/>
      <c r="BQ313" s="17"/>
      <c r="BR313" s="17"/>
      <c r="BS313" s="17"/>
      <c r="BT313" s="158"/>
      <c r="BU313" s="158"/>
      <c r="BV313" s="158"/>
    </row>
    <row r="314" spans="1:74" x14ac:dyDescent="0.2">
      <c r="B314" s="20" t="s">
        <v>74</v>
      </c>
      <c r="E314" s="30"/>
      <c r="F314" s="31"/>
      <c r="G314" s="31"/>
      <c r="H314" s="4"/>
      <c r="I314" s="4"/>
      <c r="K314" s="158"/>
      <c r="L314" s="2"/>
      <c r="V314" s="13"/>
      <c r="W314" s="1"/>
      <c r="X314" s="16"/>
      <c r="Y314" s="13"/>
      <c r="Z314" s="16"/>
      <c r="AB314" s="1"/>
      <c r="AC314" s="158"/>
      <c r="AD314" s="158"/>
      <c r="AE314" s="158"/>
      <c r="AF314" s="158"/>
      <c r="AG314" s="158"/>
      <c r="AH314" s="158"/>
      <c r="AI314" s="158"/>
      <c r="AJ314" s="158"/>
      <c r="AK314" s="158"/>
      <c r="AL314" s="158"/>
      <c r="AM314" s="158"/>
      <c r="AN314" s="158"/>
      <c r="AO314" s="158"/>
      <c r="AP314" s="158"/>
      <c r="AQ314" s="158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17"/>
      <c r="BK314" s="17"/>
      <c r="BL314" s="17"/>
      <c r="BM314" s="17"/>
      <c r="BN314" s="17"/>
      <c r="BO314" s="17"/>
      <c r="BP314" s="17"/>
      <c r="BQ314" s="17"/>
      <c r="BR314" s="17"/>
      <c r="BS314" s="17"/>
      <c r="BT314" s="158"/>
      <c r="BU314" s="158"/>
      <c r="BV314" s="158"/>
    </row>
    <row r="315" spans="1:74" x14ac:dyDescent="0.2">
      <c r="B315" s="20" t="s">
        <v>74</v>
      </c>
      <c r="E315" s="30"/>
      <c r="F315" s="31"/>
      <c r="G315" s="31"/>
      <c r="H315" s="4"/>
      <c r="I315" s="4"/>
      <c r="K315" s="158"/>
      <c r="L315" s="2"/>
      <c r="V315" s="13"/>
      <c r="W315" s="1"/>
      <c r="X315" s="16"/>
      <c r="Y315" s="13"/>
      <c r="Z315" s="16"/>
      <c r="AB315" s="1"/>
      <c r="AC315" s="158"/>
      <c r="AD315" s="158"/>
      <c r="AE315" s="158"/>
      <c r="AF315" s="158"/>
      <c r="AG315" s="158"/>
      <c r="AH315" s="158"/>
      <c r="AI315" s="158"/>
      <c r="AJ315" s="158"/>
      <c r="AK315" s="158"/>
      <c r="AL315" s="158"/>
      <c r="AM315" s="158"/>
      <c r="AN315" s="158"/>
      <c r="AO315" s="158"/>
      <c r="AP315" s="158"/>
      <c r="AQ315" s="158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7"/>
      <c r="BM315" s="17"/>
      <c r="BN315" s="17"/>
      <c r="BO315" s="17"/>
      <c r="BP315" s="17"/>
      <c r="BQ315" s="17"/>
      <c r="BR315" s="17"/>
      <c r="BS315" s="17"/>
      <c r="BT315" s="158"/>
      <c r="BU315" s="158"/>
      <c r="BV315" s="158"/>
    </row>
    <row r="316" spans="1:74" x14ac:dyDescent="0.2">
      <c r="B316" s="20" t="s">
        <v>74</v>
      </c>
      <c r="E316" s="30"/>
      <c r="F316" s="31"/>
      <c r="G316" s="31"/>
      <c r="H316" s="4"/>
      <c r="I316" s="4"/>
      <c r="K316" s="158"/>
      <c r="L316" s="2"/>
      <c r="V316" s="13"/>
      <c r="W316" s="1"/>
      <c r="X316" s="16"/>
      <c r="Y316" s="13"/>
      <c r="Z316" s="16"/>
      <c r="AB316" s="1"/>
      <c r="AC316" s="158"/>
      <c r="AD316" s="158"/>
      <c r="AE316" s="158"/>
      <c r="AF316" s="158"/>
      <c r="AG316" s="158"/>
      <c r="AH316" s="158"/>
      <c r="AI316" s="158"/>
      <c r="AJ316" s="158"/>
      <c r="AK316" s="158"/>
      <c r="AL316" s="158"/>
      <c r="AM316" s="158"/>
      <c r="AN316" s="158"/>
      <c r="AO316" s="158"/>
      <c r="AP316" s="158"/>
      <c r="AQ316" s="158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  <c r="BH316" s="17"/>
      <c r="BI316" s="17"/>
      <c r="BJ316" s="17"/>
      <c r="BK316" s="17"/>
      <c r="BL316" s="17"/>
      <c r="BM316" s="17"/>
      <c r="BN316" s="17"/>
      <c r="BO316" s="17"/>
      <c r="BP316" s="17"/>
      <c r="BQ316" s="17"/>
      <c r="BR316" s="17"/>
      <c r="BS316" s="17"/>
      <c r="BT316" s="158"/>
      <c r="BU316" s="158"/>
      <c r="BV316" s="158"/>
    </row>
    <row r="317" spans="1:74" x14ac:dyDescent="0.2">
      <c r="A317" s="16"/>
      <c r="B317" s="19" t="s">
        <v>74</v>
      </c>
      <c r="C317" s="19"/>
      <c r="D317" s="19"/>
      <c r="E317" s="30"/>
      <c r="F317" s="31"/>
      <c r="G317" s="31"/>
      <c r="H317" s="16"/>
      <c r="I317" s="16"/>
      <c r="J317" s="32"/>
      <c r="K317" s="158"/>
      <c r="L317" s="32"/>
      <c r="M317" s="32"/>
      <c r="N317" s="16"/>
      <c r="O317" s="16"/>
      <c r="P317" s="16"/>
      <c r="Q317" s="16"/>
      <c r="V317" s="16"/>
      <c r="W317" s="13"/>
      <c r="X317" s="16"/>
      <c r="Y317" s="13"/>
      <c r="Z317" s="16"/>
      <c r="AB317" s="1"/>
      <c r="AC317" s="158"/>
      <c r="AD317" s="158"/>
      <c r="AE317" s="158"/>
      <c r="AF317" s="158"/>
      <c r="AG317" s="158"/>
      <c r="AH317" s="158"/>
      <c r="AI317" s="158"/>
      <c r="AJ317" s="158"/>
      <c r="AK317" s="158"/>
      <c r="AL317" s="158"/>
      <c r="AM317" s="158"/>
      <c r="AN317" s="158"/>
      <c r="AO317" s="158"/>
      <c r="AP317" s="158"/>
      <c r="AQ317" s="158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  <c r="BH317" s="17"/>
      <c r="BI317" s="17"/>
      <c r="BJ317" s="17"/>
      <c r="BK317" s="17"/>
      <c r="BL317" s="17"/>
      <c r="BM317" s="17"/>
      <c r="BN317" s="17"/>
      <c r="BO317" s="17"/>
      <c r="BP317" s="17"/>
      <c r="BQ317" s="17"/>
      <c r="BR317" s="17"/>
      <c r="BS317" s="17"/>
      <c r="BT317" s="158"/>
      <c r="BU317" s="158"/>
      <c r="BV317" s="158"/>
    </row>
    <row r="318" spans="1:74" x14ac:dyDescent="0.2">
      <c r="B318" s="19" t="s">
        <v>74</v>
      </c>
      <c r="C318" s="19"/>
      <c r="D318" s="19"/>
      <c r="E318" s="30"/>
      <c r="F318" s="31"/>
      <c r="G318" s="31"/>
      <c r="H318" s="16"/>
      <c r="I318" s="16"/>
      <c r="J318" s="32"/>
      <c r="K318" s="158"/>
      <c r="L318" s="32"/>
      <c r="M318" s="32"/>
      <c r="V318" s="1"/>
      <c r="W318" s="13"/>
      <c r="X318" s="16"/>
      <c r="Y318" s="13"/>
      <c r="Z318" s="16"/>
      <c r="AB318" s="1"/>
      <c r="AC318" s="158"/>
      <c r="AD318" s="158"/>
      <c r="AE318" s="158"/>
      <c r="AF318" s="158"/>
      <c r="AG318" s="158"/>
      <c r="AH318" s="158"/>
      <c r="AI318" s="158"/>
      <c r="AJ318" s="158"/>
      <c r="AK318" s="158"/>
      <c r="AL318" s="158"/>
      <c r="AM318" s="158"/>
      <c r="AN318" s="158"/>
      <c r="AO318" s="158"/>
      <c r="AP318" s="158"/>
      <c r="AQ318" s="158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  <c r="BH318" s="17"/>
      <c r="BI318" s="17"/>
      <c r="BJ318" s="17"/>
      <c r="BK318" s="17"/>
      <c r="BL318" s="17"/>
      <c r="BM318" s="17"/>
      <c r="BN318" s="17"/>
      <c r="BO318" s="17"/>
      <c r="BP318" s="17"/>
      <c r="BQ318" s="17"/>
      <c r="BR318" s="17"/>
      <c r="BS318" s="158"/>
      <c r="BT318" s="158"/>
      <c r="BU318" s="158"/>
      <c r="BV318" s="158"/>
    </row>
    <row r="319" spans="1:74" x14ac:dyDescent="0.2">
      <c r="B319" s="47" t="s">
        <v>74</v>
      </c>
      <c r="C319" s="47"/>
      <c r="D319" s="47"/>
      <c r="E319" s="30"/>
      <c r="F319" s="31"/>
      <c r="G319" s="31"/>
      <c r="H319" s="5"/>
      <c r="I319" s="5"/>
      <c r="J319" s="38"/>
      <c r="K319" s="158"/>
      <c r="L319" s="38"/>
      <c r="M319" s="38"/>
      <c r="V319" s="1"/>
      <c r="W319" s="1"/>
      <c r="X319" s="16"/>
      <c r="Y319" s="16"/>
      <c r="Z319" s="158"/>
      <c r="AB319" s="1"/>
      <c r="AC319" s="158"/>
      <c r="AD319" s="158"/>
      <c r="AE319" s="158"/>
      <c r="AF319" s="158"/>
      <c r="AG319" s="158"/>
      <c r="AH319" s="158"/>
      <c r="AI319" s="158"/>
      <c r="AJ319" s="158"/>
      <c r="AK319" s="158"/>
      <c r="AL319" s="158"/>
      <c r="AM319" s="158"/>
      <c r="AN319" s="158"/>
      <c r="AO319" s="158"/>
      <c r="AP319" s="158"/>
      <c r="AQ319" s="158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  <c r="BH319" s="17"/>
      <c r="BI319" s="17"/>
      <c r="BJ319" s="17"/>
      <c r="BK319" s="17"/>
      <c r="BL319" s="17"/>
      <c r="BM319" s="17"/>
      <c r="BN319" s="17"/>
      <c r="BO319" s="17"/>
      <c r="BP319" s="17"/>
      <c r="BQ319" s="17"/>
      <c r="BR319" s="17"/>
      <c r="BS319" s="17"/>
      <c r="BT319" s="158"/>
      <c r="BU319" s="158"/>
      <c r="BV319" s="158"/>
    </row>
    <row r="320" spans="1:74" x14ac:dyDescent="0.2">
      <c r="B320" s="47" t="s">
        <v>74</v>
      </c>
      <c r="C320" s="47"/>
      <c r="D320" s="47"/>
      <c r="E320" s="30"/>
      <c r="F320" s="31"/>
      <c r="G320" s="31"/>
      <c r="H320" s="5"/>
      <c r="I320" s="5"/>
      <c r="J320" s="38"/>
      <c r="K320" s="158"/>
      <c r="L320" s="38"/>
      <c r="M320" s="38"/>
      <c r="V320" s="1"/>
      <c r="W320" s="1"/>
      <c r="X320" s="16"/>
      <c r="Y320" s="16"/>
      <c r="Z320" s="158"/>
      <c r="AB320" s="1"/>
      <c r="AC320" s="158"/>
      <c r="AD320" s="158"/>
      <c r="AE320" s="158"/>
      <c r="AF320" s="158"/>
      <c r="AG320" s="158"/>
      <c r="AH320" s="158"/>
      <c r="AI320" s="158"/>
      <c r="AJ320" s="158"/>
      <c r="AK320" s="158"/>
      <c r="AL320" s="158"/>
      <c r="AM320" s="158"/>
      <c r="AN320" s="158"/>
      <c r="AO320" s="158"/>
      <c r="AP320" s="158"/>
      <c r="AQ320" s="158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  <c r="BH320" s="17"/>
      <c r="BI320" s="17"/>
      <c r="BJ320" s="17"/>
      <c r="BK320" s="17"/>
      <c r="BL320" s="17"/>
      <c r="BM320" s="17"/>
      <c r="BN320" s="17"/>
      <c r="BO320" s="17"/>
      <c r="BP320" s="17"/>
      <c r="BQ320" s="17"/>
      <c r="BR320" s="17"/>
      <c r="BS320" s="17"/>
      <c r="BT320" s="158"/>
      <c r="BU320" s="158"/>
      <c r="BV320" s="158"/>
    </row>
    <row r="321" spans="1:74" x14ac:dyDescent="0.2">
      <c r="A321" s="16"/>
      <c r="B321" s="19" t="s">
        <v>74</v>
      </c>
      <c r="C321" s="19"/>
      <c r="D321" s="19"/>
      <c r="E321" s="8"/>
      <c r="F321" s="31"/>
      <c r="G321" s="31"/>
      <c r="H321" s="16"/>
      <c r="I321" s="16"/>
      <c r="J321" s="32"/>
      <c r="K321" s="158"/>
      <c r="L321" s="32"/>
      <c r="M321" s="32"/>
      <c r="N321" s="16"/>
      <c r="O321" s="16"/>
      <c r="P321" s="16"/>
      <c r="Q321" s="16"/>
      <c r="V321" s="1"/>
      <c r="W321" s="1"/>
      <c r="X321" s="13"/>
      <c r="Y321" s="16"/>
      <c r="Z321" s="158"/>
      <c r="AB321" s="1"/>
      <c r="AC321" s="158"/>
      <c r="AD321" s="158"/>
      <c r="AE321" s="158"/>
      <c r="AF321" s="158"/>
      <c r="AG321" s="158"/>
      <c r="AH321" s="158"/>
      <c r="AI321" s="158"/>
      <c r="AJ321" s="158"/>
      <c r="AK321" s="158"/>
      <c r="AL321" s="158"/>
      <c r="AM321" s="158"/>
      <c r="AN321" s="158"/>
      <c r="AO321" s="158"/>
      <c r="AP321" s="158"/>
      <c r="AQ321" s="158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  <c r="BH321" s="17"/>
      <c r="BI321" s="17"/>
      <c r="BJ321" s="17"/>
      <c r="BK321" s="17"/>
      <c r="BL321" s="17"/>
      <c r="BM321" s="17"/>
      <c r="BN321" s="17"/>
      <c r="BO321" s="17"/>
      <c r="BP321" s="17"/>
      <c r="BQ321" s="17"/>
      <c r="BR321" s="17"/>
      <c r="BS321" s="17"/>
      <c r="BT321" s="158"/>
      <c r="BU321" s="158"/>
      <c r="BV321" s="158"/>
    </row>
    <row r="322" spans="1:74" x14ac:dyDescent="0.2">
      <c r="B322" s="19" t="s">
        <v>74</v>
      </c>
      <c r="C322" s="19"/>
      <c r="D322" s="19"/>
      <c r="E322" s="48"/>
      <c r="F322" s="31"/>
      <c r="G322" s="31"/>
      <c r="H322" s="16"/>
      <c r="I322" s="16"/>
      <c r="J322" s="32"/>
      <c r="K322" s="158"/>
      <c r="L322" s="32"/>
      <c r="M322" s="32"/>
      <c r="V322" s="13"/>
      <c r="W322" s="16"/>
      <c r="X322" s="13"/>
      <c r="Y322" s="16"/>
      <c r="Z322" s="158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1"/>
      <c r="AN322" s="17"/>
      <c r="AO322" s="22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  <c r="BH322" s="17"/>
      <c r="BI322" s="17"/>
      <c r="BJ322" s="17"/>
      <c r="BK322" s="17"/>
      <c r="BL322" s="17"/>
      <c r="BM322" s="17"/>
      <c r="BN322" s="17"/>
      <c r="BO322" s="17"/>
      <c r="BP322" s="17"/>
      <c r="BQ322" s="17"/>
      <c r="BR322" s="17"/>
      <c r="BS322" s="158"/>
      <c r="BT322" s="158"/>
      <c r="BU322" s="158"/>
      <c r="BV322" s="158"/>
    </row>
    <row r="323" spans="1:74" x14ac:dyDescent="0.2">
      <c r="A323" s="16"/>
      <c r="B323" s="19" t="s">
        <v>74</v>
      </c>
      <c r="C323" s="19"/>
      <c r="D323" s="19"/>
      <c r="E323" s="48"/>
      <c r="F323" s="31"/>
      <c r="G323" s="31"/>
      <c r="H323" s="16"/>
      <c r="I323" s="16"/>
      <c r="J323" s="32"/>
      <c r="K323" s="158"/>
      <c r="L323" s="32"/>
      <c r="M323" s="32"/>
      <c r="N323" s="16"/>
      <c r="O323" s="16"/>
      <c r="P323" s="16"/>
      <c r="Q323" s="16"/>
      <c r="V323" s="158"/>
      <c r="W323" s="158"/>
      <c r="X323" s="13"/>
      <c r="Y323" s="16"/>
      <c r="Z323" s="158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1"/>
      <c r="AN323" s="17"/>
      <c r="AO323" s="22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  <c r="BH323" s="17"/>
      <c r="BI323" s="17"/>
      <c r="BJ323" s="17"/>
      <c r="BK323" s="17"/>
      <c r="BL323" s="17"/>
      <c r="BM323" s="17"/>
      <c r="BN323" s="17"/>
      <c r="BO323" s="17"/>
      <c r="BP323" s="17"/>
      <c r="BQ323" s="17"/>
      <c r="BR323" s="17"/>
      <c r="BS323" s="158"/>
      <c r="BT323" s="158"/>
      <c r="BU323" s="158"/>
      <c r="BV323" s="158"/>
    </row>
    <row r="324" spans="1:74" s="17" customFormat="1" x14ac:dyDescent="0.2">
      <c r="A324" s="16"/>
      <c r="B324" s="20" t="s">
        <v>74</v>
      </c>
      <c r="C324" s="20"/>
      <c r="D324" s="20"/>
      <c r="E324" s="49"/>
      <c r="F324" s="31"/>
      <c r="G324" s="31"/>
      <c r="H324" s="16"/>
      <c r="I324" s="16"/>
      <c r="J324" s="43"/>
      <c r="L324" s="13"/>
      <c r="M324" s="13"/>
      <c r="N324" s="16"/>
      <c r="O324" s="16"/>
      <c r="P324" s="16"/>
      <c r="Q324" s="16"/>
      <c r="R324" s="1"/>
      <c r="S324" s="1"/>
      <c r="T324" s="1"/>
      <c r="U324" s="5"/>
      <c r="V324" s="1"/>
      <c r="W324" s="1"/>
      <c r="X324" s="13"/>
      <c r="Y324" s="16"/>
      <c r="Z324" s="13"/>
      <c r="AA324" s="16"/>
      <c r="AB324" s="158"/>
      <c r="AC324" s="158"/>
      <c r="AD324" s="158"/>
      <c r="AE324" s="158"/>
      <c r="AF324" s="158"/>
      <c r="AG324" s="158"/>
      <c r="AH324" s="158"/>
      <c r="AI324" s="158"/>
      <c r="AJ324" s="158"/>
      <c r="AK324" s="158"/>
      <c r="AL324" s="158"/>
      <c r="AM324" s="158"/>
      <c r="AN324" s="158"/>
      <c r="AO324" s="158"/>
      <c r="AP324" s="158"/>
      <c r="AQ324" s="158"/>
    </row>
    <row r="325" spans="1:74" x14ac:dyDescent="0.2">
      <c r="B325" s="19" t="s">
        <v>74</v>
      </c>
      <c r="C325" s="19"/>
      <c r="D325" s="19"/>
      <c r="E325" s="48"/>
      <c r="F325" s="31"/>
      <c r="G325" s="31"/>
      <c r="H325" s="16"/>
      <c r="I325" s="16"/>
      <c r="J325" s="32"/>
      <c r="K325" s="158"/>
      <c r="L325" s="32"/>
      <c r="M325" s="32"/>
      <c r="R325" s="16"/>
      <c r="U325" s="16"/>
      <c r="V325" s="1"/>
      <c r="W325" s="13"/>
      <c r="X325" s="13"/>
      <c r="Y325" s="16"/>
      <c r="Z325" s="158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1"/>
      <c r="AN325" s="17"/>
      <c r="AO325" s="22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  <c r="BH325" s="17"/>
      <c r="BI325" s="17"/>
      <c r="BJ325" s="17"/>
      <c r="BK325" s="17"/>
      <c r="BL325" s="17"/>
      <c r="BM325" s="17"/>
      <c r="BN325" s="17"/>
      <c r="BO325" s="17"/>
      <c r="BP325" s="17"/>
      <c r="BQ325" s="17"/>
      <c r="BR325" s="17"/>
      <c r="BS325" s="158"/>
      <c r="BT325" s="158"/>
      <c r="BU325" s="158"/>
      <c r="BV325" s="158"/>
    </row>
    <row r="326" spans="1:74" x14ac:dyDescent="0.2">
      <c r="A326" s="16"/>
      <c r="B326" s="19" t="s">
        <v>74</v>
      </c>
      <c r="C326" s="19"/>
      <c r="D326" s="19"/>
      <c r="E326" s="48"/>
      <c r="F326" s="31"/>
      <c r="G326" s="31"/>
      <c r="H326" s="16"/>
      <c r="I326" s="16"/>
      <c r="J326" s="32"/>
      <c r="K326" s="158"/>
      <c r="L326" s="32"/>
      <c r="M326" s="32"/>
      <c r="N326" s="16"/>
      <c r="O326" s="16"/>
      <c r="P326" s="16"/>
      <c r="Q326" s="16"/>
      <c r="V326" s="1"/>
      <c r="W326" s="13"/>
      <c r="X326" s="13"/>
      <c r="Y326" s="16"/>
      <c r="Z326" s="158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1"/>
      <c r="AN326" s="17"/>
      <c r="AO326" s="22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  <c r="BI326" s="17"/>
      <c r="BJ326" s="17"/>
      <c r="BK326" s="17"/>
      <c r="BL326" s="17"/>
      <c r="BM326" s="17"/>
      <c r="BN326" s="17"/>
      <c r="BO326" s="17"/>
      <c r="BP326" s="17"/>
      <c r="BQ326" s="17"/>
      <c r="BR326" s="17"/>
      <c r="BS326" s="158"/>
      <c r="BT326" s="158"/>
      <c r="BU326" s="158"/>
      <c r="BV326" s="158"/>
    </row>
    <row r="327" spans="1:74" x14ac:dyDescent="0.2">
      <c r="A327" s="16"/>
      <c r="B327" s="19" t="s">
        <v>74</v>
      </c>
      <c r="C327" s="19"/>
      <c r="D327" s="19"/>
      <c r="E327" s="48"/>
      <c r="F327" s="31"/>
      <c r="G327" s="31"/>
      <c r="H327" s="16"/>
      <c r="I327" s="16"/>
      <c r="J327" s="32"/>
      <c r="K327" s="158"/>
      <c r="L327" s="32"/>
      <c r="M327" s="32"/>
      <c r="N327" s="16"/>
      <c r="O327" s="16"/>
      <c r="P327" s="16"/>
      <c r="Q327" s="16"/>
      <c r="V327" s="1"/>
      <c r="W327" s="1"/>
      <c r="X327" s="16"/>
      <c r="Y327" s="16"/>
      <c r="Z327" s="158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1"/>
      <c r="AN327" s="17"/>
      <c r="AO327" s="22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  <c r="BH327" s="17"/>
      <c r="BI327" s="17"/>
      <c r="BJ327" s="17"/>
      <c r="BK327" s="17"/>
      <c r="BL327" s="17"/>
      <c r="BM327" s="17"/>
      <c r="BN327" s="17"/>
      <c r="BO327" s="17"/>
      <c r="BP327" s="17"/>
      <c r="BQ327" s="17"/>
      <c r="BR327" s="17"/>
      <c r="BS327" s="158"/>
      <c r="BT327" s="158"/>
      <c r="BU327" s="158"/>
      <c r="BV327" s="158"/>
    </row>
    <row r="328" spans="1:74" x14ac:dyDescent="0.2">
      <c r="A328" s="16"/>
      <c r="B328" s="19" t="s">
        <v>74</v>
      </c>
      <c r="C328" s="19"/>
      <c r="D328" s="19"/>
      <c r="E328" s="48"/>
      <c r="F328" s="31"/>
      <c r="G328" s="31"/>
      <c r="H328" s="22"/>
      <c r="I328" s="22"/>
      <c r="K328" s="158"/>
      <c r="L328" s="2"/>
      <c r="M328" s="35"/>
      <c r="N328" s="16"/>
      <c r="O328" s="16"/>
      <c r="P328" s="16"/>
      <c r="Q328" s="16"/>
      <c r="V328" s="1"/>
      <c r="W328" s="158"/>
      <c r="X328" s="16"/>
      <c r="Y328" s="16"/>
      <c r="Z328" s="158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1"/>
      <c r="AN328" s="17"/>
      <c r="AO328" s="22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  <c r="BI328" s="17"/>
      <c r="BJ328" s="17"/>
      <c r="BK328" s="17"/>
      <c r="BL328" s="17"/>
      <c r="BM328" s="17"/>
      <c r="BN328" s="17"/>
      <c r="BO328" s="17"/>
      <c r="BP328" s="17"/>
      <c r="BQ328" s="17"/>
      <c r="BR328" s="17"/>
      <c r="BS328" s="158"/>
      <c r="BT328" s="158"/>
      <c r="BU328" s="158"/>
      <c r="BV328" s="158"/>
    </row>
    <row r="329" spans="1:74" x14ac:dyDescent="0.2">
      <c r="A329" s="16"/>
      <c r="B329" s="19" t="s">
        <v>74</v>
      </c>
      <c r="C329" s="19"/>
      <c r="D329" s="19"/>
      <c r="E329" s="50"/>
      <c r="F329" s="31"/>
      <c r="G329" s="31"/>
      <c r="H329" s="40"/>
      <c r="I329" s="40"/>
      <c r="J329" s="32"/>
      <c r="K329" s="158"/>
      <c r="L329" s="41"/>
      <c r="M329" s="32"/>
      <c r="N329" s="16"/>
      <c r="O329" s="16"/>
      <c r="P329" s="16"/>
      <c r="Q329" s="16"/>
      <c r="V329" s="1"/>
      <c r="W329" s="16"/>
      <c r="X329" s="16"/>
      <c r="Y329" s="16"/>
      <c r="Z329" s="158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1"/>
      <c r="AN329" s="17"/>
      <c r="AO329" s="22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  <c r="BR329" s="17"/>
      <c r="BS329" s="158"/>
      <c r="BT329" s="158"/>
      <c r="BU329" s="158"/>
      <c r="BV329" s="158"/>
    </row>
    <row r="330" spans="1:74" x14ac:dyDescent="0.2">
      <c r="A330" s="16"/>
      <c r="B330" s="20" t="s">
        <v>74</v>
      </c>
      <c r="E330" s="48"/>
      <c r="F330" s="31"/>
      <c r="G330" s="31"/>
      <c r="H330" s="22"/>
      <c r="I330" s="22"/>
      <c r="K330" s="158"/>
      <c r="L330" s="2"/>
      <c r="N330" s="16"/>
      <c r="O330" s="16"/>
      <c r="P330" s="16"/>
      <c r="Q330" s="16"/>
      <c r="V330" s="1"/>
      <c r="W330" s="16"/>
      <c r="X330" s="16"/>
      <c r="Y330" s="16"/>
      <c r="Z330" s="158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1"/>
      <c r="AN330" s="17"/>
      <c r="AO330" s="22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  <c r="BI330" s="17"/>
      <c r="BJ330" s="17"/>
      <c r="BK330" s="17"/>
      <c r="BL330" s="17"/>
      <c r="BM330" s="17"/>
      <c r="BN330" s="17"/>
      <c r="BO330" s="17"/>
      <c r="BP330" s="17"/>
      <c r="BQ330" s="17"/>
      <c r="BR330" s="17"/>
      <c r="BS330" s="158"/>
      <c r="BT330" s="158"/>
      <c r="BU330" s="158"/>
      <c r="BV330" s="158"/>
    </row>
    <row r="331" spans="1:74" x14ac:dyDescent="0.2">
      <c r="A331" s="16"/>
      <c r="B331" s="20" t="s">
        <v>74</v>
      </c>
      <c r="E331" s="63"/>
      <c r="F331" s="31"/>
      <c r="G331" s="31"/>
      <c r="H331" s="22"/>
      <c r="I331" s="22"/>
      <c r="K331" s="158"/>
      <c r="L331" s="2"/>
      <c r="N331" s="16"/>
      <c r="O331" s="16"/>
      <c r="P331" s="16"/>
      <c r="Q331" s="16"/>
      <c r="V331" s="1"/>
      <c r="W331" s="16"/>
      <c r="X331" s="16"/>
      <c r="Y331" s="16"/>
      <c r="Z331" s="158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1"/>
      <c r="AN331" s="17"/>
      <c r="AO331" s="22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  <c r="BP331" s="17"/>
      <c r="BQ331" s="17"/>
      <c r="BR331" s="17"/>
      <c r="BS331" s="158"/>
      <c r="BT331" s="158"/>
      <c r="BU331" s="158"/>
      <c r="BV331" s="158"/>
    </row>
    <row r="332" spans="1:74" s="17" customFormat="1" x14ac:dyDescent="0.2">
      <c r="A332" s="1"/>
      <c r="B332" s="20" t="s">
        <v>74</v>
      </c>
      <c r="C332" s="20"/>
      <c r="D332" s="20"/>
      <c r="E332" s="48"/>
      <c r="F332" s="31"/>
      <c r="G332" s="31"/>
      <c r="H332" s="22"/>
      <c r="I332" s="22"/>
      <c r="J332" s="2"/>
      <c r="L332" s="2"/>
      <c r="M332" s="2"/>
      <c r="N332" s="1"/>
      <c r="O332" s="1"/>
      <c r="P332" s="1"/>
      <c r="Q332" s="1"/>
      <c r="R332" s="1"/>
      <c r="S332" s="1"/>
      <c r="T332" s="1"/>
      <c r="U332" s="1"/>
      <c r="V332" s="1"/>
      <c r="W332" s="16"/>
      <c r="X332" s="16"/>
      <c r="Y332" s="16"/>
      <c r="Z332" s="158"/>
      <c r="AA332" s="1"/>
      <c r="AB332" s="158"/>
      <c r="AC332" s="158"/>
      <c r="AD332" s="158"/>
      <c r="AE332" s="158"/>
      <c r="AF332" s="158"/>
      <c r="AG332" s="158"/>
      <c r="AH332" s="158"/>
      <c r="AI332" s="158"/>
      <c r="AJ332" s="158"/>
      <c r="AK332" s="158"/>
      <c r="AL332" s="158"/>
      <c r="AM332" s="158"/>
      <c r="AN332" s="158"/>
      <c r="AO332" s="158"/>
    </row>
    <row r="333" spans="1:74" s="17" customFormat="1" x14ac:dyDescent="0.2">
      <c r="A333" s="1"/>
      <c r="B333" s="20" t="s">
        <v>74</v>
      </c>
      <c r="C333" s="20"/>
      <c r="D333" s="20"/>
      <c r="E333" s="48"/>
      <c r="F333" s="31"/>
      <c r="G333" s="31"/>
      <c r="H333" s="22"/>
      <c r="I333" s="22"/>
      <c r="J333" s="2"/>
      <c r="L333" s="2"/>
      <c r="M333" s="2"/>
      <c r="N333" s="1"/>
      <c r="O333" s="1"/>
      <c r="P333" s="1"/>
      <c r="Q333" s="1"/>
      <c r="R333" s="1"/>
      <c r="S333" s="1"/>
      <c r="T333" s="1"/>
      <c r="U333" s="1"/>
      <c r="V333" s="1"/>
      <c r="W333" s="16"/>
      <c r="X333" s="16"/>
      <c r="Y333" s="16"/>
      <c r="Z333" s="158"/>
      <c r="AA333" s="1"/>
      <c r="AB333" s="158"/>
      <c r="AC333" s="158"/>
      <c r="AD333" s="158"/>
      <c r="AE333" s="158"/>
      <c r="AF333" s="158"/>
      <c r="AG333" s="158"/>
      <c r="AH333" s="158"/>
      <c r="AI333" s="158"/>
      <c r="AJ333" s="158"/>
      <c r="AK333" s="158"/>
      <c r="AL333" s="158"/>
      <c r="AM333" s="158"/>
      <c r="AN333" s="158"/>
      <c r="AO333" s="158"/>
    </row>
    <row r="334" spans="1:74" s="17" customFormat="1" x14ac:dyDescent="0.2">
      <c r="A334" s="1"/>
      <c r="B334" s="19" t="s">
        <v>74</v>
      </c>
      <c r="C334" s="19"/>
      <c r="D334" s="19"/>
      <c r="E334" s="48"/>
      <c r="F334" s="31"/>
      <c r="G334" s="31"/>
      <c r="H334" s="40"/>
      <c r="I334" s="40"/>
      <c r="J334" s="32"/>
      <c r="L334" s="41"/>
      <c r="M334" s="32"/>
      <c r="N334" s="1"/>
      <c r="O334" s="1"/>
      <c r="P334" s="1"/>
      <c r="Q334" s="1"/>
      <c r="R334" s="1"/>
      <c r="S334" s="1"/>
      <c r="T334" s="1"/>
      <c r="U334" s="1"/>
      <c r="V334" s="1"/>
      <c r="W334" s="16"/>
      <c r="X334" s="16"/>
      <c r="Y334" s="16"/>
      <c r="Z334" s="158"/>
      <c r="AA334" s="1"/>
      <c r="AB334" s="158"/>
      <c r="AC334" s="158"/>
      <c r="AD334" s="158"/>
      <c r="AE334" s="158"/>
      <c r="AF334" s="158"/>
      <c r="AG334" s="158"/>
      <c r="AH334" s="158"/>
      <c r="AI334" s="158"/>
      <c r="AJ334" s="158"/>
      <c r="AK334" s="158"/>
      <c r="AL334" s="158"/>
      <c r="AM334" s="158"/>
      <c r="AN334" s="158"/>
      <c r="AO334" s="158"/>
    </row>
    <row r="335" spans="1:74" s="17" customFormat="1" x14ac:dyDescent="0.2">
      <c r="A335" s="1"/>
      <c r="B335" s="19" t="s">
        <v>74</v>
      </c>
      <c r="C335" s="19"/>
      <c r="D335" s="19"/>
      <c r="E335" s="48"/>
      <c r="F335" s="31"/>
      <c r="G335" s="31"/>
      <c r="H335" s="16"/>
      <c r="I335" s="16"/>
      <c r="J335" s="32"/>
      <c r="L335" s="32"/>
      <c r="M335" s="32"/>
      <c r="N335" s="1"/>
      <c r="O335" s="1"/>
      <c r="P335" s="1"/>
      <c r="Q335" s="1"/>
      <c r="R335" s="1"/>
      <c r="S335" s="1"/>
      <c r="T335" s="1"/>
      <c r="U335" s="1"/>
      <c r="V335" s="1"/>
      <c r="W335" s="16"/>
      <c r="X335" s="16"/>
      <c r="Y335" s="16"/>
      <c r="Z335" s="158"/>
      <c r="AA335" s="1"/>
      <c r="AB335" s="158"/>
      <c r="AC335" s="158"/>
      <c r="AD335" s="158"/>
      <c r="AE335" s="158"/>
      <c r="AF335" s="158"/>
      <c r="AG335" s="158"/>
      <c r="AH335" s="158"/>
      <c r="AI335" s="158"/>
      <c r="AJ335" s="158"/>
      <c r="AK335" s="158"/>
      <c r="AL335" s="158"/>
      <c r="AM335" s="158"/>
      <c r="AN335" s="158"/>
      <c r="AO335" s="158"/>
    </row>
    <row r="336" spans="1:74" s="17" customFormat="1" x14ac:dyDescent="0.2">
      <c r="A336" s="1"/>
      <c r="B336" s="20" t="s">
        <v>74</v>
      </c>
      <c r="C336" s="20"/>
      <c r="D336" s="20"/>
      <c r="E336" s="48"/>
      <c r="F336" s="31"/>
      <c r="G336" s="31"/>
      <c r="H336" s="5"/>
      <c r="I336" s="5"/>
      <c r="J336" s="38"/>
      <c r="L336" s="39"/>
      <c r="M336" s="38"/>
      <c r="N336" s="1"/>
      <c r="O336" s="1"/>
      <c r="P336" s="1"/>
      <c r="Q336" s="1"/>
      <c r="R336" s="1"/>
      <c r="S336" s="1"/>
      <c r="T336" s="1"/>
      <c r="U336" s="1"/>
      <c r="V336" s="1"/>
      <c r="W336" s="16"/>
      <c r="X336" s="16"/>
      <c r="Y336" s="16"/>
      <c r="Z336" s="158"/>
      <c r="AA336" s="1"/>
      <c r="AB336" s="158"/>
      <c r="AC336" s="158"/>
      <c r="AD336" s="158"/>
      <c r="AE336" s="158"/>
      <c r="AF336" s="158"/>
      <c r="AG336" s="158"/>
      <c r="AH336" s="158"/>
      <c r="AI336" s="158"/>
      <c r="AJ336" s="158"/>
      <c r="AK336" s="158"/>
      <c r="AL336" s="158"/>
      <c r="AM336" s="158"/>
      <c r="AN336" s="158"/>
      <c r="AO336" s="158"/>
    </row>
    <row r="337" spans="1:74" s="17" customFormat="1" x14ac:dyDescent="0.2">
      <c r="A337" s="1"/>
      <c r="B337" s="20" t="s">
        <v>74</v>
      </c>
      <c r="C337" s="20"/>
      <c r="D337" s="20"/>
      <c r="E337" s="48"/>
      <c r="F337" s="31"/>
      <c r="G337" s="31"/>
      <c r="H337" s="5"/>
      <c r="I337" s="5"/>
      <c r="J337" s="38"/>
      <c r="L337" s="39"/>
      <c r="M337" s="38"/>
      <c r="N337" s="1"/>
      <c r="O337" s="1"/>
      <c r="P337" s="1"/>
      <c r="Q337" s="1"/>
      <c r="R337" s="1"/>
      <c r="S337" s="1"/>
      <c r="T337" s="1"/>
      <c r="U337" s="1"/>
      <c r="V337" s="1"/>
      <c r="W337" s="16"/>
      <c r="X337" s="16"/>
      <c r="Y337" s="16"/>
      <c r="Z337" s="158"/>
      <c r="AA337" s="1"/>
      <c r="AB337" s="158"/>
      <c r="AC337" s="158"/>
      <c r="AD337" s="158"/>
      <c r="AE337" s="158"/>
      <c r="AF337" s="158"/>
      <c r="AG337" s="158"/>
      <c r="AH337" s="158"/>
      <c r="AI337" s="158"/>
      <c r="AJ337" s="158"/>
      <c r="AK337" s="158"/>
      <c r="AL337" s="158"/>
      <c r="AM337" s="158"/>
      <c r="AN337" s="158"/>
      <c r="AO337" s="158"/>
    </row>
    <row r="338" spans="1:74" x14ac:dyDescent="0.2">
      <c r="B338" s="20" t="s">
        <v>74</v>
      </c>
      <c r="E338" s="48"/>
      <c r="F338" s="31"/>
      <c r="G338" s="31"/>
      <c r="V338" s="158"/>
      <c r="W338" s="158"/>
      <c r="X338" s="158"/>
      <c r="Y338" s="158"/>
      <c r="Z338" s="158"/>
      <c r="AB338" s="158"/>
      <c r="AC338" s="158"/>
      <c r="AD338" s="158"/>
      <c r="AE338" s="158"/>
      <c r="AF338" s="158"/>
      <c r="AG338" s="158"/>
      <c r="AH338" s="158"/>
      <c r="AI338" s="158"/>
      <c r="AJ338" s="158"/>
      <c r="AK338" s="158"/>
      <c r="AL338" s="158"/>
      <c r="AM338" s="158"/>
      <c r="AN338" s="158"/>
      <c r="AO338" s="158"/>
      <c r="AP338" s="158"/>
      <c r="AQ338" s="158"/>
      <c r="AR338" s="158"/>
      <c r="AS338" s="158"/>
      <c r="AT338" s="158"/>
      <c r="AU338" s="158"/>
      <c r="AV338" s="158"/>
      <c r="AW338" s="158"/>
      <c r="AX338" s="158"/>
      <c r="AY338" s="158"/>
      <c r="AZ338" s="158"/>
      <c r="BA338" s="158"/>
      <c r="BB338" s="158"/>
      <c r="BC338" s="158"/>
      <c r="BD338" s="158"/>
      <c r="BE338" s="158"/>
      <c r="BF338" s="158"/>
      <c r="BG338" s="158"/>
      <c r="BH338" s="158"/>
      <c r="BI338" s="158"/>
      <c r="BJ338" s="158"/>
      <c r="BK338" s="158"/>
      <c r="BL338" s="158"/>
      <c r="BM338" s="158"/>
      <c r="BN338" s="158"/>
      <c r="BO338" s="158"/>
      <c r="BP338" s="158"/>
      <c r="BQ338" s="158"/>
      <c r="BR338" s="158"/>
      <c r="BS338" s="158"/>
      <c r="BT338" s="158"/>
      <c r="BU338" s="158"/>
      <c r="BV338" s="158"/>
    </row>
    <row r="339" spans="1:74" x14ac:dyDescent="0.2">
      <c r="B339" s="20" t="s">
        <v>74</v>
      </c>
      <c r="E339" s="158"/>
      <c r="V339" s="158"/>
      <c r="W339" s="158"/>
      <c r="X339" s="158"/>
      <c r="Y339" s="158"/>
      <c r="Z339" s="158"/>
      <c r="AB339" s="158"/>
      <c r="AC339" s="158"/>
      <c r="AD339" s="158"/>
      <c r="AE339" s="158"/>
      <c r="AF339" s="158"/>
      <c r="AG339" s="158"/>
      <c r="AH339" s="158"/>
      <c r="AI339" s="158"/>
      <c r="AJ339" s="158"/>
      <c r="AK339" s="158"/>
      <c r="AL339" s="158"/>
      <c r="AM339" s="158"/>
      <c r="AN339" s="158"/>
      <c r="AO339" s="158"/>
      <c r="AP339" s="158"/>
      <c r="AQ339" s="158"/>
      <c r="AR339" s="158"/>
      <c r="AS339" s="158"/>
      <c r="AT339" s="158"/>
      <c r="AU339" s="158"/>
      <c r="AV339" s="158"/>
      <c r="AW339" s="158"/>
      <c r="AX339" s="158"/>
      <c r="AY339" s="158"/>
      <c r="AZ339" s="158"/>
      <c r="BA339" s="158"/>
      <c r="BB339" s="158"/>
      <c r="BC339" s="158"/>
      <c r="BD339" s="158"/>
      <c r="BE339" s="158"/>
      <c r="BF339" s="158"/>
      <c r="BG339" s="158"/>
      <c r="BH339" s="158"/>
      <c r="BI339" s="158"/>
      <c r="BJ339" s="158"/>
      <c r="BK339" s="158"/>
      <c r="BL339" s="158"/>
      <c r="BM339" s="158"/>
      <c r="BN339" s="158"/>
      <c r="BO339" s="158"/>
      <c r="BP339" s="158"/>
      <c r="BQ339" s="158"/>
      <c r="BR339" s="158"/>
      <c r="BS339" s="158"/>
      <c r="BT339" s="158"/>
      <c r="BU339" s="158"/>
      <c r="BV339" s="158"/>
    </row>
    <row r="340" spans="1:74" x14ac:dyDescent="0.2">
      <c r="B340" s="20" t="s">
        <v>74</v>
      </c>
      <c r="E340" s="51"/>
      <c r="F340" s="31"/>
      <c r="G340" s="31"/>
      <c r="V340" s="158"/>
      <c r="W340" s="158"/>
      <c r="X340" s="158"/>
      <c r="Y340" s="158"/>
      <c r="Z340" s="158"/>
      <c r="AB340" s="158"/>
      <c r="AC340" s="158"/>
      <c r="AD340" s="158"/>
      <c r="AE340" s="158"/>
      <c r="AF340" s="158"/>
      <c r="AG340" s="158"/>
      <c r="AH340" s="158"/>
      <c r="AI340" s="158"/>
      <c r="AJ340" s="158"/>
      <c r="AK340" s="158"/>
      <c r="AL340" s="158"/>
      <c r="AM340" s="158"/>
      <c r="AN340" s="158"/>
      <c r="AO340" s="158"/>
      <c r="AP340" s="158"/>
      <c r="AQ340" s="158"/>
      <c r="AR340" s="158"/>
      <c r="AS340" s="158"/>
      <c r="AT340" s="158"/>
      <c r="AU340" s="158"/>
      <c r="AV340" s="158"/>
      <c r="AW340" s="158"/>
      <c r="AX340" s="158"/>
      <c r="AY340" s="158"/>
      <c r="AZ340" s="158"/>
      <c r="BA340" s="158"/>
      <c r="BB340" s="158"/>
      <c r="BC340" s="158"/>
      <c r="BD340" s="158"/>
      <c r="BE340" s="158"/>
      <c r="BF340" s="158"/>
      <c r="BG340" s="158"/>
      <c r="BH340" s="158"/>
      <c r="BI340" s="158"/>
      <c r="BJ340" s="158"/>
      <c r="BK340" s="158"/>
      <c r="BL340" s="158"/>
      <c r="BM340" s="158"/>
      <c r="BN340" s="158"/>
      <c r="BO340" s="158"/>
      <c r="BP340" s="158"/>
      <c r="BQ340" s="158"/>
      <c r="BR340" s="158"/>
      <c r="BS340" s="158"/>
      <c r="BT340" s="158"/>
      <c r="BU340" s="158"/>
      <c r="BV340" s="158"/>
    </row>
    <row r="341" spans="1:74" x14ac:dyDescent="0.2">
      <c r="B341" s="20" t="s">
        <v>74</v>
      </c>
      <c r="E341" s="51"/>
      <c r="F341" s="31"/>
      <c r="G341" s="31"/>
      <c r="V341" s="158"/>
      <c r="W341" s="158"/>
      <c r="X341" s="158"/>
      <c r="Y341" s="158"/>
      <c r="Z341" s="158"/>
      <c r="AB341" s="158"/>
      <c r="AC341" s="158"/>
      <c r="AD341" s="158"/>
      <c r="AE341" s="158"/>
      <c r="AF341" s="158"/>
      <c r="AG341" s="158"/>
      <c r="AH341" s="158"/>
      <c r="AI341" s="158"/>
      <c r="AJ341" s="158"/>
      <c r="AK341" s="158"/>
      <c r="AL341" s="158"/>
      <c r="AM341" s="158"/>
      <c r="AN341" s="158"/>
      <c r="AO341" s="158"/>
      <c r="AP341" s="158"/>
      <c r="AQ341" s="158"/>
      <c r="AR341" s="158"/>
      <c r="AS341" s="158"/>
      <c r="AT341" s="158"/>
      <c r="AU341" s="158"/>
      <c r="AV341" s="158"/>
      <c r="AW341" s="158"/>
      <c r="AX341" s="158"/>
      <c r="AY341" s="158"/>
      <c r="AZ341" s="158"/>
      <c r="BA341" s="158"/>
      <c r="BB341" s="158"/>
      <c r="BC341" s="158"/>
      <c r="BD341" s="158"/>
      <c r="BE341" s="158"/>
      <c r="BF341" s="158"/>
      <c r="BG341" s="158"/>
      <c r="BH341" s="158"/>
      <c r="BI341" s="158"/>
      <c r="BJ341" s="158"/>
      <c r="BK341" s="158"/>
      <c r="BL341" s="158"/>
      <c r="BM341" s="158"/>
      <c r="BN341" s="158"/>
      <c r="BO341" s="158"/>
      <c r="BP341" s="158"/>
      <c r="BQ341" s="158"/>
      <c r="BR341" s="158"/>
      <c r="BS341" s="158"/>
      <c r="BT341" s="158"/>
      <c r="BU341" s="158"/>
      <c r="BV341" s="158"/>
    </row>
    <row r="342" spans="1:74" s="17" customFormat="1" x14ac:dyDescent="0.2">
      <c r="A342" s="1"/>
      <c r="B342" s="19" t="s">
        <v>74</v>
      </c>
      <c r="C342" s="19"/>
      <c r="D342" s="19"/>
      <c r="E342" s="30"/>
      <c r="F342" s="31"/>
      <c r="G342" s="31"/>
      <c r="H342" s="16"/>
      <c r="I342" s="16"/>
      <c r="J342" s="35"/>
      <c r="L342" s="35"/>
      <c r="M342" s="35"/>
      <c r="N342" s="1"/>
      <c r="O342" s="1"/>
      <c r="P342" s="1"/>
      <c r="Q342" s="1"/>
      <c r="R342" s="1"/>
      <c r="S342" s="1"/>
      <c r="T342" s="1"/>
      <c r="U342" s="1"/>
      <c r="V342" s="1"/>
      <c r="W342" s="16"/>
      <c r="X342" s="16"/>
      <c r="Y342" s="16"/>
      <c r="Z342" s="158"/>
      <c r="AA342" s="1"/>
      <c r="AB342" s="158"/>
      <c r="AC342" s="158"/>
      <c r="AD342" s="158"/>
      <c r="AE342" s="158"/>
      <c r="AF342" s="158"/>
      <c r="AG342" s="158"/>
      <c r="AH342" s="158"/>
      <c r="AI342" s="158"/>
      <c r="AJ342" s="158"/>
      <c r="AK342" s="158"/>
      <c r="AL342" s="158"/>
      <c r="AM342" s="158"/>
      <c r="AN342" s="158"/>
      <c r="AO342" s="158"/>
    </row>
    <row r="343" spans="1:74" s="17" customFormat="1" x14ac:dyDescent="0.2">
      <c r="A343" s="1"/>
      <c r="B343" s="20" t="s">
        <v>74</v>
      </c>
      <c r="C343" s="20"/>
      <c r="D343" s="20"/>
      <c r="E343" s="30"/>
      <c r="F343" s="31"/>
      <c r="G343" s="31"/>
      <c r="H343" s="22"/>
      <c r="I343" s="22"/>
      <c r="J343" s="2"/>
      <c r="L343" s="2"/>
      <c r="M343" s="38"/>
      <c r="N343" s="1"/>
      <c r="O343" s="1"/>
      <c r="P343" s="1"/>
      <c r="Q343" s="1"/>
      <c r="R343" s="1"/>
      <c r="S343" s="1"/>
      <c r="T343" s="1"/>
      <c r="U343" s="1"/>
      <c r="V343" s="1"/>
      <c r="W343" s="16"/>
      <c r="X343" s="16"/>
      <c r="Y343" s="16"/>
      <c r="Z343" s="158"/>
      <c r="AA343" s="1"/>
      <c r="AB343" s="158"/>
      <c r="AC343" s="158"/>
      <c r="AD343" s="158"/>
      <c r="AE343" s="158"/>
      <c r="AF343" s="158"/>
      <c r="AG343" s="158"/>
      <c r="AH343" s="158"/>
      <c r="AI343" s="158"/>
      <c r="AJ343" s="158"/>
      <c r="AK343" s="158"/>
      <c r="AL343" s="158"/>
      <c r="AM343" s="158"/>
      <c r="AN343" s="158"/>
      <c r="AO343" s="158"/>
    </row>
    <row r="344" spans="1:74" s="17" customFormat="1" x14ac:dyDescent="0.2">
      <c r="A344" s="1"/>
      <c r="B344" s="20" t="s">
        <v>74</v>
      </c>
      <c r="C344" s="20"/>
      <c r="D344" s="20"/>
      <c r="E344" s="30"/>
      <c r="F344" s="31"/>
      <c r="G344" s="31"/>
      <c r="H344" s="22"/>
      <c r="I344" s="22"/>
      <c r="J344" s="2"/>
      <c r="L344" s="2"/>
      <c r="M344" s="38"/>
      <c r="N344" s="1"/>
      <c r="O344" s="1"/>
      <c r="P344" s="1"/>
      <c r="Q344" s="1"/>
      <c r="R344" s="1"/>
      <c r="S344" s="1"/>
      <c r="T344" s="1"/>
      <c r="U344" s="1"/>
      <c r="V344" s="1"/>
      <c r="W344" s="16"/>
      <c r="X344" s="16"/>
      <c r="Y344" s="16"/>
      <c r="Z344" s="158"/>
      <c r="AA344" s="1"/>
      <c r="AB344" s="158"/>
      <c r="AC344" s="158"/>
      <c r="AD344" s="158"/>
      <c r="AE344" s="158"/>
      <c r="AF344" s="158"/>
      <c r="AG344" s="158"/>
      <c r="AH344" s="158"/>
      <c r="AI344" s="158"/>
      <c r="AJ344" s="158"/>
      <c r="AK344" s="158"/>
      <c r="AL344" s="158"/>
      <c r="AM344" s="158"/>
      <c r="AN344" s="158"/>
      <c r="AO344" s="158"/>
    </row>
    <row r="345" spans="1:74" s="17" customFormat="1" x14ac:dyDescent="0.2">
      <c r="A345" s="1"/>
      <c r="B345" s="19" t="s">
        <v>74</v>
      </c>
      <c r="C345" s="19"/>
      <c r="D345" s="19"/>
      <c r="E345" s="30"/>
      <c r="F345" s="31"/>
      <c r="G345" s="31"/>
      <c r="H345" s="16"/>
      <c r="I345" s="16"/>
      <c r="J345" s="35"/>
      <c r="L345" s="35"/>
      <c r="M345" s="35"/>
      <c r="N345" s="1"/>
      <c r="O345" s="1"/>
      <c r="P345" s="1"/>
      <c r="Q345" s="1"/>
      <c r="R345" s="1"/>
      <c r="S345" s="1"/>
      <c r="T345" s="1"/>
      <c r="U345" s="1"/>
      <c r="V345" s="1"/>
      <c r="W345" s="16"/>
      <c r="X345" s="16"/>
      <c r="Y345" s="16"/>
      <c r="Z345" s="158"/>
      <c r="AA345" s="1"/>
      <c r="AB345" s="158"/>
      <c r="AC345" s="158"/>
      <c r="AD345" s="158"/>
      <c r="AE345" s="158"/>
      <c r="AF345" s="158"/>
      <c r="AG345" s="158"/>
      <c r="AH345" s="158"/>
      <c r="AI345" s="158"/>
      <c r="AJ345" s="158"/>
      <c r="AK345" s="158"/>
      <c r="AL345" s="158"/>
      <c r="AM345" s="158"/>
      <c r="AN345" s="158"/>
      <c r="AO345" s="158"/>
    </row>
    <row r="346" spans="1:74" s="17" customFormat="1" x14ac:dyDescent="0.2">
      <c r="A346" s="1"/>
      <c r="B346" s="19" t="s">
        <v>74</v>
      </c>
      <c r="C346" s="19"/>
      <c r="D346" s="19"/>
      <c r="E346" s="45"/>
      <c r="F346" s="31"/>
      <c r="G346" s="31"/>
      <c r="H346" s="16"/>
      <c r="I346" s="16"/>
      <c r="J346" s="35"/>
      <c r="L346" s="35"/>
      <c r="M346" s="35"/>
      <c r="N346" s="1"/>
      <c r="O346" s="1"/>
      <c r="P346" s="1"/>
      <c r="Q346" s="1"/>
      <c r="R346" s="1"/>
      <c r="S346" s="1"/>
      <c r="T346" s="1"/>
      <c r="U346" s="1"/>
      <c r="V346" s="1"/>
      <c r="W346" s="16"/>
      <c r="X346" s="16"/>
      <c r="Y346" s="16"/>
      <c r="Z346" s="158"/>
      <c r="AA346" s="1"/>
      <c r="AB346" s="158"/>
      <c r="AC346" s="158"/>
      <c r="AD346" s="158"/>
      <c r="AE346" s="158"/>
      <c r="AF346" s="158"/>
      <c r="AG346" s="158"/>
      <c r="AH346" s="158"/>
      <c r="AI346" s="158"/>
      <c r="AJ346" s="158"/>
      <c r="AK346" s="158"/>
      <c r="AL346" s="158"/>
      <c r="AM346" s="158"/>
      <c r="AN346" s="158"/>
      <c r="AO346" s="158"/>
    </row>
    <row r="347" spans="1:74" s="17" customFormat="1" x14ac:dyDescent="0.2">
      <c r="A347" s="1"/>
      <c r="B347" s="19" t="s">
        <v>74</v>
      </c>
      <c r="C347" s="19"/>
      <c r="D347" s="19"/>
      <c r="E347" s="30"/>
      <c r="F347" s="31"/>
      <c r="G347" s="31"/>
      <c r="H347" s="22"/>
      <c r="I347" s="22"/>
      <c r="J347" s="2"/>
      <c r="L347" s="2"/>
      <c r="M347" s="35"/>
      <c r="N347" s="1"/>
      <c r="O347" s="1"/>
      <c r="P347" s="1"/>
      <c r="Q347" s="1"/>
      <c r="R347" s="1"/>
      <c r="S347" s="1"/>
      <c r="T347" s="1"/>
      <c r="U347" s="1"/>
      <c r="V347" s="1"/>
      <c r="W347" s="16"/>
      <c r="X347" s="16"/>
      <c r="Y347" s="16"/>
      <c r="Z347" s="158"/>
      <c r="AA347" s="1"/>
      <c r="AB347" s="158"/>
      <c r="AC347" s="158"/>
      <c r="AD347" s="158"/>
      <c r="AE347" s="158"/>
      <c r="AF347" s="158"/>
      <c r="AG347" s="158"/>
      <c r="AH347" s="158"/>
      <c r="AI347" s="158"/>
      <c r="AJ347" s="158"/>
      <c r="AK347" s="158"/>
      <c r="AL347" s="158"/>
      <c r="AM347" s="158"/>
      <c r="AN347" s="158"/>
      <c r="AO347" s="158"/>
    </row>
    <row r="348" spans="1:74" s="17" customFormat="1" x14ac:dyDescent="0.2">
      <c r="A348" s="1"/>
      <c r="B348" s="20" t="s">
        <v>74</v>
      </c>
      <c r="C348" s="19"/>
      <c r="D348" s="20"/>
      <c r="E348" s="30"/>
      <c r="F348" s="31"/>
      <c r="G348" s="31"/>
      <c r="H348" s="16"/>
      <c r="I348" s="16"/>
      <c r="J348" s="35"/>
      <c r="L348" s="35"/>
      <c r="M348" s="35"/>
      <c r="N348" s="1"/>
      <c r="O348" s="1"/>
      <c r="P348" s="1"/>
      <c r="Q348" s="1"/>
      <c r="R348" s="1"/>
      <c r="S348" s="1"/>
      <c r="T348" s="1"/>
      <c r="U348" s="1"/>
      <c r="V348" s="1"/>
      <c r="W348" s="16"/>
      <c r="X348" s="16"/>
      <c r="Y348" s="16"/>
      <c r="Z348" s="158"/>
      <c r="AA348" s="1"/>
      <c r="AB348" s="158"/>
      <c r="AC348" s="158"/>
      <c r="AD348" s="158"/>
      <c r="AE348" s="158"/>
      <c r="AF348" s="158"/>
      <c r="AG348" s="158"/>
      <c r="AH348" s="158"/>
      <c r="AI348" s="158"/>
      <c r="AJ348" s="158"/>
      <c r="AK348" s="158"/>
      <c r="AL348" s="158"/>
      <c r="AM348" s="158"/>
      <c r="AN348" s="158"/>
      <c r="AO348" s="158"/>
    </row>
    <row r="349" spans="1:74" s="17" customFormat="1" x14ac:dyDescent="0.2">
      <c r="A349" s="1"/>
      <c r="B349" s="20" t="s">
        <v>74</v>
      </c>
      <c r="C349" s="20"/>
      <c r="D349" s="20"/>
      <c r="E349" s="30"/>
      <c r="F349" s="31"/>
      <c r="G349" s="31"/>
      <c r="H349" s="1"/>
      <c r="I349" s="1"/>
      <c r="J349" s="2"/>
      <c r="L349" s="2"/>
      <c r="M349" s="2"/>
      <c r="N349" s="1"/>
      <c r="O349" s="1"/>
      <c r="P349" s="1"/>
      <c r="Q349" s="1"/>
      <c r="R349" s="1"/>
      <c r="S349" s="1"/>
      <c r="T349" s="1"/>
      <c r="U349" s="1"/>
      <c r="V349" s="1"/>
      <c r="W349" s="16"/>
      <c r="X349" s="16"/>
      <c r="Y349" s="16"/>
      <c r="Z349" s="158"/>
      <c r="AA349" s="1"/>
      <c r="AB349" s="158"/>
      <c r="AC349" s="158"/>
      <c r="AD349" s="158"/>
      <c r="AE349" s="158"/>
      <c r="AF349" s="158"/>
      <c r="AG349" s="158"/>
      <c r="AH349" s="158"/>
      <c r="AI349" s="158"/>
      <c r="AJ349" s="158"/>
      <c r="AK349" s="158"/>
      <c r="AL349" s="158"/>
      <c r="AM349" s="158"/>
      <c r="AN349" s="158"/>
      <c r="AO349" s="158"/>
    </row>
    <row r="350" spans="1:74" s="17" customFormat="1" x14ac:dyDescent="0.2">
      <c r="A350" s="1"/>
      <c r="B350" s="20" t="s">
        <v>74</v>
      </c>
      <c r="C350" s="20"/>
      <c r="D350" s="20"/>
      <c r="E350" s="42"/>
      <c r="F350" s="31"/>
      <c r="G350" s="31"/>
      <c r="H350" s="3"/>
      <c r="I350" s="3"/>
      <c r="J350" s="2"/>
      <c r="L350" s="10"/>
      <c r="M350" s="2"/>
      <c r="N350" s="1"/>
      <c r="O350" s="1"/>
      <c r="P350" s="1"/>
      <c r="Q350" s="1"/>
      <c r="R350" s="1"/>
      <c r="S350" s="1"/>
      <c r="T350" s="1"/>
      <c r="U350" s="1"/>
      <c r="V350" s="1"/>
      <c r="W350" s="16"/>
      <c r="X350" s="16"/>
      <c r="Y350" s="16"/>
      <c r="Z350" s="158"/>
      <c r="AA350" s="1"/>
      <c r="AB350" s="158"/>
      <c r="AC350" s="158"/>
      <c r="AD350" s="158"/>
      <c r="AE350" s="158"/>
      <c r="AF350" s="158"/>
      <c r="AG350" s="158"/>
      <c r="AH350" s="158"/>
      <c r="AI350" s="158"/>
      <c r="AJ350" s="158"/>
      <c r="AK350" s="158"/>
      <c r="AL350" s="158"/>
      <c r="AM350" s="158"/>
      <c r="AN350" s="158"/>
      <c r="AO350" s="158"/>
    </row>
    <row r="351" spans="1:74" x14ac:dyDescent="0.2">
      <c r="B351" s="20" t="s">
        <v>74</v>
      </c>
      <c r="E351" s="45"/>
      <c r="F351" s="31"/>
      <c r="G351" s="31"/>
      <c r="V351" s="158"/>
      <c r="W351" s="158"/>
      <c r="X351" s="158"/>
      <c r="Y351" s="158"/>
      <c r="Z351" s="158"/>
      <c r="AB351" s="158"/>
      <c r="AC351" s="158"/>
      <c r="AD351" s="158"/>
      <c r="AE351" s="158"/>
      <c r="AF351" s="158"/>
      <c r="AG351" s="158"/>
      <c r="AH351" s="158"/>
      <c r="AI351" s="158"/>
      <c r="AJ351" s="158"/>
      <c r="AK351" s="158"/>
      <c r="AL351" s="158"/>
      <c r="AM351" s="158"/>
      <c r="AN351" s="158"/>
      <c r="AO351" s="158"/>
      <c r="AP351" s="158"/>
      <c r="AQ351" s="158"/>
      <c r="AR351" s="158"/>
      <c r="AS351" s="158"/>
      <c r="AT351" s="158"/>
      <c r="AU351" s="158"/>
      <c r="AV351" s="158"/>
      <c r="AW351" s="158"/>
      <c r="AX351" s="158"/>
      <c r="AY351" s="158"/>
      <c r="AZ351" s="158"/>
      <c r="BA351" s="158"/>
      <c r="BB351" s="158"/>
      <c r="BC351" s="158"/>
      <c r="BD351" s="158"/>
      <c r="BE351" s="158"/>
      <c r="BF351" s="158"/>
      <c r="BG351" s="158"/>
      <c r="BH351" s="158"/>
      <c r="BI351" s="158"/>
      <c r="BJ351" s="158"/>
      <c r="BK351" s="158"/>
      <c r="BL351" s="158"/>
      <c r="BM351" s="158"/>
      <c r="BN351" s="158"/>
      <c r="BO351" s="158"/>
      <c r="BP351" s="158"/>
      <c r="BQ351" s="158"/>
      <c r="BR351" s="158"/>
      <c r="BS351" s="158"/>
      <c r="BT351" s="158"/>
      <c r="BU351" s="158"/>
      <c r="BV351" s="158"/>
    </row>
    <row r="352" spans="1:74" x14ac:dyDescent="0.2">
      <c r="B352" s="19" t="s">
        <v>74</v>
      </c>
      <c r="C352" s="19"/>
      <c r="D352" s="19"/>
      <c r="E352" s="48"/>
      <c r="V352" s="158"/>
      <c r="W352" s="158"/>
      <c r="X352" s="158"/>
      <c r="Y352" s="158"/>
      <c r="Z352" s="158"/>
      <c r="AB352" s="158"/>
      <c r="AC352" s="158"/>
      <c r="AD352" s="158"/>
      <c r="AE352" s="158"/>
      <c r="AF352" s="158"/>
      <c r="AG352" s="158"/>
      <c r="AH352" s="158"/>
      <c r="AI352" s="158"/>
      <c r="AJ352" s="158"/>
      <c r="AK352" s="158"/>
      <c r="AL352" s="158"/>
      <c r="AM352" s="158"/>
      <c r="AN352" s="158"/>
      <c r="AO352" s="158"/>
      <c r="AP352" s="158"/>
      <c r="AQ352" s="158"/>
      <c r="AR352" s="158"/>
      <c r="AS352" s="158"/>
      <c r="AT352" s="158"/>
      <c r="AU352" s="158"/>
      <c r="AV352" s="158"/>
      <c r="AW352" s="158"/>
      <c r="AX352" s="158"/>
      <c r="AY352" s="158"/>
      <c r="AZ352" s="158"/>
      <c r="BA352" s="158"/>
      <c r="BB352" s="158"/>
      <c r="BC352" s="158"/>
      <c r="BD352" s="158"/>
      <c r="BE352" s="158"/>
      <c r="BF352" s="158"/>
      <c r="BG352" s="158"/>
      <c r="BH352" s="158"/>
      <c r="BI352" s="158"/>
      <c r="BJ352" s="158"/>
      <c r="BK352" s="158"/>
      <c r="BL352" s="158"/>
      <c r="BM352" s="158"/>
      <c r="BN352" s="158"/>
      <c r="BO352" s="158"/>
      <c r="BP352" s="158"/>
      <c r="BQ352" s="158"/>
      <c r="BR352" s="158"/>
      <c r="BS352" s="158"/>
      <c r="BT352" s="158"/>
      <c r="BU352" s="158"/>
      <c r="BV352" s="158"/>
    </row>
    <row r="353" spans="1:74" s="17" customFormat="1" x14ac:dyDescent="0.2">
      <c r="A353" s="1"/>
      <c r="B353" s="19" t="s">
        <v>74</v>
      </c>
      <c r="C353" s="19"/>
      <c r="D353" s="19"/>
      <c r="E353" s="30"/>
      <c r="F353" s="31"/>
      <c r="G353" s="31"/>
      <c r="H353" s="16"/>
      <c r="I353" s="16"/>
      <c r="J353" s="43"/>
      <c r="L353" s="32"/>
      <c r="M353" s="32"/>
      <c r="N353" s="1"/>
      <c r="O353" s="1"/>
      <c r="P353" s="1"/>
      <c r="Q353" s="1"/>
      <c r="R353" s="1"/>
      <c r="S353" s="1"/>
      <c r="T353" s="1"/>
      <c r="U353" s="1"/>
      <c r="V353" s="1"/>
      <c r="W353" s="16"/>
      <c r="X353" s="16"/>
      <c r="Y353" s="16"/>
      <c r="Z353" s="158"/>
      <c r="AA353" s="1"/>
      <c r="AB353" s="158"/>
      <c r="AC353" s="158"/>
      <c r="AD353" s="158"/>
      <c r="AE353" s="158"/>
      <c r="AF353" s="158"/>
      <c r="AG353" s="158"/>
      <c r="AH353" s="158"/>
      <c r="AI353" s="158"/>
      <c r="AJ353" s="158"/>
      <c r="AK353" s="158"/>
      <c r="AL353" s="158"/>
      <c r="AM353" s="158"/>
      <c r="AN353" s="158"/>
      <c r="AO353" s="158"/>
    </row>
    <row r="354" spans="1:74" s="17" customFormat="1" x14ac:dyDescent="0.2">
      <c r="A354" s="1"/>
      <c r="B354" s="20" t="s">
        <v>74</v>
      </c>
      <c r="C354" s="20"/>
      <c r="D354" s="20"/>
      <c r="E354" s="30"/>
      <c r="F354" s="31"/>
      <c r="G354" s="31"/>
      <c r="H354" s="1"/>
      <c r="I354" s="1"/>
      <c r="J354" s="2"/>
      <c r="L354" s="2"/>
      <c r="M354" s="2"/>
      <c r="N354" s="1"/>
      <c r="O354" s="1"/>
      <c r="P354" s="1"/>
      <c r="Q354" s="1"/>
      <c r="R354" s="1"/>
      <c r="S354" s="1"/>
      <c r="T354" s="1"/>
      <c r="U354" s="1"/>
      <c r="V354" s="1"/>
      <c r="W354" s="16"/>
      <c r="X354" s="16"/>
      <c r="Y354" s="16"/>
      <c r="Z354" s="158"/>
      <c r="AA354" s="1"/>
      <c r="AB354" s="158"/>
      <c r="AC354" s="158"/>
      <c r="AD354" s="158"/>
      <c r="AE354" s="158"/>
      <c r="AF354" s="158"/>
      <c r="AG354" s="158"/>
      <c r="AH354" s="158"/>
      <c r="AI354" s="158"/>
      <c r="AJ354" s="158"/>
      <c r="AK354" s="158"/>
      <c r="AL354" s="158"/>
      <c r="AM354" s="158"/>
      <c r="AN354" s="158"/>
      <c r="AO354" s="158"/>
    </row>
    <row r="355" spans="1:74" s="17" customFormat="1" x14ac:dyDescent="0.2">
      <c r="A355" s="1"/>
      <c r="B355" s="19" t="s">
        <v>74</v>
      </c>
      <c r="C355" s="19"/>
      <c r="D355" s="19"/>
      <c r="E355" s="30"/>
      <c r="F355" s="31"/>
      <c r="G355" s="31"/>
      <c r="H355" s="16"/>
      <c r="I355" s="16"/>
      <c r="J355" s="35"/>
      <c r="L355" s="44"/>
      <c r="M355" s="35"/>
      <c r="N355" s="1"/>
      <c r="O355" s="1"/>
      <c r="P355" s="1"/>
      <c r="Q355" s="1"/>
      <c r="R355" s="1"/>
      <c r="S355" s="1"/>
      <c r="T355" s="1"/>
      <c r="U355" s="1"/>
      <c r="V355" s="1"/>
      <c r="W355" s="16"/>
      <c r="X355" s="16"/>
      <c r="Y355" s="16"/>
      <c r="Z355" s="158"/>
      <c r="AA355" s="1"/>
      <c r="AB355" s="158"/>
      <c r="AC355" s="158"/>
      <c r="AD355" s="158"/>
      <c r="AE355" s="158"/>
      <c r="AF355" s="158"/>
      <c r="AG355" s="158"/>
      <c r="AH355" s="158"/>
      <c r="AI355" s="158"/>
      <c r="AJ355" s="158"/>
      <c r="AK355" s="158"/>
      <c r="AL355" s="158"/>
      <c r="AM355" s="158"/>
      <c r="AN355" s="158"/>
      <c r="AO355" s="158"/>
    </row>
    <row r="356" spans="1:74" s="17" customFormat="1" x14ac:dyDescent="0.2">
      <c r="A356" s="1"/>
      <c r="B356" s="19" t="s">
        <v>74</v>
      </c>
      <c r="C356" s="19"/>
      <c r="D356" s="19"/>
      <c r="E356" s="30"/>
      <c r="F356" s="31"/>
      <c r="G356" s="31"/>
      <c r="H356" s="1"/>
      <c r="I356" s="1"/>
      <c r="J356" s="2"/>
      <c r="L356" s="2"/>
      <c r="M356" s="38"/>
      <c r="N356" s="1"/>
      <c r="O356" s="1"/>
      <c r="P356" s="1"/>
      <c r="Q356" s="1"/>
      <c r="R356" s="1"/>
      <c r="S356" s="1"/>
      <c r="T356" s="1"/>
      <c r="U356" s="1"/>
      <c r="V356" s="1"/>
      <c r="W356" s="16"/>
      <c r="X356" s="16"/>
      <c r="Y356" s="16"/>
      <c r="Z356" s="158"/>
      <c r="AA356" s="1"/>
      <c r="AB356" s="158"/>
      <c r="AC356" s="158"/>
      <c r="AD356" s="158"/>
      <c r="AE356" s="158"/>
      <c r="AF356" s="158"/>
      <c r="AG356" s="158"/>
      <c r="AH356" s="158"/>
      <c r="AI356" s="158"/>
      <c r="AJ356" s="158"/>
      <c r="AK356" s="158"/>
      <c r="AL356" s="158"/>
      <c r="AM356" s="158"/>
      <c r="AN356" s="158"/>
      <c r="AO356" s="158"/>
    </row>
    <row r="357" spans="1:74" s="17" customFormat="1" x14ac:dyDescent="0.2">
      <c r="A357" s="1"/>
      <c r="B357" s="19" t="s">
        <v>74</v>
      </c>
      <c r="C357" s="19"/>
      <c r="D357" s="19"/>
      <c r="E357" s="30"/>
      <c r="F357" s="31"/>
      <c r="G357" s="31"/>
      <c r="H357" s="16"/>
      <c r="I357" s="16"/>
      <c r="J357" s="32"/>
      <c r="L357" s="32"/>
      <c r="M357" s="32"/>
      <c r="N357" s="1"/>
      <c r="O357" s="1"/>
      <c r="P357" s="1"/>
      <c r="Q357" s="1"/>
      <c r="R357" s="1"/>
      <c r="S357" s="1"/>
      <c r="T357" s="1"/>
      <c r="U357" s="1"/>
      <c r="V357" s="1"/>
      <c r="W357" s="16"/>
      <c r="X357" s="16"/>
      <c r="Y357" s="16"/>
      <c r="Z357" s="158"/>
      <c r="AA357" s="1"/>
      <c r="AB357" s="158"/>
      <c r="AC357" s="158"/>
      <c r="AD357" s="158"/>
      <c r="AE357" s="158"/>
      <c r="AF357" s="158"/>
      <c r="AG357" s="158"/>
      <c r="AH357" s="158"/>
      <c r="AI357" s="158"/>
      <c r="AJ357" s="158"/>
      <c r="AK357" s="158"/>
      <c r="AL357" s="158"/>
      <c r="AM357" s="158"/>
      <c r="AN357" s="158"/>
      <c r="AO357" s="158"/>
    </row>
    <row r="358" spans="1:74" s="17" customFormat="1" x14ac:dyDescent="0.2">
      <c r="A358" s="1"/>
      <c r="B358" s="20" t="s">
        <v>74</v>
      </c>
      <c r="C358" s="20"/>
      <c r="D358" s="20"/>
      <c r="E358" s="88"/>
      <c r="F358" s="31"/>
      <c r="G358" s="31"/>
      <c r="H358" s="1"/>
      <c r="I358" s="1"/>
      <c r="J358" s="2"/>
      <c r="L358" s="13"/>
      <c r="M358" s="13"/>
      <c r="N358" s="1"/>
      <c r="O358" s="1"/>
      <c r="P358" s="1"/>
      <c r="Q358" s="1"/>
      <c r="R358" s="16"/>
      <c r="S358" s="158"/>
      <c r="T358" s="158"/>
      <c r="U358" s="16"/>
      <c r="V358" s="1"/>
      <c r="W358" s="1"/>
      <c r="X358" s="16"/>
      <c r="Y358" s="13"/>
      <c r="Z358" s="5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</row>
    <row r="359" spans="1:74" s="17" customFormat="1" x14ac:dyDescent="0.2">
      <c r="A359" s="1"/>
      <c r="B359" s="19" t="s">
        <v>74</v>
      </c>
      <c r="C359" s="19"/>
      <c r="D359" s="19"/>
      <c r="E359" s="30"/>
      <c r="F359" s="31"/>
      <c r="G359" s="31"/>
      <c r="H359" s="16"/>
      <c r="I359" s="16"/>
      <c r="J359" s="32"/>
      <c r="L359" s="32"/>
      <c r="M359" s="32"/>
      <c r="N359" s="1"/>
      <c r="O359" s="1"/>
      <c r="P359" s="1"/>
      <c r="Q359" s="1"/>
      <c r="R359" s="1"/>
      <c r="S359" s="1"/>
      <c r="T359" s="1"/>
      <c r="U359" s="1"/>
      <c r="V359" s="1"/>
      <c r="W359" s="16"/>
      <c r="X359" s="16"/>
      <c r="Y359" s="16"/>
      <c r="Z359" s="158"/>
      <c r="AA359" s="1"/>
      <c r="AB359" s="158"/>
      <c r="AC359" s="158"/>
      <c r="AD359" s="158"/>
      <c r="AE359" s="158"/>
      <c r="AF359" s="158"/>
      <c r="AG359" s="158"/>
      <c r="AH359" s="158"/>
      <c r="AI359" s="158"/>
      <c r="AJ359" s="158"/>
      <c r="AK359" s="158"/>
      <c r="AL359" s="158"/>
      <c r="AM359" s="158"/>
      <c r="AN359" s="158"/>
      <c r="AO359" s="158"/>
    </row>
    <row r="360" spans="1:74" s="17" customFormat="1" x14ac:dyDescent="0.2">
      <c r="A360" s="1"/>
      <c r="B360" s="20" t="s">
        <v>74</v>
      </c>
      <c r="C360" s="20"/>
      <c r="D360" s="20"/>
      <c r="E360" s="30"/>
      <c r="F360" s="31"/>
      <c r="G360" s="31"/>
      <c r="H360" s="22"/>
      <c r="I360" s="22"/>
      <c r="J360" s="2"/>
      <c r="L360" s="2"/>
      <c r="M360" s="35"/>
      <c r="N360" s="1"/>
      <c r="O360" s="1"/>
      <c r="P360" s="1"/>
      <c r="Q360" s="1"/>
      <c r="R360" s="1"/>
      <c r="S360" s="1"/>
      <c r="T360" s="1"/>
      <c r="U360" s="1"/>
      <c r="V360" s="1"/>
      <c r="W360" s="16"/>
      <c r="X360" s="16"/>
      <c r="Y360" s="16"/>
      <c r="Z360" s="158"/>
      <c r="AA360" s="1"/>
      <c r="AB360" s="158"/>
      <c r="AC360" s="158"/>
      <c r="AD360" s="158"/>
      <c r="AE360" s="158"/>
      <c r="AF360" s="158"/>
      <c r="AG360" s="158"/>
      <c r="AH360" s="158"/>
      <c r="AI360" s="158"/>
      <c r="AJ360" s="158"/>
      <c r="AK360" s="158"/>
      <c r="AL360" s="158"/>
      <c r="AM360" s="158"/>
      <c r="AN360" s="158"/>
      <c r="AO360" s="158"/>
    </row>
    <row r="361" spans="1:74" s="17" customFormat="1" x14ac:dyDescent="0.2">
      <c r="A361" s="1"/>
      <c r="B361" s="20" t="s">
        <v>74</v>
      </c>
      <c r="C361" s="20"/>
      <c r="D361" s="89"/>
      <c r="E361" s="45"/>
      <c r="F361" s="31"/>
      <c r="G361" s="31"/>
      <c r="H361" s="22"/>
      <c r="I361" s="22"/>
      <c r="J361" s="2"/>
      <c r="L361" s="2"/>
      <c r="M361" s="35"/>
      <c r="N361" s="1"/>
      <c r="O361" s="1"/>
      <c r="P361" s="1"/>
      <c r="Q361" s="1"/>
      <c r="R361" s="1"/>
      <c r="S361" s="1"/>
      <c r="T361" s="1"/>
      <c r="U361" s="1"/>
      <c r="V361" s="1"/>
      <c r="W361" s="16"/>
      <c r="X361" s="16"/>
      <c r="Y361" s="16"/>
      <c r="Z361" s="158"/>
      <c r="AA361" s="1"/>
      <c r="AB361" s="158"/>
      <c r="AC361" s="158"/>
      <c r="AD361" s="158"/>
      <c r="AE361" s="158"/>
      <c r="AF361" s="158"/>
      <c r="AG361" s="158"/>
      <c r="AH361" s="158"/>
      <c r="AI361" s="158"/>
      <c r="AJ361" s="158"/>
      <c r="AK361" s="158"/>
      <c r="AL361" s="158"/>
      <c r="AM361" s="158"/>
      <c r="AN361" s="158"/>
      <c r="AO361" s="158"/>
    </row>
    <row r="362" spans="1:74" x14ac:dyDescent="0.2">
      <c r="B362" s="20" t="s">
        <v>74</v>
      </c>
      <c r="E362" s="6"/>
      <c r="F362" s="31"/>
      <c r="G362" s="31"/>
      <c r="V362" s="158"/>
      <c r="W362" s="158"/>
      <c r="X362" s="158"/>
      <c r="Y362" s="158"/>
      <c r="Z362" s="158"/>
      <c r="AB362" s="158"/>
      <c r="AC362" s="158"/>
      <c r="AD362" s="158"/>
      <c r="AE362" s="158"/>
      <c r="AF362" s="158"/>
      <c r="AG362" s="158"/>
      <c r="AH362" s="158"/>
      <c r="AI362" s="158"/>
      <c r="AJ362" s="158"/>
      <c r="AK362" s="158"/>
      <c r="AL362" s="158"/>
      <c r="AM362" s="158"/>
      <c r="AN362" s="158"/>
      <c r="AO362" s="158"/>
      <c r="AP362" s="158"/>
      <c r="AQ362" s="158"/>
      <c r="AR362" s="158"/>
      <c r="AS362" s="158"/>
      <c r="AT362" s="158"/>
      <c r="AU362" s="158"/>
      <c r="AV362" s="158"/>
      <c r="AW362" s="158"/>
      <c r="AX362" s="158"/>
      <c r="AY362" s="158"/>
      <c r="AZ362" s="158"/>
      <c r="BA362" s="158"/>
      <c r="BB362" s="158"/>
      <c r="BC362" s="158"/>
      <c r="BD362" s="158"/>
      <c r="BE362" s="158"/>
      <c r="BF362" s="158"/>
      <c r="BG362" s="158"/>
      <c r="BH362" s="158"/>
      <c r="BI362" s="158"/>
      <c r="BJ362" s="158"/>
      <c r="BK362" s="158"/>
      <c r="BL362" s="158"/>
      <c r="BM362" s="158"/>
      <c r="BN362" s="158"/>
      <c r="BO362" s="158"/>
      <c r="BP362" s="158"/>
      <c r="BQ362" s="158"/>
      <c r="BR362" s="158"/>
      <c r="BS362" s="158"/>
      <c r="BT362" s="158"/>
      <c r="BU362" s="158"/>
      <c r="BV362" s="158"/>
    </row>
    <row r="363" spans="1:74" s="17" customFormat="1" x14ac:dyDescent="0.2">
      <c r="A363" s="1"/>
      <c r="B363" s="20" t="s">
        <v>74</v>
      </c>
      <c r="C363" s="20"/>
      <c r="D363" s="20"/>
      <c r="E363" s="8"/>
      <c r="F363" s="31"/>
      <c r="G363" s="31"/>
      <c r="H363" s="5"/>
      <c r="I363" s="5"/>
      <c r="J363" s="38"/>
      <c r="L363" s="13"/>
      <c r="M363" s="13"/>
      <c r="N363" s="1"/>
      <c r="O363" s="1"/>
      <c r="P363" s="1"/>
      <c r="Q363" s="16"/>
      <c r="R363" s="1"/>
      <c r="S363" s="1"/>
      <c r="T363" s="1"/>
      <c r="U363" s="158"/>
      <c r="V363" s="5"/>
      <c r="W363" s="1"/>
      <c r="X363" s="1"/>
      <c r="Y363" s="1"/>
      <c r="Z363" s="16"/>
      <c r="AA363" s="13"/>
      <c r="AB363" s="1"/>
      <c r="AC363" s="5"/>
      <c r="AD363" s="158"/>
      <c r="AE363" s="158"/>
      <c r="AF363" s="158"/>
      <c r="AG363" s="158"/>
      <c r="AH363" s="158"/>
      <c r="AI363" s="158"/>
      <c r="AJ363" s="158"/>
      <c r="AK363" s="158"/>
      <c r="AL363" s="158"/>
      <c r="AM363" s="158"/>
      <c r="AN363" s="158"/>
      <c r="AO363" s="158"/>
      <c r="AP363" s="158"/>
      <c r="AQ363" s="158"/>
      <c r="AR363" s="158"/>
      <c r="AS363" s="158"/>
      <c r="AT363" s="158"/>
      <c r="AU363" s="158"/>
      <c r="AV363" s="158"/>
      <c r="AW363" s="158"/>
      <c r="AX363" s="158"/>
      <c r="AY363" s="158"/>
      <c r="AZ363" s="158"/>
      <c r="BA363" s="158"/>
      <c r="BB363" s="158"/>
      <c r="BC363" s="158"/>
      <c r="BD363" s="158"/>
      <c r="BE363" s="158"/>
      <c r="BF363" s="158"/>
      <c r="BG363" s="158"/>
      <c r="BH363" s="158"/>
      <c r="BI363" s="158"/>
      <c r="BJ363" s="158"/>
      <c r="BK363" s="158"/>
      <c r="BL363" s="158"/>
      <c r="BM363" s="158"/>
      <c r="BN363" s="158"/>
      <c r="BO363" s="158"/>
      <c r="BP363" s="158"/>
      <c r="BQ363" s="158"/>
      <c r="BR363" s="158"/>
      <c r="BS363" s="158"/>
      <c r="BT363" s="158"/>
    </row>
    <row r="364" spans="1:74" s="17" customFormat="1" x14ac:dyDescent="0.2">
      <c r="A364" s="1"/>
      <c r="B364" s="19" t="s">
        <v>74</v>
      </c>
      <c r="C364" s="19"/>
      <c r="D364" s="19"/>
      <c r="E364" s="30"/>
      <c r="F364" s="31"/>
      <c r="G364" s="31"/>
      <c r="H364" s="16"/>
      <c r="I364" s="16"/>
      <c r="J364" s="32"/>
      <c r="L364" s="32"/>
      <c r="M364" s="32"/>
      <c r="N364" s="1"/>
      <c r="O364" s="1"/>
      <c r="P364" s="1"/>
      <c r="Q364" s="1"/>
      <c r="R364" s="1"/>
      <c r="S364" s="1"/>
      <c r="T364" s="1"/>
      <c r="U364" s="1"/>
      <c r="V364" s="1"/>
      <c r="W364" s="16"/>
      <c r="X364" s="16"/>
      <c r="Y364" s="16"/>
      <c r="Z364" s="158"/>
      <c r="AA364" s="1"/>
      <c r="AB364" s="158"/>
      <c r="AC364" s="158"/>
      <c r="AD364" s="158"/>
      <c r="AE364" s="158"/>
      <c r="AF364" s="158"/>
      <c r="AG364" s="158"/>
      <c r="AH364" s="158"/>
      <c r="AI364" s="158"/>
      <c r="AJ364" s="158"/>
      <c r="AK364" s="158"/>
      <c r="AL364" s="158"/>
      <c r="AM364" s="158"/>
      <c r="AN364" s="158"/>
      <c r="AO364" s="158"/>
    </row>
    <row r="365" spans="1:74" s="17" customFormat="1" x14ac:dyDescent="0.2">
      <c r="A365" s="1"/>
      <c r="B365" s="19" t="s">
        <v>74</v>
      </c>
      <c r="C365" s="19"/>
      <c r="D365" s="19"/>
      <c r="E365" s="8"/>
      <c r="F365" s="31"/>
      <c r="G365" s="31"/>
      <c r="H365" s="35"/>
      <c r="I365" s="35"/>
      <c r="J365" s="32"/>
      <c r="L365" s="13"/>
      <c r="M365" s="2"/>
      <c r="N365" s="1"/>
      <c r="O365" s="1"/>
      <c r="P365" s="1"/>
      <c r="Q365" s="1"/>
      <c r="R365" s="1"/>
      <c r="S365" s="1"/>
      <c r="T365" s="1"/>
      <c r="U365" s="1"/>
      <c r="V365" s="1"/>
      <c r="W365" s="16"/>
      <c r="X365" s="16"/>
      <c r="Y365" s="16"/>
      <c r="Z365" s="158"/>
      <c r="AA365" s="1"/>
      <c r="AB365" s="158"/>
      <c r="AC365" s="158"/>
      <c r="AD365" s="158"/>
      <c r="AE365" s="158"/>
      <c r="AF365" s="158"/>
      <c r="AG365" s="158"/>
      <c r="AH365" s="158"/>
      <c r="AI365" s="158"/>
      <c r="AJ365" s="158"/>
      <c r="AK365" s="158"/>
      <c r="AL365" s="158"/>
      <c r="AM365" s="158"/>
      <c r="AN365" s="158"/>
      <c r="AO365" s="158"/>
    </row>
    <row r="366" spans="1:74" s="17" customFormat="1" x14ac:dyDescent="0.2">
      <c r="A366" s="1"/>
      <c r="B366" s="19" t="s">
        <v>74</v>
      </c>
      <c r="C366" s="19"/>
      <c r="D366" s="19"/>
      <c r="E366" s="30"/>
      <c r="F366" s="31"/>
      <c r="G366" s="31"/>
      <c r="H366" s="16"/>
      <c r="I366" s="16"/>
      <c r="J366" s="32"/>
      <c r="L366" s="44"/>
      <c r="M366" s="32"/>
      <c r="N366" s="1"/>
      <c r="O366" s="1"/>
      <c r="P366" s="1"/>
      <c r="Q366" s="1"/>
      <c r="R366" s="1"/>
      <c r="S366" s="1"/>
      <c r="T366" s="1"/>
      <c r="U366" s="1"/>
      <c r="V366" s="1"/>
      <c r="W366" s="16"/>
      <c r="X366" s="16"/>
      <c r="Y366" s="16"/>
      <c r="Z366" s="158"/>
      <c r="AA366" s="1"/>
      <c r="AB366" s="158"/>
      <c r="AC366" s="158"/>
      <c r="AD366" s="158"/>
      <c r="AE366" s="158"/>
      <c r="AF366" s="158"/>
      <c r="AG366" s="158"/>
      <c r="AH366" s="158"/>
      <c r="AI366" s="158"/>
      <c r="AJ366" s="158"/>
      <c r="AK366" s="158"/>
      <c r="AL366" s="158"/>
      <c r="AM366" s="158"/>
      <c r="AN366" s="158"/>
      <c r="AO366" s="158"/>
    </row>
    <row r="367" spans="1:74" s="17" customFormat="1" x14ac:dyDescent="0.2">
      <c r="A367" s="1"/>
      <c r="B367" s="20" t="s">
        <v>74</v>
      </c>
      <c r="C367" s="20"/>
      <c r="D367" s="20"/>
      <c r="E367" s="30"/>
      <c r="F367" s="31"/>
      <c r="G367" s="31"/>
      <c r="H367" s="3"/>
      <c r="I367" s="3"/>
      <c r="J367" s="2"/>
      <c r="L367" s="10"/>
      <c r="M367" s="2"/>
      <c r="N367" s="1"/>
      <c r="O367" s="1"/>
      <c r="P367" s="1"/>
      <c r="Q367" s="1"/>
      <c r="R367" s="1"/>
      <c r="S367" s="1"/>
      <c r="T367" s="1"/>
      <c r="U367" s="1"/>
      <c r="V367" s="1"/>
      <c r="W367" s="16"/>
      <c r="X367" s="16"/>
      <c r="Y367" s="16"/>
      <c r="Z367" s="158"/>
      <c r="AA367" s="1"/>
      <c r="AB367" s="158"/>
      <c r="AC367" s="158"/>
      <c r="AD367" s="158"/>
      <c r="AE367" s="158"/>
      <c r="AF367" s="158"/>
      <c r="AG367" s="158"/>
      <c r="AH367" s="158"/>
      <c r="AI367" s="158"/>
      <c r="AJ367" s="158"/>
      <c r="AK367" s="158"/>
      <c r="AL367" s="158"/>
      <c r="AM367" s="158"/>
      <c r="AN367" s="158"/>
      <c r="AO367" s="158"/>
    </row>
    <row r="368" spans="1:74" s="17" customFormat="1" x14ac:dyDescent="0.2">
      <c r="A368" s="1"/>
      <c r="B368" s="20" t="s">
        <v>74</v>
      </c>
      <c r="C368" s="20"/>
      <c r="D368" s="20"/>
      <c r="E368" s="30"/>
      <c r="F368" s="31"/>
      <c r="G368" s="31"/>
      <c r="H368" s="3"/>
      <c r="I368" s="3"/>
      <c r="J368" s="2"/>
      <c r="L368" s="10"/>
      <c r="M368" s="2"/>
      <c r="N368" s="1"/>
      <c r="O368" s="1"/>
      <c r="P368" s="1"/>
      <c r="Q368" s="1"/>
      <c r="R368" s="1"/>
      <c r="S368" s="1"/>
      <c r="T368" s="1"/>
      <c r="U368" s="1"/>
      <c r="V368" s="1"/>
      <c r="W368" s="16"/>
      <c r="X368" s="16"/>
      <c r="Y368" s="16"/>
      <c r="Z368" s="158"/>
      <c r="AA368" s="1"/>
      <c r="AB368" s="158"/>
      <c r="AC368" s="158"/>
      <c r="AD368" s="158"/>
      <c r="AE368" s="158"/>
      <c r="AF368" s="158"/>
      <c r="AG368" s="158"/>
      <c r="AH368" s="158"/>
      <c r="AI368" s="158"/>
      <c r="AJ368" s="158"/>
      <c r="AK368" s="158"/>
      <c r="AL368" s="158"/>
      <c r="AM368" s="158"/>
      <c r="AN368" s="158"/>
      <c r="AO368" s="158"/>
    </row>
    <row r="369" spans="1:74" s="1" customFormat="1" x14ac:dyDescent="0.2">
      <c r="B369" s="52" t="s">
        <v>74</v>
      </c>
      <c r="C369" s="52"/>
      <c r="D369" s="52"/>
      <c r="F369" s="39"/>
      <c r="G369" s="39"/>
      <c r="H369" s="3"/>
      <c r="I369" s="3"/>
      <c r="J369" s="2"/>
      <c r="K369" s="21"/>
      <c r="L369" s="10"/>
      <c r="M369" s="2"/>
    </row>
    <row r="370" spans="1:74" s="17" customFormat="1" x14ac:dyDescent="0.2">
      <c r="A370" s="1"/>
      <c r="B370" s="20" t="s">
        <v>74</v>
      </c>
      <c r="C370" s="20"/>
      <c r="D370" s="20"/>
      <c r="E370" s="30"/>
      <c r="F370" s="31"/>
      <c r="G370" s="31"/>
      <c r="H370" s="3"/>
      <c r="I370" s="3"/>
      <c r="J370" s="2"/>
      <c r="L370" s="10"/>
      <c r="M370" s="2"/>
      <c r="N370" s="1"/>
      <c r="O370" s="1"/>
      <c r="P370" s="1"/>
      <c r="Q370" s="1"/>
      <c r="R370" s="158"/>
      <c r="S370" s="1"/>
      <c r="T370" s="1"/>
      <c r="U370" s="16"/>
      <c r="V370" s="13"/>
      <c r="W370" s="158"/>
      <c r="X370" s="16"/>
      <c r="Y370" s="13"/>
      <c r="Z370" s="16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58"/>
      <c r="AN370" s="22"/>
      <c r="AQ370" s="158"/>
      <c r="AR370" s="158"/>
      <c r="AS370" s="158"/>
      <c r="AT370" s="158"/>
      <c r="AU370" s="158"/>
      <c r="AV370" s="158"/>
      <c r="AW370" s="158"/>
      <c r="AX370" s="158"/>
      <c r="AY370" s="158"/>
      <c r="AZ370" s="158"/>
      <c r="BA370" s="158"/>
      <c r="BB370" s="158"/>
      <c r="BC370" s="158"/>
      <c r="BD370" s="158"/>
      <c r="BE370" s="158"/>
      <c r="BF370" s="158"/>
      <c r="BG370" s="158"/>
      <c r="BH370" s="158"/>
      <c r="BI370" s="158"/>
      <c r="BJ370" s="158"/>
      <c r="BK370" s="158"/>
      <c r="BL370" s="158"/>
      <c r="BM370" s="158"/>
      <c r="BN370" s="158"/>
      <c r="BO370" s="158"/>
      <c r="BP370" s="158"/>
      <c r="BQ370" s="158"/>
    </row>
    <row r="371" spans="1:74" x14ac:dyDescent="0.2">
      <c r="A371" s="16"/>
      <c r="B371" s="20" t="s">
        <v>74</v>
      </c>
      <c r="E371" s="30"/>
      <c r="F371" s="31"/>
      <c r="G371" s="31"/>
      <c r="H371" s="5"/>
      <c r="I371" s="5"/>
      <c r="J371" s="38"/>
      <c r="K371" s="158"/>
      <c r="L371" s="39"/>
      <c r="M371" s="38"/>
      <c r="N371" s="16"/>
      <c r="O371" s="16"/>
      <c r="P371" s="16"/>
      <c r="Q371" s="16"/>
      <c r="V371" s="1"/>
      <c r="W371" s="1"/>
      <c r="X371" s="16"/>
      <c r="Y371" s="13"/>
      <c r="Z371" s="16"/>
      <c r="AB371" s="158"/>
      <c r="AC371" s="158"/>
      <c r="AD371" s="158"/>
      <c r="AE371" s="158"/>
      <c r="AF371" s="158"/>
      <c r="AG371" s="158"/>
      <c r="AH371" s="158"/>
      <c r="AI371" s="158"/>
      <c r="AJ371" s="158"/>
      <c r="AK371" s="158"/>
      <c r="AL371" s="158"/>
      <c r="AM371" s="158"/>
      <c r="AN371" s="158"/>
      <c r="AO371" s="158"/>
      <c r="AP371" s="158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  <c r="BE371" s="17"/>
      <c r="BF371" s="17"/>
      <c r="BG371" s="17"/>
      <c r="BH371" s="17"/>
      <c r="BI371" s="17"/>
      <c r="BJ371" s="17"/>
      <c r="BK371" s="17"/>
      <c r="BL371" s="17"/>
      <c r="BM371" s="17"/>
      <c r="BN371" s="17"/>
      <c r="BO371" s="17"/>
      <c r="BP371" s="17"/>
      <c r="BQ371" s="17"/>
      <c r="BR371" s="17"/>
      <c r="BS371" s="158"/>
      <c r="BT371" s="158"/>
      <c r="BU371" s="158"/>
      <c r="BV371" s="158"/>
    </row>
    <row r="372" spans="1:74" x14ac:dyDescent="0.2">
      <c r="B372" s="20" t="s">
        <v>74</v>
      </c>
      <c r="E372" s="26"/>
      <c r="F372" s="31"/>
      <c r="G372" s="31"/>
      <c r="H372" s="16"/>
      <c r="I372" s="16"/>
      <c r="J372" s="35"/>
      <c r="K372" s="158"/>
      <c r="L372" s="35"/>
      <c r="M372" s="35"/>
      <c r="V372" s="1"/>
      <c r="W372" s="13"/>
      <c r="X372" s="16"/>
      <c r="Y372" s="13"/>
      <c r="Z372" s="16"/>
      <c r="AB372" s="158"/>
      <c r="AC372" s="158"/>
      <c r="AD372" s="158"/>
      <c r="AE372" s="158"/>
      <c r="AF372" s="158"/>
      <c r="AG372" s="158"/>
      <c r="AH372" s="158"/>
      <c r="AI372" s="158"/>
      <c r="AJ372" s="158"/>
      <c r="AK372" s="158"/>
      <c r="AL372" s="158"/>
      <c r="AM372" s="158"/>
      <c r="AN372" s="158"/>
      <c r="AO372" s="158"/>
      <c r="AP372" s="158"/>
      <c r="AQ372" s="158"/>
      <c r="AR372" s="158"/>
      <c r="AS372" s="158"/>
      <c r="AT372" s="158"/>
      <c r="AU372" s="158"/>
      <c r="AV372" s="158"/>
      <c r="AW372" s="158"/>
      <c r="AX372" s="158"/>
      <c r="AY372" s="158"/>
      <c r="AZ372" s="158"/>
      <c r="BA372" s="158"/>
      <c r="BB372" s="158"/>
      <c r="BC372" s="158"/>
      <c r="BD372" s="158"/>
      <c r="BE372" s="158"/>
      <c r="BF372" s="158"/>
      <c r="BG372" s="158"/>
      <c r="BH372" s="158"/>
      <c r="BI372" s="158"/>
      <c r="BJ372" s="158"/>
      <c r="BK372" s="158"/>
      <c r="BL372" s="158"/>
      <c r="BM372" s="158"/>
      <c r="BN372" s="158"/>
      <c r="BO372" s="158"/>
      <c r="BP372" s="158"/>
      <c r="BQ372" s="158"/>
      <c r="BR372" s="158"/>
      <c r="BS372" s="158"/>
      <c r="BT372" s="158"/>
      <c r="BU372" s="158"/>
      <c r="BV372" s="158"/>
    </row>
    <row r="373" spans="1:74" s="17" customFormat="1" x14ac:dyDescent="0.2">
      <c r="A373" s="1"/>
      <c r="B373" s="20" t="s">
        <v>74</v>
      </c>
      <c r="C373" s="20"/>
      <c r="D373" s="20"/>
      <c r="E373" s="7"/>
      <c r="F373" s="31"/>
      <c r="G373" s="31"/>
      <c r="H373" s="22"/>
      <c r="I373" s="22"/>
      <c r="J373" s="2"/>
      <c r="L373" s="2"/>
      <c r="M373" s="2"/>
      <c r="N373" s="1"/>
      <c r="O373" s="1"/>
      <c r="P373" s="1"/>
      <c r="Q373" s="1"/>
      <c r="R373" s="16"/>
      <c r="S373" s="1"/>
      <c r="T373" s="1"/>
      <c r="U373" s="16"/>
      <c r="V373" s="1"/>
      <c r="W373" s="13"/>
      <c r="X373" s="16"/>
      <c r="Y373" s="13"/>
      <c r="Z373" s="16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58"/>
      <c r="AN373" s="22"/>
      <c r="BR373" s="158"/>
    </row>
    <row r="374" spans="1:74" s="17" customFormat="1" x14ac:dyDescent="0.2">
      <c r="A374" s="1"/>
      <c r="B374" s="19" t="s">
        <v>74</v>
      </c>
      <c r="C374" s="19"/>
      <c r="D374" s="19"/>
      <c r="E374" s="30"/>
      <c r="F374" s="31"/>
      <c r="G374" s="31"/>
      <c r="H374" s="16"/>
      <c r="I374" s="16"/>
      <c r="J374" s="32"/>
      <c r="L374" s="32"/>
      <c r="M374" s="32"/>
      <c r="N374" s="1"/>
      <c r="O374" s="1"/>
      <c r="P374" s="1"/>
      <c r="Q374" s="1"/>
      <c r="R374" s="1"/>
      <c r="S374" s="1"/>
      <c r="T374" s="1"/>
      <c r="U374" s="1"/>
      <c r="V374" s="1"/>
      <c r="W374" s="16"/>
      <c r="X374" s="16"/>
      <c r="Y374" s="16"/>
      <c r="Z374" s="158"/>
      <c r="AA374" s="1"/>
      <c r="AB374" s="158"/>
      <c r="AC374" s="158"/>
      <c r="AD374" s="158"/>
      <c r="AE374" s="158"/>
      <c r="AF374" s="158"/>
      <c r="AG374" s="158"/>
      <c r="AH374" s="158"/>
      <c r="AI374" s="158"/>
      <c r="AJ374" s="158"/>
      <c r="AK374" s="158"/>
      <c r="AL374" s="158"/>
      <c r="AM374" s="158"/>
      <c r="AN374" s="158"/>
      <c r="AO374" s="158"/>
    </row>
    <row r="375" spans="1:74" s="17" customFormat="1" x14ac:dyDescent="0.2">
      <c r="A375" s="1"/>
      <c r="B375" s="53" t="s">
        <v>74</v>
      </c>
      <c r="C375" s="20"/>
      <c r="D375" s="20"/>
      <c r="E375" s="30"/>
      <c r="F375" s="31"/>
      <c r="G375" s="31"/>
      <c r="H375" s="22"/>
      <c r="I375" s="22"/>
      <c r="J375" s="2"/>
      <c r="L375" s="2"/>
      <c r="M375" s="35"/>
      <c r="N375" s="1"/>
      <c r="O375" s="1"/>
      <c r="P375" s="1"/>
      <c r="Q375" s="1"/>
      <c r="R375" s="1"/>
      <c r="S375" s="1"/>
      <c r="T375" s="1"/>
      <c r="U375" s="1"/>
      <c r="V375" s="1"/>
      <c r="W375" s="16"/>
      <c r="X375" s="16"/>
      <c r="Y375" s="16"/>
      <c r="Z375" s="158"/>
      <c r="AA375" s="1"/>
      <c r="AB375" s="158"/>
      <c r="AC375" s="158"/>
      <c r="AD375" s="158"/>
      <c r="AE375" s="158"/>
      <c r="AF375" s="158"/>
      <c r="AG375" s="158"/>
      <c r="AH375" s="158"/>
      <c r="AI375" s="158"/>
      <c r="AJ375" s="158"/>
      <c r="AK375" s="158"/>
      <c r="AL375" s="158"/>
      <c r="AM375" s="158"/>
      <c r="AN375" s="158"/>
      <c r="AO375" s="158"/>
    </row>
    <row r="376" spans="1:74" x14ac:dyDescent="0.2">
      <c r="A376" s="16"/>
      <c r="B376" s="20" t="s">
        <v>74</v>
      </c>
      <c r="E376" s="30"/>
      <c r="F376" s="31"/>
      <c r="G376" s="31"/>
      <c r="H376" s="1"/>
      <c r="I376" s="1"/>
      <c r="K376" s="158"/>
      <c r="L376" s="2"/>
      <c r="N376" s="16"/>
      <c r="O376" s="16"/>
      <c r="P376" s="16"/>
      <c r="Q376" s="16"/>
      <c r="V376" s="1"/>
      <c r="W376" s="13"/>
      <c r="X376" s="16"/>
      <c r="Y376" s="13"/>
      <c r="Z376" s="16"/>
      <c r="AB376" s="158"/>
      <c r="AC376" s="158"/>
      <c r="AD376" s="158"/>
      <c r="AE376" s="158"/>
      <c r="AF376" s="158"/>
      <c r="AG376" s="158"/>
      <c r="AH376" s="158"/>
      <c r="AI376" s="158"/>
      <c r="AJ376" s="158"/>
      <c r="AK376" s="158"/>
      <c r="AL376" s="158"/>
      <c r="AM376" s="158"/>
      <c r="AN376" s="158"/>
      <c r="AO376" s="158"/>
      <c r="AP376" s="158"/>
      <c r="AQ376" s="158"/>
      <c r="AR376" s="158"/>
      <c r="AS376" s="158"/>
      <c r="AT376" s="158"/>
      <c r="AU376" s="158"/>
      <c r="AV376" s="158"/>
      <c r="AW376" s="158"/>
      <c r="AX376" s="158"/>
      <c r="AY376" s="158"/>
      <c r="AZ376" s="158"/>
      <c r="BA376" s="158"/>
      <c r="BB376" s="158"/>
      <c r="BC376" s="158"/>
      <c r="BD376" s="158"/>
      <c r="BE376" s="158"/>
      <c r="BF376" s="158"/>
      <c r="BG376" s="158"/>
      <c r="BH376" s="158"/>
      <c r="BI376" s="158"/>
      <c r="BJ376" s="158"/>
      <c r="BK376" s="158"/>
      <c r="BL376" s="158"/>
      <c r="BM376" s="158"/>
      <c r="BN376" s="158"/>
      <c r="BO376" s="158"/>
      <c r="BP376" s="158"/>
      <c r="BQ376" s="158"/>
      <c r="BR376" s="158"/>
      <c r="BS376" s="158"/>
      <c r="BT376" s="158"/>
      <c r="BU376" s="158"/>
      <c r="BV376" s="158"/>
    </row>
    <row r="377" spans="1:74" s="17" customFormat="1" x14ac:dyDescent="0.2">
      <c r="A377" s="1"/>
      <c r="B377" s="20" t="s">
        <v>74</v>
      </c>
      <c r="C377" s="20"/>
      <c r="D377" s="20"/>
      <c r="E377" s="30"/>
      <c r="F377" s="31"/>
      <c r="G377" s="31"/>
      <c r="H377" s="22"/>
      <c r="I377" s="22"/>
      <c r="J377" s="2"/>
      <c r="L377" s="2"/>
      <c r="M377" s="35"/>
      <c r="N377" s="1"/>
      <c r="O377" s="1"/>
      <c r="P377" s="1"/>
      <c r="Q377" s="1"/>
      <c r="R377" s="1"/>
      <c r="S377" s="1"/>
      <c r="T377" s="1"/>
      <c r="U377" s="1"/>
      <c r="V377" s="1"/>
      <c r="W377" s="13"/>
      <c r="X377" s="16"/>
      <c r="Y377" s="13"/>
      <c r="Z377" s="16"/>
      <c r="AA377" s="1"/>
      <c r="AB377" s="158"/>
      <c r="AC377" s="158"/>
      <c r="AD377" s="158"/>
      <c r="AE377" s="158"/>
      <c r="AF377" s="158"/>
      <c r="AG377" s="158"/>
      <c r="AH377" s="158"/>
      <c r="AI377" s="158"/>
      <c r="AJ377" s="158"/>
      <c r="AK377" s="158"/>
      <c r="AL377" s="158"/>
      <c r="AM377" s="158"/>
      <c r="AN377" s="158"/>
      <c r="AO377" s="158"/>
      <c r="AP377" s="158"/>
      <c r="AQ377" s="158"/>
      <c r="AR377" s="158"/>
      <c r="AS377" s="158"/>
      <c r="AT377" s="158"/>
      <c r="AU377" s="158"/>
      <c r="AV377" s="158"/>
      <c r="AW377" s="158"/>
      <c r="AX377" s="158"/>
      <c r="AY377" s="158"/>
      <c r="AZ377" s="158"/>
      <c r="BA377" s="158"/>
      <c r="BB377" s="158"/>
      <c r="BC377" s="158"/>
      <c r="BD377" s="158"/>
      <c r="BE377" s="158"/>
      <c r="BF377" s="158"/>
      <c r="BG377" s="158"/>
      <c r="BH377" s="158"/>
      <c r="BI377" s="158"/>
      <c r="BJ377" s="158"/>
      <c r="BK377" s="158"/>
      <c r="BL377" s="158"/>
      <c r="BM377" s="158"/>
      <c r="BN377" s="158"/>
      <c r="BO377" s="158"/>
      <c r="BP377" s="158"/>
      <c r="BQ377" s="158"/>
    </row>
    <row r="378" spans="1:74" s="17" customFormat="1" x14ac:dyDescent="0.2">
      <c r="A378" s="16"/>
      <c r="B378" s="19" t="s">
        <v>74</v>
      </c>
      <c r="C378" s="19"/>
      <c r="D378" s="19"/>
      <c r="E378" s="30"/>
      <c r="F378" s="31"/>
      <c r="G378" s="31"/>
      <c r="H378" s="1"/>
      <c r="I378" s="1"/>
      <c r="J378" s="2"/>
      <c r="L378" s="2"/>
      <c r="M378" s="38"/>
      <c r="N378" s="16"/>
      <c r="O378" s="16"/>
      <c r="P378" s="16"/>
      <c r="Q378" s="16"/>
      <c r="R378" s="1"/>
      <c r="S378" s="1"/>
      <c r="T378" s="1"/>
      <c r="U378" s="1"/>
      <c r="V378" s="1"/>
      <c r="W378" s="1"/>
      <c r="X378" s="16"/>
      <c r="Y378" s="13"/>
      <c r="Z378" s="16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58"/>
      <c r="AN378" s="22"/>
      <c r="AQ378" s="158"/>
      <c r="AR378" s="158"/>
      <c r="AS378" s="158"/>
      <c r="AT378" s="158"/>
      <c r="AU378" s="158"/>
      <c r="AV378" s="158"/>
      <c r="AW378" s="158"/>
      <c r="AX378" s="158"/>
      <c r="AY378" s="158"/>
      <c r="AZ378" s="158"/>
      <c r="BA378" s="158"/>
      <c r="BB378" s="158"/>
      <c r="BC378" s="158"/>
      <c r="BD378" s="158"/>
      <c r="BE378" s="158"/>
      <c r="BF378" s="158"/>
      <c r="BG378" s="158"/>
      <c r="BH378" s="158"/>
      <c r="BI378" s="158"/>
      <c r="BJ378" s="158"/>
      <c r="BK378" s="158"/>
      <c r="BL378" s="158"/>
      <c r="BM378" s="158"/>
      <c r="BN378" s="158"/>
      <c r="BO378" s="158"/>
      <c r="BP378" s="158"/>
      <c r="BQ378" s="158"/>
      <c r="BR378" s="158"/>
    </row>
    <row r="379" spans="1:74" x14ac:dyDescent="0.2">
      <c r="A379" s="16"/>
      <c r="B379" s="20" t="s">
        <v>74</v>
      </c>
      <c r="E379" s="30"/>
      <c r="F379" s="31"/>
      <c r="G379" s="31"/>
      <c r="H379" s="1"/>
      <c r="I379" s="1"/>
      <c r="K379" s="158"/>
      <c r="L379" s="2"/>
      <c r="N379" s="16"/>
      <c r="O379" s="16"/>
      <c r="P379" s="16"/>
      <c r="Q379" s="16"/>
      <c r="V379" s="1"/>
      <c r="W379" s="13"/>
      <c r="X379" s="16"/>
      <c r="Y379" s="13"/>
      <c r="Z379" s="16"/>
      <c r="AB379" s="158"/>
      <c r="AC379" s="158"/>
      <c r="AD379" s="158"/>
      <c r="AE379" s="158"/>
      <c r="AF379" s="158"/>
      <c r="AG379" s="158"/>
      <c r="AH379" s="158"/>
      <c r="AI379" s="158"/>
      <c r="AJ379" s="158"/>
      <c r="AK379" s="158"/>
      <c r="AL379" s="158"/>
      <c r="AM379" s="158"/>
      <c r="AN379" s="158"/>
      <c r="AO379" s="158"/>
      <c r="AP379" s="158"/>
      <c r="AQ379" s="158"/>
      <c r="AR379" s="158"/>
      <c r="AS379" s="158"/>
      <c r="AT379" s="158"/>
      <c r="AU379" s="158"/>
      <c r="AV379" s="158"/>
      <c r="AW379" s="158"/>
      <c r="AX379" s="158"/>
      <c r="AY379" s="158"/>
      <c r="AZ379" s="158"/>
      <c r="BA379" s="158"/>
      <c r="BB379" s="158"/>
      <c r="BC379" s="158"/>
      <c r="BD379" s="158"/>
      <c r="BE379" s="158"/>
      <c r="BF379" s="158"/>
      <c r="BG379" s="158"/>
      <c r="BH379" s="158"/>
      <c r="BI379" s="158"/>
      <c r="BJ379" s="158"/>
      <c r="BK379" s="158"/>
      <c r="BL379" s="158"/>
      <c r="BM379" s="158"/>
      <c r="BN379" s="158"/>
      <c r="BO379" s="158"/>
      <c r="BP379" s="158"/>
      <c r="BQ379" s="158"/>
      <c r="BR379" s="158"/>
      <c r="BS379" s="158"/>
      <c r="BT379" s="158"/>
      <c r="BU379" s="158"/>
      <c r="BV379" s="158"/>
    </row>
    <row r="380" spans="1:74" x14ac:dyDescent="0.2">
      <c r="A380" s="16"/>
      <c r="B380" s="20" t="s">
        <v>74</v>
      </c>
      <c r="E380" s="30"/>
      <c r="F380" s="31"/>
      <c r="G380" s="31"/>
      <c r="H380" s="1"/>
      <c r="I380" s="1"/>
      <c r="K380" s="158"/>
      <c r="L380" s="2"/>
      <c r="N380" s="16"/>
      <c r="O380" s="16"/>
      <c r="P380" s="16"/>
      <c r="Q380" s="16"/>
      <c r="V380" s="1"/>
      <c r="W380" s="13"/>
      <c r="X380" s="16"/>
      <c r="Y380" s="13"/>
      <c r="Z380" s="16"/>
      <c r="AB380" s="158"/>
      <c r="AC380" s="158"/>
      <c r="AD380" s="158"/>
      <c r="AE380" s="158"/>
      <c r="AF380" s="158"/>
      <c r="AG380" s="158"/>
      <c r="AH380" s="158"/>
      <c r="AI380" s="158"/>
      <c r="AJ380" s="158"/>
      <c r="AK380" s="158"/>
      <c r="AL380" s="158"/>
      <c r="AM380" s="158"/>
      <c r="AN380" s="158"/>
      <c r="AO380" s="158"/>
      <c r="AP380" s="158"/>
      <c r="AQ380" s="158"/>
      <c r="AR380" s="158"/>
      <c r="AS380" s="158"/>
      <c r="AT380" s="158"/>
      <c r="AU380" s="158"/>
      <c r="AV380" s="158"/>
      <c r="AW380" s="158"/>
      <c r="AX380" s="158"/>
      <c r="AY380" s="158"/>
      <c r="AZ380" s="158"/>
      <c r="BA380" s="158"/>
      <c r="BB380" s="158"/>
      <c r="BC380" s="158"/>
      <c r="BD380" s="158"/>
      <c r="BE380" s="158"/>
      <c r="BF380" s="158"/>
      <c r="BG380" s="158"/>
      <c r="BH380" s="158"/>
      <c r="BI380" s="158"/>
      <c r="BJ380" s="158"/>
      <c r="BK380" s="158"/>
      <c r="BL380" s="158"/>
      <c r="BM380" s="158"/>
      <c r="BN380" s="158"/>
      <c r="BO380" s="158"/>
      <c r="BP380" s="158"/>
      <c r="BQ380" s="158"/>
      <c r="BR380" s="158"/>
      <c r="BS380" s="158"/>
      <c r="BT380" s="158"/>
      <c r="BU380" s="158"/>
      <c r="BV380" s="158"/>
    </row>
    <row r="381" spans="1:74" x14ac:dyDescent="0.2">
      <c r="A381" s="16"/>
      <c r="B381" s="20" t="s">
        <v>74</v>
      </c>
      <c r="E381" s="30"/>
      <c r="F381" s="31"/>
      <c r="G381" s="31"/>
      <c r="H381" s="1"/>
      <c r="I381" s="1"/>
      <c r="K381" s="158"/>
      <c r="L381" s="2"/>
      <c r="N381" s="16"/>
      <c r="O381" s="16"/>
      <c r="P381" s="16"/>
      <c r="Q381" s="16"/>
      <c r="V381" s="1"/>
      <c r="W381" s="13"/>
      <c r="X381" s="16"/>
      <c r="Y381" s="13"/>
      <c r="Z381" s="16"/>
      <c r="AB381" s="158"/>
      <c r="AC381" s="158"/>
      <c r="AD381" s="158"/>
      <c r="AE381" s="158"/>
      <c r="AF381" s="158"/>
      <c r="AG381" s="158"/>
      <c r="AH381" s="158"/>
      <c r="AI381" s="158"/>
      <c r="AJ381" s="158"/>
      <c r="AK381" s="158"/>
      <c r="AL381" s="158"/>
      <c r="AM381" s="158"/>
      <c r="AN381" s="158"/>
      <c r="AO381" s="158"/>
      <c r="AP381" s="158"/>
      <c r="AQ381" s="158"/>
      <c r="AR381" s="158"/>
      <c r="AS381" s="158"/>
      <c r="AT381" s="158"/>
      <c r="AU381" s="158"/>
      <c r="AV381" s="158"/>
      <c r="AW381" s="158"/>
      <c r="AX381" s="158"/>
      <c r="AY381" s="158"/>
      <c r="AZ381" s="158"/>
      <c r="BA381" s="158"/>
      <c r="BB381" s="158"/>
      <c r="BC381" s="158"/>
      <c r="BD381" s="158"/>
      <c r="BE381" s="158"/>
      <c r="BF381" s="158"/>
      <c r="BG381" s="158"/>
      <c r="BH381" s="158"/>
      <c r="BI381" s="158"/>
      <c r="BJ381" s="158"/>
      <c r="BK381" s="158"/>
      <c r="BL381" s="158"/>
      <c r="BM381" s="158"/>
      <c r="BN381" s="158"/>
      <c r="BO381" s="158"/>
      <c r="BP381" s="158"/>
      <c r="BQ381" s="158"/>
      <c r="BR381" s="158"/>
      <c r="BS381" s="158"/>
      <c r="BT381" s="158"/>
      <c r="BU381" s="158"/>
      <c r="BV381" s="158"/>
    </row>
    <row r="382" spans="1:74" s="17" customFormat="1" x14ac:dyDescent="0.2">
      <c r="A382" s="1"/>
      <c r="B382" s="19" t="s">
        <v>74</v>
      </c>
      <c r="C382" s="19"/>
      <c r="D382" s="19"/>
      <c r="E382" s="30"/>
      <c r="F382" s="31"/>
      <c r="G382" s="31"/>
      <c r="H382" s="35"/>
      <c r="I382" s="35"/>
      <c r="J382" s="32"/>
      <c r="L382" s="13"/>
      <c r="M382" s="2"/>
      <c r="N382" s="1"/>
      <c r="O382" s="1"/>
      <c r="P382" s="1"/>
      <c r="Q382" s="1"/>
      <c r="R382" s="1"/>
      <c r="S382" s="1"/>
      <c r="T382" s="1"/>
      <c r="U382" s="1"/>
      <c r="V382" s="158"/>
      <c r="W382" s="16"/>
      <c r="X382" s="13"/>
      <c r="Y382" s="16"/>
      <c r="Z382" s="158"/>
      <c r="AA382" s="1"/>
      <c r="AB382" s="158"/>
      <c r="AC382" s="158"/>
      <c r="AD382" s="158"/>
      <c r="AE382" s="158"/>
      <c r="AF382" s="158"/>
      <c r="AG382" s="158"/>
      <c r="AH382" s="158"/>
      <c r="AI382" s="158"/>
      <c r="AJ382" s="158"/>
      <c r="AK382" s="158"/>
      <c r="AL382" s="158"/>
      <c r="AM382" s="158"/>
      <c r="AN382" s="158"/>
      <c r="AO382" s="158"/>
    </row>
    <row r="383" spans="1:74" s="17" customFormat="1" x14ac:dyDescent="0.2">
      <c r="A383" s="1"/>
      <c r="B383" s="20" t="s">
        <v>74</v>
      </c>
      <c r="C383" s="20"/>
      <c r="D383" s="20"/>
      <c r="E383" s="42"/>
      <c r="F383" s="31"/>
      <c r="G383" s="31"/>
      <c r="H383" s="1"/>
      <c r="I383" s="1"/>
      <c r="J383" s="2"/>
      <c r="L383" s="2"/>
      <c r="M383" s="2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6"/>
      <c r="Y383" s="13"/>
      <c r="Z383" s="16"/>
      <c r="AA383" s="1"/>
      <c r="AB383" s="158"/>
      <c r="AC383" s="158"/>
      <c r="AD383" s="158"/>
      <c r="AE383" s="158"/>
      <c r="AF383" s="158"/>
      <c r="AG383" s="158"/>
      <c r="AH383" s="158"/>
      <c r="AI383" s="158"/>
      <c r="AJ383" s="158"/>
      <c r="AK383" s="158"/>
      <c r="AL383" s="158"/>
      <c r="AM383" s="158"/>
      <c r="AN383" s="158"/>
      <c r="AO383" s="158"/>
      <c r="AP383" s="158"/>
    </row>
    <row r="384" spans="1:74" s="17" customFormat="1" x14ac:dyDescent="0.2">
      <c r="A384" s="16"/>
      <c r="B384" s="20" t="s">
        <v>74</v>
      </c>
      <c r="C384" s="20"/>
      <c r="D384" s="20"/>
      <c r="E384" s="42"/>
      <c r="F384" s="31"/>
      <c r="G384" s="31"/>
      <c r="H384" s="1"/>
      <c r="I384" s="1"/>
      <c r="J384" s="2"/>
      <c r="L384" s="2"/>
      <c r="M384" s="2"/>
      <c r="N384" s="16"/>
      <c r="O384" s="16"/>
      <c r="P384" s="16"/>
      <c r="Q384" s="16"/>
      <c r="R384" s="1"/>
      <c r="S384" s="1"/>
      <c r="T384" s="1"/>
      <c r="U384" s="16"/>
      <c r="V384" s="1"/>
      <c r="W384" s="13"/>
      <c r="X384" s="16"/>
      <c r="Y384" s="13"/>
      <c r="Z384" s="16"/>
      <c r="AA384" s="1"/>
      <c r="AB384" s="158"/>
      <c r="AC384" s="158"/>
      <c r="AD384" s="158"/>
      <c r="AE384" s="158"/>
      <c r="AF384" s="158"/>
      <c r="AG384" s="158"/>
      <c r="AH384" s="158"/>
      <c r="AI384" s="158"/>
      <c r="AJ384" s="158"/>
      <c r="AK384" s="158"/>
      <c r="AL384" s="158"/>
      <c r="AM384" s="158"/>
      <c r="AN384" s="158"/>
      <c r="AO384" s="158"/>
      <c r="AP384" s="158"/>
    </row>
    <row r="385" spans="1:74" s="17" customFormat="1" x14ac:dyDescent="0.2">
      <c r="A385" s="1"/>
      <c r="B385" s="19" t="s">
        <v>74</v>
      </c>
      <c r="C385" s="19"/>
      <c r="D385" s="19"/>
      <c r="E385" s="30"/>
      <c r="F385" s="31"/>
      <c r="G385" s="31"/>
      <c r="H385" s="16"/>
      <c r="I385" s="16"/>
      <c r="J385" s="32"/>
      <c r="L385" s="32"/>
      <c r="M385" s="32"/>
      <c r="N385" s="1"/>
      <c r="O385" s="1"/>
      <c r="P385" s="1"/>
      <c r="Q385" s="1"/>
      <c r="R385" s="1"/>
      <c r="S385" s="1"/>
      <c r="T385" s="13"/>
      <c r="U385" s="1"/>
      <c r="V385" s="1"/>
      <c r="W385" s="1"/>
      <c r="X385" s="1"/>
      <c r="Y385" s="13"/>
      <c r="Z385" s="16"/>
      <c r="AA385" s="158"/>
      <c r="AB385" s="158"/>
      <c r="AC385" s="158"/>
      <c r="AD385" s="158"/>
      <c r="AE385" s="158"/>
      <c r="AF385" s="158"/>
      <c r="AG385" s="158"/>
      <c r="AH385" s="158"/>
      <c r="AI385" s="158"/>
      <c r="AJ385" s="158"/>
      <c r="AK385" s="158"/>
      <c r="AL385" s="158"/>
      <c r="AM385" s="158"/>
      <c r="AN385" s="158"/>
      <c r="AO385" s="158"/>
      <c r="AP385" s="158"/>
      <c r="BR385" s="158"/>
    </row>
    <row r="386" spans="1:74" x14ac:dyDescent="0.2">
      <c r="A386" s="16"/>
      <c r="B386" s="19" t="s">
        <v>74</v>
      </c>
      <c r="C386" s="19"/>
      <c r="D386" s="19"/>
      <c r="E386" s="30"/>
      <c r="F386" s="31"/>
      <c r="G386" s="31"/>
      <c r="H386" s="16"/>
      <c r="I386" s="16"/>
      <c r="J386" s="32"/>
      <c r="K386" s="158"/>
      <c r="L386" s="32"/>
      <c r="M386" s="32"/>
      <c r="N386" s="16"/>
      <c r="O386" s="16"/>
      <c r="P386" s="16"/>
      <c r="Q386" s="16"/>
      <c r="V386" s="17"/>
      <c r="W386" s="158"/>
      <c r="X386" s="16"/>
      <c r="Y386" s="13"/>
      <c r="Z386" s="1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  <c r="BB386" s="17"/>
      <c r="BC386" s="17"/>
      <c r="BD386" s="17"/>
      <c r="BE386" s="17"/>
      <c r="BF386" s="17"/>
      <c r="BG386" s="17"/>
      <c r="BH386" s="17"/>
      <c r="BI386" s="17"/>
      <c r="BJ386" s="17"/>
      <c r="BK386" s="17"/>
      <c r="BL386" s="17"/>
      <c r="BM386" s="17"/>
      <c r="BN386" s="17"/>
      <c r="BO386" s="17"/>
      <c r="BP386" s="17"/>
      <c r="BQ386" s="17"/>
      <c r="BR386" s="17"/>
      <c r="BS386" s="158"/>
      <c r="BT386" s="158"/>
      <c r="BU386" s="158"/>
      <c r="BV386" s="158"/>
    </row>
    <row r="387" spans="1:74" s="17" customFormat="1" x14ac:dyDescent="0.2">
      <c r="A387" s="1"/>
      <c r="B387" s="19" t="s">
        <v>74</v>
      </c>
      <c r="C387" s="19"/>
      <c r="D387" s="19"/>
      <c r="E387" s="30"/>
      <c r="F387" s="31"/>
      <c r="G387" s="31"/>
      <c r="H387" s="16"/>
      <c r="I387" s="16"/>
      <c r="J387" s="32"/>
      <c r="L387" s="32"/>
      <c r="M387" s="32"/>
      <c r="N387" s="1"/>
      <c r="O387" s="1"/>
      <c r="P387" s="1"/>
      <c r="Q387" s="1"/>
      <c r="R387" s="1"/>
      <c r="S387" s="1"/>
      <c r="T387" s="1"/>
      <c r="U387" s="16"/>
      <c r="V387" s="1"/>
      <c r="W387" s="158"/>
      <c r="X387" s="1"/>
      <c r="Y387" s="13"/>
      <c r="Z387" s="16"/>
      <c r="AA387" s="1"/>
      <c r="AB387" s="158"/>
      <c r="AC387" s="158"/>
      <c r="AD387" s="158"/>
      <c r="AE387" s="158"/>
      <c r="AF387" s="158"/>
      <c r="AG387" s="158"/>
      <c r="AH387" s="158"/>
      <c r="AI387" s="158"/>
      <c r="AJ387" s="158"/>
      <c r="AK387" s="158"/>
      <c r="AL387" s="158"/>
      <c r="AM387" s="158"/>
      <c r="AN387" s="158"/>
      <c r="AO387" s="158"/>
      <c r="AP387" s="158"/>
    </row>
    <row r="388" spans="1:74" s="17" customFormat="1" x14ac:dyDescent="0.2">
      <c r="A388" s="1"/>
      <c r="B388" s="19" t="s">
        <v>74</v>
      </c>
      <c r="C388" s="19"/>
      <c r="D388" s="19"/>
      <c r="E388" s="30"/>
      <c r="F388" s="31"/>
      <c r="G388" s="31"/>
      <c r="H388" s="40"/>
      <c r="I388" s="40"/>
      <c r="J388" s="32"/>
      <c r="L388" s="41"/>
      <c r="M388" s="32"/>
      <c r="N388" s="1"/>
      <c r="O388" s="1"/>
      <c r="P388" s="1"/>
      <c r="Q388" s="1"/>
      <c r="R388" s="16"/>
      <c r="S388" s="1"/>
      <c r="T388" s="1"/>
      <c r="U388" s="16"/>
      <c r="V388" s="1"/>
      <c r="W388" s="1"/>
      <c r="X388" s="1"/>
      <c r="Y388" s="1"/>
      <c r="Z388" s="158"/>
      <c r="AA388" s="158"/>
      <c r="AB388" s="158"/>
      <c r="AC388" s="158"/>
      <c r="AD388" s="158"/>
      <c r="AE388" s="158"/>
      <c r="AF388" s="158"/>
      <c r="AG388" s="158"/>
      <c r="AH388" s="158"/>
      <c r="AI388" s="158"/>
      <c r="AJ388" s="158"/>
      <c r="AK388" s="158"/>
      <c r="AL388" s="158"/>
      <c r="AM388" s="158"/>
      <c r="AN388" s="158"/>
      <c r="AO388" s="158"/>
      <c r="AP388" s="158"/>
      <c r="AQ388" s="158"/>
      <c r="AR388" s="158"/>
      <c r="AS388" s="158"/>
      <c r="AT388" s="158"/>
      <c r="AU388" s="158"/>
      <c r="AV388" s="158"/>
      <c r="AW388" s="158"/>
      <c r="AX388" s="158"/>
      <c r="AY388" s="158"/>
      <c r="AZ388" s="158"/>
      <c r="BA388" s="158"/>
      <c r="BB388" s="158"/>
      <c r="BC388" s="158"/>
      <c r="BD388" s="158"/>
      <c r="BE388" s="158"/>
      <c r="BF388" s="158"/>
      <c r="BG388" s="158"/>
      <c r="BH388" s="158"/>
      <c r="BI388" s="158"/>
      <c r="BJ388" s="158"/>
      <c r="BK388" s="158"/>
      <c r="BL388" s="158"/>
      <c r="BM388" s="158"/>
      <c r="BN388" s="158"/>
      <c r="BO388" s="158"/>
      <c r="BP388" s="158"/>
      <c r="BQ388" s="158"/>
      <c r="BR388" s="158"/>
    </row>
    <row r="389" spans="1:74" s="17" customFormat="1" x14ac:dyDescent="0.2">
      <c r="A389" s="16"/>
      <c r="B389" s="19" t="s">
        <v>74</v>
      </c>
      <c r="C389" s="19"/>
      <c r="D389" s="19"/>
      <c r="E389" s="30"/>
      <c r="F389" s="31"/>
      <c r="G389" s="31"/>
      <c r="H389" s="16"/>
      <c r="I389" s="16"/>
      <c r="J389" s="35"/>
      <c r="L389" s="35"/>
      <c r="M389" s="35"/>
      <c r="N389" s="16"/>
      <c r="O389" s="16"/>
      <c r="P389" s="16"/>
      <c r="Q389" s="16"/>
      <c r="R389" s="1"/>
      <c r="S389" s="1"/>
      <c r="T389" s="1"/>
      <c r="U389" s="1"/>
      <c r="V389" s="1"/>
      <c r="W389" s="158"/>
      <c r="X389" s="16"/>
      <c r="Y389" s="13"/>
      <c r="Z389" s="16"/>
      <c r="AA389" s="1"/>
      <c r="AB389" s="158"/>
      <c r="AC389" s="158"/>
      <c r="AD389" s="158"/>
      <c r="AE389" s="158"/>
      <c r="AF389" s="158"/>
      <c r="AG389" s="158"/>
      <c r="AH389" s="158"/>
      <c r="AI389" s="158"/>
      <c r="AJ389" s="158"/>
      <c r="AK389" s="158"/>
      <c r="AL389" s="158"/>
      <c r="AM389" s="158"/>
      <c r="AN389" s="158"/>
      <c r="AO389" s="158"/>
      <c r="AP389" s="158"/>
      <c r="AQ389" s="158"/>
      <c r="AR389" s="158"/>
      <c r="AS389" s="158"/>
      <c r="AT389" s="158"/>
      <c r="AU389" s="158"/>
      <c r="AV389" s="158"/>
      <c r="AW389" s="158"/>
      <c r="AX389" s="158"/>
      <c r="AY389" s="158"/>
      <c r="AZ389" s="158"/>
      <c r="BA389" s="158"/>
      <c r="BB389" s="158"/>
      <c r="BC389" s="158"/>
      <c r="BD389" s="158"/>
      <c r="BE389" s="158"/>
      <c r="BF389" s="158"/>
      <c r="BG389" s="158"/>
      <c r="BH389" s="158"/>
      <c r="BI389" s="158"/>
      <c r="BJ389" s="158"/>
      <c r="BK389" s="158"/>
      <c r="BL389" s="158"/>
      <c r="BM389" s="158"/>
      <c r="BN389" s="158"/>
      <c r="BO389" s="158"/>
      <c r="BP389" s="158"/>
      <c r="BQ389" s="158"/>
    </row>
    <row r="390" spans="1:74" x14ac:dyDescent="0.2">
      <c r="B390" s="19" t="s">
        <v>74</v>
      </c>
      <c r="C390" s="19"/>
      <c r="D390" s="19"/>
      <c r="E390" s="30"/>
      <c r="F390" s="31"/>
      <c r="G390" s="31"/>
      <c r="H390" s="1"/>
      <c r="I390" s="1"/>
      <c r="K390" s="158"/>
      <c r="L390" s="2"/>
      <c r="M390" s="38"/>
      <c r="V390" s="1"/>
      <c r="W390" s="1"/>
      <c r="X390" s="16"/>
      <c r="Y390" s="13"/>
      <c r="Z390" s="16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7"/>
      <c r="BD390" s="17"/>
      <c r="BE390" s="17"/>
      <c r="BF390" s="17"/>
      <c r="BG390" s="17"/>
      <c r="BH390" s="17"/>
      <c r="BI390" s="17"/>
      <c r="BJ390" s="17"/>
      <c r="BK390" s="17"/>
      <c r="BL390" s="17"/>
      <c r="BM390" s="17"/>
      <c r="BN390" s="17"/>
      <c r="BO390" s="17"/>
      <c r="BP390" s="17"/>
      <c r="BQ390" s="17"/>
      <c r="BR390" s="17"/>
      <c r="BS390" s="158"/>
      <c r="BT390" s="158"/>
      <c r="BU390" s="158"/>
      <c r="BV390" s="158"/>
    </row>
    <row r="391" spans="1:74" s="17" customFormat="1" x14ac:dyDescent="0.2">
      <c r="A391" s="16"/>
      <c r="B391" s="20" t="s">
        <v>74</v>
      </c>
      <c r="C391" s="20"/>
      <c r="D391" s="20"/>
      <c r="E391" s="30"/>
      <c r="F391" s="31"/>
      <c r="G391" s="31"/>
      <c r="H391" s="5"/>
      <c r="I391" s="5"/>
      <c r="J391" s="38"/>
      <c r="L391" s="39"/>
      <c r="M391" s="2"/>
      <c r="N391" s="16"/>
      <c r="O391" s="16"/>
      <c r="P391" s="16"/>
      <c r="Q391" s="16"/>
      <c r="R391" s="16"/>
      <c r="S391" s="1"/>
      <c r="T391" s="1"/>
      <c r="U391" s="16"/>
      <c r="V391" s="1"/>
      <c r="W391" s="158"/>
      <c r="X391" s="16"/>
      <c r="Y391" s="13"/>
      <c r="Z391" s="16"/>
      <c r="AA391" s="1"/>
      <c r="AB391" s="158"/>
      <c r="AC391" s="158"/>
      <c r="AD391" s="158"/>
      <c r="AE391" s="158"/>
      <c r="AF391" s="158"/>
      <c r="AG391" s="158"/>
      <c r="AH391" s="158"/>
      <c r="AI391" s="158"/>
      <c r="AJ391" s="158"/>
      <c r="AK391" s="158"/>
      <c r="AL391" s="158"/>
      <c r="AM391" s="158"/>
      <c r="AN391" s="158"/>
      <c r="AO391" s="158"/>
      <c r="AP391" s="158"/>
      <c r="AQ391" s="158"/>
      <c r="AR391" s="158"/>
      <c r="AS391" s="158"/>
      <c r="AT391" s="158"/>
      <c r="AU391" s="158"/>
      <c r="AV391" s="158"/>
      <c r="AW391" s="158"/>
      <c r="AX391" s="158"/>
      <c r="AY391" s="158"/>
      <c r="AZ391" s="158"/>
      <c r="BA391" s="158"/>
      <c r="BB391" s="158"/>
      <c r="BC391" s="158"/>
      <c r="BD391" s="158"/>
      <c r="BE391" s="158"/>
      <c r="BF391" s="158"/>
      <c r="BG391" s="158"/>
      <c r="BH391" s="158"/>
      <c r="BI391" s="158"/>
      <c r="BJ391" s="158"/>
      <c r="BK391" s="158"/>
      <c r="BL391" s="158"/>
      <c r="BM391" s="158"/>
      <c r="BN391" s="158"/>
      <c r="BO391" s="158"/>
      <c r="BP391" s="158"/>
      <c r="BQ391" s="158"/>
    </row>
    <row r="392" spans="1:74" s="17" customFormat="1" x14ac:dyDescent="0.2">
      <c r="A392" s="16"/>
      <c r="B392" s="19" t="s">
        <v>74</v>
      </c>
      <c r="C392" s="19"/>
      <c r="D392" s="19"/>
      <c r="E392" s="30"/>
      <c r="F392" s="31"/>
      <c r="G392" s="31"/>
      <c r="H392" s="3"/>
      <c r="I392" s="3"/>
      <c r="J392" s="2"/>
      <c r="L392" s="10"/>
      <c r="M392" s="2"/>
      <c r="N392" s="16"/>
      <c r="O392" s="16"/>
      <c r="P392" s="16"/>
      <c r="Q392" s="16"/>
      <c r="R392" s="1"/>
      <c r="S392" s="1"/>
      <c r="T392" s="1"/>
      <c r="U392" s="1"/>
      <c r="V392" s="1"/>
      <c r="W392" s="13"/>
      <c r="X392" s="1"/>
      <c r="Y392" s="13"/>
      <c r="Z392" s="16"/>
      <c r="AA392" s="1"/>
      <c r="AB392" s="158"/>
      <c r="AC392" s="158"/>
      <c r="AD392" s="158"/>
      <c r="AE392" s="158"/>
      <c r="AF392" s="158"/>
      <c r="AG392" s="158"/>
      <c r="AH392" s="158"/>
      <c r="AI392" s="158"/>
      <c r="AJ392" s="158"/>
      <c r="AK392" s="158"/>
      <c r="AL392" s="158"/>
      <c r="AM392" s="158"/>
      <c r="AN392" s="158"/>
      <c r="AO392" s="158"/>
      <c r="AP392" s="158"/>
      <c r="AQ392" s="158"/>
      <c r="AR392" s="158"/>
      <c r="AS392" s="158"/>
      <c r="AT392" s="158"/>
      <c r="AU392" s="158"/>
      <c r="AV392" s="158"/>
      <c r="AW392" s="158"/>
      <c r="AX392" s="158"/>
      <c r="AY392" s="158"/>
      <c r="AZ392" s="158"/>
      <c r="BA392" s="158"/>
      <c r="BB392" s="158"/>
      <c r="BC392" s="158"/>
      <c r="BD392" s="158"/>
      <c r="BE392" s="158"/>
      <c r="BF392" s="158"/>
      <c r="BG392" s="158"/>
      <c r="BH392" s="158"/>
      <c r="BI392" s="158"/>
      <c r="BJ392" s="158"/>
      <c r="BK392" s="158"/>
      <c r="BL392" s="158"/>
      <c r="BM392" s="158"/>
      <c r="BN392" s="158"/>
      <c r="BO392" s="158"/>
      <c r="BP392" s="158"/>
      <c r="BQ392" s="158"/>
    </row>
    <row r="393" spans="1:74" s="17" customFormat="1" x14ac:dyDescent="0.2">
      <c r="A393" s="1"/>
      <c r="B393" s="19" t="s">
        <v>74</v>
      </c>
      <c r="C393" s="19"/>
      <c r="D393" s="19"/>
      <c r="E393" s="55"/>
      <c r="F393" s="31"/>
      <c r="G393" s="31"/>
      <c r="H393" s="1"/>
      <c r="I393" s="1"/>
      <c r="J393" s="2"/>
      <c r="L393" s="2"/>
      <c r="M393" s="38"/>
      <c r="N393" s="1"/>
      <c r="O393" s="1"/>
      <c r="P393" s="1"/>
      <c r="Q393" s="1"/>
      <c r="R393" s="1"/>
      <c r="S393" s="1"/>
      <c r="T393" s="1"/>
      <c r="U393" s="1"/>
      <c r="V393" s="1"/>
      <c r="W393" s="16"/>
      <c r="X393" s="1"/>
      <c r="Y393" s="1"/>
      <c r="Z393" s="5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58"/>
      <c r="AN393" s="22"/>
      <c r="AQ393" s="158"/>
      <c r="AR393" s="158"/>
      <c r="AS393" s="158"/>
      <c r="AT393" s="158"/>
      <c r="AU393" s="158"/>
      <c r="AV393" s="158"/>
      <c r="AW393" s="158"/>
      <c r="AX393" s="158"/>
      <c r="AY393" s="158"/>
      <c r="AZ393" s="158"/>
      <c r="BA393" s="158"/>
      <c r="BB393" s="158"/>
      <c r="BC393" s="158"/>
      <c r="BD393" s="158"/>
      <c r="BE393" s="158"/>
      <c r="BF393" s="158"/>
      <c r="BG393" s="158"/>
      <c r="BH393" s="158"/>
      <c r="BI393" s="158"/>
      <c r="BJ393" s="158"/>
      <c r="BK393" s="158"/>
      <c r="BL393" s="158"/>
      <c r="BM393" s="158"/>
      <c r="BN393" s="158"/>
      <c r="BO393" s="158"/>
      <c r="BP393" s="158"/>
      <c r="BQ393" s="158"/>
    </row>
    <row r="394" spans="1:74" x14ac:dyDescent="0.2">
      <c r="B394" s="20" t="s">
        <v>74</v>
      </c>
      <c r="E394" s="30"/>
      <c r="F394" s="31"/>
      <c r="G394" s="31"/>
      <c r="H394" s="4"/>
      <c r="I394" s="4"/>
      <c r="K394" s="158"/>
      <c r="L394" s="2"/>
      <c r="V394" s="1"/>
      <c r="W394" s="158"/>
      <c r="X394" s="16"/>
      <c r="Y394" s="13"/>
      <c r="Z394" s="16"/>
      <c r="AB394" s="158"/>
      <c r="AC394" s="158"/>
      <c r="AD394" s="158"/>
      <c r="AE394" s="158"/>
      <c r="AF394" s="158"/>
      <c r="AG394" s="158"/>
      <c r="AH394" s="158"/>
      <c r="AI394" s="158"/>
      <c r="AJ394" s="158"/>
      <c r="AK394" s="158"/>
      <c r="AL394" s="158"/>
      <c r="AM394" s="158"/>
      <c r="AN394" s="158"/>
      <c r="AO394" s="158"/>
      <c r="AP394" s="158"/>
      <c r="AQ394" s="158"/>
      <c r="AR394" s="158"/>
      <c r="AS394" s="158"/>
      <c r="AT394" s="158"/>
      <c r="AU394" s="158"/>
      <c r="AV394" s="158"/>
      <c r="AW394" s="158"/>
      <c r="AX394" s="158"/>
      <c r="AY394" s="158"/>
      <c r="AZ394" s="158"/>
      <c r="BA394" s="158"/>
      <c r="BB394" s="158"/>
      <c r="BC394" s="158"/>
      <c r="BD394" s="158"/>
      <c r="BE394" s="158"/>
      <c r="BF394" s="158"/>
      <c r="BG394" s="158"/>
      <c r="BH394" s="158"/>
      <c r="BI394" s="158"/>
      <c r="BJ394" s="158"/>
      <c r="BK394" s="158"/>
      <c r="BL394" s="158"/>
      <c r="BM394" s="158"/>
      <c r="BN394" s="158"/>
      <c r="BO394" s="158"/>
      <c r="BP394" s="158"/>
      <c r="BQ394" s="158"/>
      <c r="BR394" s="158"/>
      <c r="BS394" s="158"/>
      <c r="BT394" s="158"/>
      <c r="BU394" s="158"/>
      <c r="BV394" s="158"/>
    </row>
    <row r="395" spans="1:74" s="17" customFormat="1" x14ac:dyDescent="0.2">
      <c r="A395" s="16"/>
      <c r="B395" s="19" t="s">
        <v>74</v>
      </c>
      <c r="C395" s="19"/>
      <c r="D395" s="19"/>
      <c r="E395" s="64"/>
      <c r="F395" s="31"/>
      <c r="G395" s="31"/>
      <c r="H395" s="16"/>
      <c r="I395" s="16"/>
      <c r="J395" s="32"/>
      <c r="L395" s="32"/>
      <c r="M395" s="32"/>
      <c r="N395" s="16"/>
      <c r="O395" s="16"/>
      <c r="P395" s="16"/>
      <c r="Q395" s="16"/>
      <c r="R395" s="1"/>
      <c r="S395" s="1"/>
      <c r="T395" s="1"/>
      <c r="U395" s="1"/>
      <c r="V395" s="1"/>
      <c r="W395" s="158"/>
      <c r="X395" s="16"/>
      <c r="Y395" s="13"/>
      <c r="Z395" s="16"/>
      <c r="AA395" s="1"/>
      <c r="AB395" s="158"/>
      <c r="AC395" s="158"/>
      <c r="AD395" s="158"/>
      <c r="AE395" s="158"/>
      <c r="AF395" s="158"/>
      <c r="AG395" s="158"/>
      <c r="AH395" s="158"/>
      <c r="AI395" s="158"/>
      <c r="AJ395" s="158"/>
      <c r="AK395" s="158"/>
      <c r="AL395" s="158"/>
      <c r="AM395" s="158"/>
      <c r="AN395" s="158"/>
      <c r="AO395" s="158"/>
      <c r="AP395" s="158"/>
      <c r="AQ395" s="158"/>
      <c r="AR395" s="158"/>
      <c r="AS395" s="158"/>
      <c r="AT395" s="158"/>
      <c r="AU395" s="158"/>
      <c r="AV395" s="158"/>
      <c r="AW395" s="158"/>
      <c r="AX395" s="158"/>
      <c r="AY395" s="158"/>
      <c r="AZ395" s="158"/>
      <c r="BA395" s="158"/>
      <c r="BB395" s="158"/>
      <c r="BC395" s="158"/>
      <c r="BD395" s="158"/>
      <c r="BE395" s="158"/>
      <c r="BF395" s="158"/>
      <c r="BG395" s="158"/>
      <c r="BH395" s="158"/>
      <c r="BI395" s="158"/>
      <c r="BJ395" s="158"/>
      <c r="BK395" s="158"/>
      <c r="BL395" s="158"/>
      <c r="BM395" s="158"/>
      <c r="BN395" s="158"/>
      <c r="BO395" s="158"/>
      <c r="BP395" s="158"/>
      <c r="BQ395" s="158"/>
    </row>
    <row r="396" spans="1:74" s="17" customFormat="1" x14ac:dyDescent="0.2">
      <c r="A396" s="16"/>
      <c r="B396" s="19" t="s">
        <v>74</v>
      </c>
      <c r="C396" s="19"/>
      <c r="D396" s="19"/>
      <c r="E396" s="30"/>
      <c r="F396" s="31"/>
      <c r="G396" s="31"/>
      <c r="H396" s="16"/>
      <c r="I396" s="16"/>
      <c r="J396" s="35"/>
      <c r="L396" s="35"/>
      <c r="M396" s="35"/>
      <c r="N396" s="16"/>
      <c r="O396" s="16"/>
      <c r="P396" s="16"/>
      <c r="Q396" s="16"/>
      <c r="R396" s="1"/>
      <c r="S396" s="1"/>
      <c r="T396" s="1"/>
      <c r="U396" s="1"/>
      <c r="V396" s="16"/>
      <c r="W396" s="158"/>
      <c r="X396" s="16"/>
      <c r="Y396" s="13"/>
      <c r="Z396" s="16"/>
      <c r="AA396" s="1"/>
      <c r="AB396" s="158"/>
      <c r="AC396" s="158"/>
      <c r="AD396" s="158"/>
      <c r="AE396" s="158"/>
      <c r="AF396" s="158"/>
      <c r="AG396" s="158"/>
      <c r="AH396" s="158"/>
      <c r="AI396" s="158"/>
    </row>
    <row r="397" spans="1:74" s="17" customFormat="1" x14ac:dyDescent="0.2">
      <c r="A397" s="16"/>
      <c r="B397" s="19" t="s">
        <v>74</v>
      </c>
      <c r="C397" s="19"/>
      <c r="D397" s="19"/>
      <c r="E397" s="30"/>
      <c r="F397" s="31"/>
      <c r="G397" s="31"/>
      <c r="H397" s="16"/>
      <c r="I397" s="16"/>
      <c r="J397" s="32"/>
      <c r="L397" s="32"/>
      <c r="M397" s="32"/>
      <c r="N397" s="16"/>
      <c r="O397" s="16"/>
      <c r="P397" s="16"/>
      <c r="Q397" s="16"/>
      <c r="R397" s="1"/>
      <c r="S397" s="1"/>
      <c r="T397" s="1"/>
      <c r="U397" s="1"/>
      <c r="V397" s="16"/>
      <c r="W397" s="1"/>
      <c r="X397" s="16"/>
      <c r="Y397" s="13"/>
      <c r="Z397" s="16"/>
      <c r="AA397" s="1"/>
      <c r="AB397" s="158"/>
      <c r="AC397" s="158"/>
      <c r="AD397" s="158"/>
      <c r="AE397" s="158"/>
      <c r="AF397" s="158"/>
      <c r="AG397" s="158"/>
      <c r="AH397" s="158"/>
      <c r="AI397" s="158"/>
      <c r="BR397" s="158"/>
      <c r="BS397" s="158"/>
    </row>
    <row r="398" spans="1:74" s="17" customFormat="1" x14ac:dyDescent="0.2">
      <c r="A398" s="16"/>
      <c r="B398" s="20" t="s">
        <v>74</v>
      </c>
      <c r="C398" s="20"/>
      <c r="D398" s="20"/>
      <c r="E398" s="45"/>
      <c r="F398" s="31"/>
      <c r="G398" s="31"/>
      <c r="H398" s="16"/>
      <c r="I398" s="16"/>
      <c r="J398" s="32"/>
      <c r="L398" s="32"/>
      <c r="M398" s="32"/>
      <c r="N398" s="16"/>
      <c r="O398" s="16"/>
      <c r="P398" s="16"/>
      <c r="Q398" s="16"/>
      <c r="R398" s="1"/>
      <c r="S398" s="1"/>
      <c r="T398" s="1"/>
      <c r="U398" s="1"/>
      <c r="V398" s="16"/>
      <c r="W398" s="1"/>
      <c r="X398" s="16"/>
      <c r="Y398" s="13"/>
      <c r="Z398" s="16"/>
      <c r="AA398" s="1"/>
      <c r="AB398" s="158"/>
      <c r="AC398" s="158"/>
      <c r="AD398" s="158"/>
      <c r="AE398" s="158"/>
      <c r="AF398" s="158"/>
      <c r="AG398" s="158"/>
      <c r="AH398" s="158"/>
      <c r="AI398" s="158"/>
      <c r="BR398" s="158"/>
      <c r="BS398" s="158"/>
    </row>
    <row r="399" spans="1:74" s="17" customFormat="1" x14ac:dyDescent="0.2">
      <c r="A399" s="16"/>
      <c r="B399" s="19" t="s">
        <v>74</v>
      </c>
      <c r="C399" s="19"/>
      <c r="D399" s="19"/>
      <c r="E399" s="30"/>
      <c r="F399" s="31"/>
      <c r="G399" s="31"/>
      <c r="H399" s="16"/>
      <c r="I399" s="16"/>
      <c r="J399" s="32"/>
      <c r="L399" s="32"/>
      <c r="M399" s="32"/>
      <c r="N399" s="16"/>
      <c r="O399" s="16"/>
      <c r="P399" s="16"/>
      <c r="Q399" s="16"/>
      <c r="R399" s="1"/>
      <c r="S399" s="1"/>
      <c r="T399" s="1"/>
      <c r="U399" s="1"/>
      <c r="V399" s="1"/>
      <c r="W399" s="13"/>
      <c r="X399" s="16"/>
      <c r="Y399" s="13"/>
      <c r="Z399" s="16"/>
      <c r="AA399" s="1"/>
      <c r="AB399" s="158"/>
      <c r="AC399" s="158"/>
      <c r="AD399" s="158"/>
      <c r="AE399" s="158"/>
      <c r="AF399" s="158"/>
      <c r="AG399" s="158"/>
      <c r="AH399" s="158"/>
      <c r="AI399" s="158"/>
      <c r="AJ399" s="158"/>
      <c r="AK399" s="158"/>
      <c r="AL399" s="158"/>
      <c r="AM399" s="158"/>
      <c r="AN399" s="158"/>
      <c r="AO399" s="158"/>
      <c r="AP399" s="158"/>
      <c r="AQ399" s="158"/>
      <c r="AR399" s="158"/>
      <c r="AS399" s="158"/>
      <c r="AT399" s="158"/>
      <c r="AU399" s="158"/>
      <c r="AV399" s="158"/>
      <c r="AW399" s="158"/>
      <c r="AX399" s="158"/>
      <c r="AY399" s="158"/>
      <c r="AZ399" s="158"/>
      <c r="BA399" s="158"/>
      <c r="BB399" s="158"/>
      <c r="BC399" s="158"/>
      <c r="BD399" s="158"/>
      <c r="BE399" s="158"/>
      <c r="BF399" s="158"/>
      <c r="BG399" s="158"/>
      <c r="BH399" s="158"/>
      <c r="BI399" s="158"/>
      <c r="BJ399" s="158"/>
      <c r="BK399" s="158"/>
      <c r="BL399" s="158"/>
      <c r="BM399" s="158"/>
      <c r="BN399" s="158"/>
      <c r="BO399" s="158"/>
      <c r="BP399" s="158"/>
      <c r="BQ399" s="158"/>
    </row>
    <row r="400" spans="1:74" s="17" customFormat="1" x14ac:dyDescent="0.2">
      <c r="A400" s="16"/>
      <c r="B400" s="20" t="s">
        <v>74</v>
      </c>
      <c r="C400" s="20"/>
      <c r="D400" s="20"/>
      <c r="E400" s="30"/>
      <c r="F400" s="31"/>
      <c r="G400" s="31"/>
      <c r="H400" s="3"/>
      <c r="I400" s="3"/>
      <c r="J400" s="2"/>
      <c r="L400" s="10"/>
      <c r="M400" s="2"/>
      <c r="N400" s="16"/>
      <c r="O400" s="16"/>
      <c r="P400" s="16"/>
      <c r="Q400" s="16"/>
      <c r="R400" s="1"/>
      <c r="S400" s="1"/>
      <c r="T400" s="1"/>
      <c r="U400" s="1"/>
      <c r="V400" s="1"/>
      <c r="W400" s="13"/>
      <c r="X400" s="16"/>
      <c r="Y400" s="13"/>
      <c r="Z400" s="16"/>
      <c r="AA400" s="1"/>
      <c r="AB400" s="158"/>
      <c r="AC400" s="158"/>
      <c r="AD400" s="158"/>
      <c r="AE400" s="158"/>
      <c r="AF400" s="158"/>
      <c r="AG400" s="158"/>
      <c r="AH400" s="158"/>
      <c r="AI400" s="158"/>
      <c r="AJ400" s="158"/>
      <c r="AK400" s="158"/>
      <c r="AL400" s="158"/>
      <c r="AM400" s="158"/>
      <c r="AN400" s="158"/>
      <c r="AO400" s="158"/>
      <c r="AP400" s="158"/>
      <c r="AQ400" s="158"/>
      <c r="AR400" s="158"/>
      <c r="AS400" s="158"/>
      <c r="AT400" s="158"/>
      <c r="AU400" s="158"/>
      <c r="AV400" s="158"/>
      <c r="AW400" s="158"/>
      <c r="AX400" s="158"/>
      <c r="AY400" s="158"/>
      <c r="AZ400" s="158"/>
      <c r="BA400" s="158"/>
      <c r="BB400" s="158"/>
      <c r="BC400" s="158"/>
      <c r="BD400" s="158"/>
      <c r="BE400" s="158"/>
      <c r="BF400" s="158"/>
      <c r="BG400" s="158"/>
      <c r="BH400" s="158"/>
      <c r="BI400" s="158"/>
      <c r="BJ400" s="158"/>
      <c r="BK400" s="158"/>
      <c r="BL400" s="158"/>
      <c r="BM400" s="158"/>
      <c r="BN400" s="158"/>
      <c r="BO400" s="158"/>
      <c r="BP400" s="158"/>
      <c r="BQ400" s="158"/>
    </row>
    <row r="401" spans="1:74" s="17" customFormat="1" x14ac:dyDescent="0.2">
      <c r="A401" s="1"/>
      <c r="B401" s="19" t="s">
        <v>74</v>
      </c>
      <c r="C401" s="19"/>
      <c r="D401" s="19"/>
      <c r="E401" s="30"/>
      <c r="F401" s="31"/>
      <c r="G401" s="31"/>
      <c r="H401" s="16"/>
      <c r="I401" s="16"/>
      <c r="J401" s="32"/>
      <c r="L401" s="32"/>
      <c r="M401" s="32"/>
      <c r="N401" s="1"/>
      <c r="O401" s="1"/>
      <c r="P401" s="1"/>
      <c r="Q401" s="1"/>
      <c r="R401" s="16"/>
      <c r="S401" s="1"/>
      <c r="T401" s="1"/>
      <c r="U401" s="16"/>
      <c r="V401" s="1"/>
      <c r="W401" s="1"/>
      <c r="X401" s="16"/>
      <c r="Y401" s="13"/>
      <c r="Z401" s="16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58"/>
      <c r="AN401" s="22"/>
    </row>
    <row r="402" spans="1:74" x14ac:dyDescent="0.2">
      <c r="A402" s="16"/>
      <c r="B402" s="19" t="s">
        <v>74</v>
      </c>
      <c r="C402" s="19"/>
      <c r="D402" s="19"/>
      <c r="E402" s="30"/>
      <c r="F402" s="31"/>
      <c r="G402" s="31"/>
      <c r="H402" s="16"/>
      <c r="I402" s="16"/>
      <c r="J402" s="32"/>
      <c r="K402" s="158"/>
      <c r="L402" s="32"/>
      <c r="M402" s="32"/>
      <c r="N402" s="16"/>
      <c r="O402" s="16"/>
      <c r="P402" s="16"/>
      <c r="Q402" s="16"/>
      <c r="V402" s="1"/>
      <c r="W402" s="13"/>
      <c r="X402" s="16"/>
      <c r="Y402" s="13"/>
      <c r="Z402" s="16"/>
      <c r="AB402" s="158"/>
      <c r="AC402" s="158"/>
      <c r="AD402" s="158"/>
      <c r="AE402" s="158"/>
      <c r="AF402" s="158"/>
      <c r="AG402" s="158"/>
      <c r="AH402" s="158"/>
      <c r="AI402" s="158"/>
      <c r="AJ402" s="158"/>
      <c r="AK402" s="158"/>
      <c r="AL402" s="158"/>
      <c r="AM402" s="158"/>
      <c r="AN402" s="158"/>
      <c r="AO402" s="158"/>
      <c r="AP402" s="158"/>
      <c r="AQ402" s="158"/>
      <c r="AR402" s="158"/>
      <c r="AS402" s="158"/>
      <c r="AT402" s="158"/>
      <c r="AU402" s="158"/>
      <c r="AV402" s="158"/>
      <c r="AW402" s="158"/>
      <c r="AX402" s="158"/>
      <c r="AY402" s="158"/>
      <c r="AZ402" s="158"/>
      <c r="BA402" s="158"/>
      <c r="BB402" s="158"/>
      <c r="BC402" s="158"/>
      <c r="BD402" s="158"/>
      <c r="BE402" s="158"/>
      <c r="BF402" s="158"/>
      <c r="BG402" s="158"/>
      <c r="BH402" s="158"/>
      <c r="BI402" s="158"/>
      <c r="BJ402" s="158"/>
      <c r="BK402" s="158"/>
      <c r="BL402" s="158"/>
      <c r="BM402" s="158"/>
      <c r="BN402" s="158"/>
      <c r="BO402" s="158"/>
      <c r="BP402" s="158"/>
      <c r="BQ402" s="158"/>
      <c r="BR402" s="158"/>
      <c r="BS402" s="158"/>
      <c r="BT402" s="158"/>
      <c r="BU402" s="158"/>
      <c r="BV402" s="158"/>
    </row>
    <row r="403" spans="1:74" s="17" customFormat="1" x14ac:dyDescent="0.2">
      <c r="A403" s="16"/>
      <c r="B403" s="19" t="s">
        <v>74</v>
      </c>
      <c r="C403" s="19"/>
      <c r="D403" s="19"/>
      <c r="E403" s="30"/>
      <c r="F403" s="31"/>
      <c r="G403" s="31"/>
      <c r="H403" s="16"/>
      <c r="I403" s="16"/>
      <c r="J403" s="32"/>
      <c r="L403" s="32"/>
      <c r="M403" s="32"/>
      <c r="N403" s="16"/>
      <c r="O403" s="16"/>
      <c r="P403" s="16"/>
      <c r="Q403" s="16"/>
      <c r="R403" s="1"/>
      <c r="S403" s="1"/>
      <c r="T403" s="5"/>
      <c r="U403" s="1"/>
      <c r="V403" s="1"/>
      <c r="W403" s="1"/>
      <c r="X403" s="16"/>
      <c r="Y403" s="13"/>
      <c r="Z403" s="16"/>
      <c r="AA403" s="1"/>
      <c r="AB403" s="158"/>
      <c r="AC403" s="158"/>
      <c r="AD403" s="158"/>
      <c r="AE403" s="158"/>
      <c r="AF403" s="158"/>
      <c r="AG403" s="158"/>
      <c r="AH403" s="158"/>
      <c r="AI403" s="158"/>
      <c r="BR403" s="158"/>
    </row>
    <row r="404" spans="1:74" s="17" customFormat="1" x14ac:dyDescent="0.2">
      <c r="A404" s="16"/>
      <c r="B404" s="20" t="s">
        <v>74</v>
      </c>
      <c r="C404" s="20"/>
      <c r="D404" s="20"/>
      <c r="E404" s="83"/>
      <c r="F404" s="31"/>
      <c r="G404" s="31"/>
      <c r="H404" s="22"/>
      <c r="I404" s="22"/>
      <c r="J404" s="2"/>
      <c r="L404" s="2"/>
      <c r="M404" s="2"/>
      <c r="N404" s="16"/>
      <c r="O404" s="16"/>
      <c r="P404" s="16"/>
      <c r="Q404" s="16"/>
      <c r="R404" s="16"/>
      <c r="S404" s="1"/>
      <c r="T404" s="1"/>
      <c r="U404" s="16"/>
      <c r="V404" s="1"/>
      <c r="W404" s="13"/>
      <c r="X404" s="16"/>
      <c r="Y404" s="13"/>
      <c r="Z404" s="16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58"/>
      <c r="AN404" s="22"/>
      <c r="AQ404" s="158"/>
      <c r="AR404" s="158"/>
      <c r="AS404" s="158"/>
      <c r="AT404" s="158"/>
      <c r="AU404" s="158"/>
      <c r="AV404" s="158"/>
      <c r="AW404" s="158"/>
      <c r="AX404" s="158"/>
      <c r="AY404" s="158"/>
      <c r="AZ404" s="158"/>
      <c r="BA404" s="158"/>
      <c r="BB404" s="158"/>
      <c r="BC404" s="158"/>
      <c r="BD404" s="158"/>
      <c r="BE404" s="158"/>
      <c r="BF404" s="158"/>
      <c r="BG404" s="158"/>
      <c r="BH404" s="158"/>
      <c r="BI404" s="158"/>
      <c r="BJ404" s="158"/>
      <c r="BK404" s="158"/>
      <c r="BL404" s="158"/>
      <c r="BM404" s="158"/>
      <c r="BN404" s="158"/>
      <c r="BO404" s="158"/>
      <c r="BP404" s="158"/>
      <c r="BQ404" s="158"/>
      <c r="BR404" s="158"/>
    </row>
    <row r="405" spans="1:74" x14ac:dyDescent="0.2">
      <c r="B405" s="19" t="s">
        <v>74</v>
      </c>
      <c r="C405" s="19"/>
      <c r="D405" s="19"/>
      <c r="E405" s="30"/>
      <c r="F405" s="31"/>
      <c r="G405" s="31"/>
      <c r="H405" s="16"/>
      <c r="I405" s="16"/>
      <c r="J405" s="32"/>
      <c r="K405" s="158"/>
      <c r="L405" s="32"/>
      <c r="M405" s="32"/>
      <c r="T405" s="5"/>
      <c r="V405" s="1"/>
      <c r="W405" s="1"/>
      <c r="X405" s="16"/>
      <c r="Y405" s="13"/>
      <c r="Z405" s="16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58"/>
      <c r="AM405" s="17"/>
      <c r="AN405" s="22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7"/>
      <c r="BD405" s="17"/>
      <c r="BE405" s="17"/>
      <c r="BF405" s="17"/>
      <c r="BG405" s="17"/>
      <c r="BH405" s="17"/>
      <c r="BI405" s="17"/>
      <c r="BJ405" s="17"/>
      <c r="BK405" s="17"/>
      <c r="BL405" s="17"/>
      <c r="BM405" s="17"/>
      <c r="BN405" s="17"/>
      <c r="BO405" s="17"/>
      <c r="BP405" s="17"/>
      <c r="BQ405" s="17"/>
      <c r="BR405" s="17"/>
      <c r="BS405" s="17"/>
      <c r="BT405" s="158"/>
      <c r="BU405" s="158"/>
      <c r="BV405" s="158"/>
    </row>
    <row r="406" spans="1:74" x14ac:dyDescent="0.2">
      <c r="A406" s="16"/>
      <c r="B406" s="19" t="s">
        <v>74</v>
      </c>
      <c r="C406" s="19"/>
      <c r="D406" s="19"/>
      <c r="E406" s="30"/>
      <c r="F406" s="31"/>
      <c r="G406" s="31"/>
      <c r="H406" s="16"/>
      <c r="I406" s="16"/>
      <c r="J406" s="32"/>
      <c r="K406" s="158"/>
      <c r="L406" s="32"/>
      <c r="M406" s="32"/>
      <c r="N406" s="16"/>
      <c r="O406" s="16"/>
      <c r="P406" s="16"/>
      <c r="Q406" s="16"/>
      <c r="R406" s="16"/>
      <c r="U406" s="16"/>
      <c r="V406" s="16"/>
      <c r="W406" s="158"/>
      <c r="X406" s="16"/>
      <c r="Y406" s="13"/>
      <c r="Z406" s="16"/>
      <c r="AB406" s="158"/>
      <c r="AC406" s="158"/>
      <c r="AD406" s="158"/>
      <c r="AE406" s="158"/>
      <c r="AF406" s="158"/>
      <c r="AG406" s="158"/>
      <c r="AH406" s="158"/>
      <c r="AI406" s="158"/>
      <c r="AJ406" s="158"/>
      <c r="AK406" s="158"/>
      <c r="AL406" s="158"/>
      <c r="AM406" s="158"/>
      <c r="AN406" s="158"/>
      <c r="AO406" s="158"/>
      <c r="AP406" s="158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  <c r="BE406" s="17"/>
      <c r="BF406" s="17"/>
      <c r="BG406" s="17"/>
      <c r="BH406" s="17"/>
      <c r="BI406" s="17"/>
      <c r="BJ406" s="17"/>
      <c r="BK406" s="17"/>
      <c r="BL406" s="17"/>
      <c r="BM406" s="17"/>
      <c r="BN406" s="17"/>
      <c r="BO406" s="17"/>
      <c r="BP406" s="17"/>
      <c r="BQ406" s="17"/>
      <c r="BR406" s="17"/>
      <c r="BS406" s="17"/>
      <c r="BT406" s="158"/>
      <c r="BU406" s="158"/>
      <c r="BV406" s="158"/>
    </row>
    <row r="407" spans="1:74" x14ac:dyDescent="0.2">
      <c r="B407" s="19" t="s">
        <v>74</v>
      </c>
      <c r="C407" s="19"/>
      <c r="D407" s="19"/>
      <c r="E407" s="30"/>
      <c r="F407" s="31"/>
      <c r="G407" s="31"/>
      <c r="H407" s="16"/>
      <c r="I407" s="16"/>
      <c r="J407" s="32"/>
      <c r="K407" s="158"/>
      <c r="L407" s="32"/>
      <c r="M407" s="32"/>
      <c r="T407" s="5"/>
      <c r="V407" s="1"/>
      <c r="W407" s="16"/>
      <c r="X407" s="16"/>
      <c r="Y407" s="13"/>
      <c r="Z407" s="16"/>
      <c r="AB407" s="158"/>
      <c r="AC407" s="158"/>
      <c r="AD407" s="158"/>
      <c r="AE407" s="158"/>
      <c r="AF407" s="158"/>
      <c r="AG407" s="158"/>
      <c r="AH407" s="158"/>
      <c r="AI407" s="158"/>
      <c r="AJ407" s="158"/>
      <c r="AK407" s="158"/>
      <c r="AL407" s="158"/>
      <c r="AM407" s="158"/>
      <c r="AN407" s="158"/>
      <c r="AO407" s="158"/>
      <c r="AP407" s="158"/>
      <c r="AQ407" s="158"/>
      <c r="AR407" s="158"/>
      <c r="AS407" s="158"/>
      <c r="AT407" s="158"/>
      <c r="AU407" s="158"/>
      <c r="AV407" s="158"/>
      <c r="AW407" s="158"/>
      <c r="AX407" s="158"/>
      <c r="AY407" s="158"/>
      <c r="AZ407" s="158"/>
      <c r="BA407" s="158"/>
      <c r="BB407" s="158"/>
      <c r="BC407" s="158"/>
      <c r="BD407" s="158"/>
      <c r="BE407" s="158"/>
      <c r="BF407" s="158"/>
      <c r="BG407" s="158"/>
      <c r="BH407" s="158"/>
      <c r="BI407" s="158"/>
      <c r="BJ407" s="158"/>
      <c r="BK407" s="158"/>
      <c r="BL407" s="158"/>
      <c r="BM407" s="158"/>
      <c r="BN407" s="158"/>
      <c r="BO407" s="158"/>
      <c r="BP407" s="158"/>
      <c r="BQ407" s="158"/>
      <c r="BR407" s="17"/>
      <c r="BS407" s="158"/>
      <c r="BT407" s="158"/>
      <c r="BU407" s="158"/>
      <c r="BV407" s="158"/>
    </row>
    <row r="408" spans="1:74" x14ac:dyDescent="0.2">
      <c r="B408" s="19" t="s">
        <v>74</v>
      </c>
      <c r="C408" s="19"/>
      <c r="D408" s="19"/>
      <c r="E408" s="30"/>
      <c r="F408" s="31"/>
      <c r="G408" s="31"/>
      <c r="H408" s="40"/>
      <c r="I408" s="40"/>
      <c r="J408" s="32"/>
      <c r="K408" s="158"/>
      <c r="L408" s="41"/>
      <c r="M408" s="32"/>
      <c r="R408" s="16"/>
      <c r="U408" s="16"/>
      <c r="V408" s="1"/>
      <c r="W408" s="158"/>
      <c r="X408" s="16"/>
      <c r="Y408" s="13"/>
      <c r="Z408" s="16"/>
      <c r="AB408" s="158"/>
      <c r="AC408" s="158"/>
      <c r="AD408" s="158"/>
      <c r="AE408" s="158"/>
      <c r="AF408" s="158"/>
      <c r="AG408" s="158"/>
      <c r="AH408" s="158"/>
      <c r="AI408" s="158"/>
      <c r="AJ408" s="158"/>
      <c r="AK408" s="158"/>
      <c r="AL408" s="158"/>
      <c r="AM408" s="158"/>
      <c r="AN408" s="158"/>
      <c r="AO408" s="158"/>
      <c r="AP408" s="158"/>
      <c r="AQ408" s="158"/>
      <c r="AR408" s="158"/>
      <c r="AS408" s="158"/>
      <c r="AT408" s="158"/>
      <c r="AU408" s="158"/>
      <c r="AV408" s="158"/>
      <c r="AW408" s="158"/>
      <c r="AX408" s="158"/>
      <c r="AY408" s="158"/>
      <c r="AZ408" s="158"/>
      <c r="BA408" s="158"/>
      <c r="BB408" s="158"/>
      <c r="BC408" s="158"/>
      <c r="BD408" s="158"/>
      <c r="BE408" s="158"/>
      <c r="BF408" s="158"/>
      <c r="BG408" s="158"/>
      <c r="BH408" s="158"/>
      <c r="BI408" s="158"/>
      <c r="BJ408" s="158"/>
      <c r="BK408" s="158"/>
      <c r="BL408" s="158"/>
      <c r="BM408" s="158"/>
      <c r="BN408" s="158"/>
      <c r="BO408" s="158"/>
      <c r="BP408" s="158"/>
      <c r="BQ408" s="158"/>
      <c r="BR408" s="158"/>
      <c r="BS408" s="158"/>
      <c r="BT408" s="158"/>
      <c r="BU408" s="158"/>
      <c r="BV408" s="158"/>
    </row>
    <row r="409" spans="1:74" x14ac:dyDescent="0.2">
      <c r="A409" s="16"/>
      <c r="B409" s="19" t="s">
        <v>74</v>
      </c>
      <c r="C409" s="19"/>
      <c r="D409" s="19"/>
      <c r="E409" s="30"/>
      <c r="F409" s="31"/>
      <c r="G409" s="31"/>
      <c r="H409" s="16"/>
      <c r="I409" s="16"/>
      <c r="J409" s="32"/>
      <c r="K409" s="158"/>
      <c r="L409" s="32"/>
      <c r="M409" s="32"/>
      <c r="N409" s="16"/>
      <c r="O409" s="16"/>
      <c r="P409" s="16"/>
      <c r="Q409" s="16"/>
      <c r="V409" s="1"/>
      <c r="W409" s="158"/>
      <c r="X409" s="16"/>
      <c r="Y409" s="13"/>
      <c r="Z409" s="16"/>
      <c r="AB409" s="158"/>
      <c r="AC409" s="158"/>
      <c r="AD409" s="158"/>
      <c r="AE409" s="158"/>
      <c r="AF409" s="158"/>
      <c r="AG409" s="158"/>
      <c r="AH409" s="158"/>
      <c r="AI409" s="158"/>
      <c r="AJ409" s="158"/>
      <c r="AK409" s="158"/>
      <c r="AL409" s="158"/>
      <c r="AM409" s="158"/>
      <c r="AN409" s="158"/>
      <c r="AO409" s="158"/>
      <c r="AP409" s="158"/>
      <c r="AQ409" s="158"/>
      <c r="AR409" s="158"/>
      <c r="AS409" s="158"/>
      <c r="AT409" s="158"/>
      <c r="AU409" s="158"/>
      <c r="AV409" s="158"/>
      <c r="AW409" s="158"/>
      <c r="AX409" s="158"/>
      <c r="AY409" s="158"/>
      <c r="AZ409" s="158"/>
      <c r="BA409" s="158"/>
      <c r="BB409" s="158"/>
      <c r="BC409" s="158"/>
      <c r="BD409" s="158"/>
      <c r="BE409" s="158"/>
      <c r="BF409" s="158"/>
      <c r="BG409" s="158"/>
      <c r="BH409" s="158"/>
      <c r="BI409" s="158"/>
      <c r="BJ409" s="158"/>
      <c r="BK409" s="158"/>
      <c r="BL409" s="158"/>
      <c r="BM409" s="158"/>
      <c r="BN409" s="158"/>
      <c r="BO409" s="158"/>
      <c r="BP409" s="158"/>
      <c r="BQ409" s="158"/>
      <c r="BR409" s="158"/>
      <c r="BS409" s="158"/>
      <c r="BT409" s="158"/>
      <c r="BU409" s="158"/>
      <c r="BV409" s="158"/>
    </row>
    <row r="410" spans="1:74" x14ac:dyDescent="0.2">
      <c r="B410" s="19" t="s">
        <v>74</v>
      </c>
      <c r="C410" s="19"/>
      <c r="D410" s="19"/>
      <c r="E410" s="30"/>
      <c r="F410" s="31"/>
      <c r="G410" s="31"/>
      <c r="H410" s="16"/>
      <c r="I410" s="16"/>
      <c r="J410" s="32"/>
      <c r="K410" s="158"/>
      <c r="L410" s="32"/>
      <c r="M410" s="35"/>
      <c r="T410" s="16"/>
      <c r="U410" s="16"/>
      <c r="V410" s="1"/>
      <c r="W410" s="158"/>
      <c r="X410" s="16"/>
      <c r="Y410" s="13"/>
      <c r="Z410" s="16"/>
      <c r="AB410" s="158"/>
      <c r="AC410" s="158"/>
      <c r="AD410" s="158"/>
      <c r="AE410" s="158"/>
      <c r="AF410" s="158"/>
      <c r="AG410" s="158"/>
      <c r="AH410" s="158"/>
      <c r="AI410" s="158"/>
      <c r="AJ410" s="158"/>
      <c r="AK410" s="158"/>
      <c r="AL410" s="158"/>
      <c r="AM410" s="158"/>
      <c r="AN410" s="158"/>
      <c r="AO410" s="158"/>
      <c r="AP410" s="158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  <c r="BE410" s="17"/>
      <c r="BF410" s="17"/>
      <c r="BG410" s="17"/>
      <c r="BH410" s="17"/>
      <c r="BI410" s="17"/>
      <c r="BJ410" s="17"/>
      <c r="BK410" s="17"/>
      <c r="BL410" s="17"/>
      <c r="BM410" s="17"/>
      <c r="BN410" s="17"/>
      <c r="BO410" s="17"/>
      <c r="BP410" s="17"/>
      <c r="BQ410" s="17"/>
      <c r="BR410" s="158"/>
      <c r="BS410" s="158"/>
      <c r="BT410" s="158"/>
      <c r="BU410" s="158"/>
      <c r="BV410" s="158"/>
    </row>
    <row r="411" spans="1:74" x14ac:dyDescent="0.2">
      <c r="B411" s="19" t="s">
        <v>74</v>
      </c>
      <c r="D411" s="19"/>
      <c r="E411" s="30"/>
      <c r="F411" s="31"/>
      <c r="G411" s="31"/>
      <c r="H411" s="5"/>
      <c r="I411" s="5"/>
      <c r="J411" s="38"/>
      <c r="K411" s="158"/>
      <c r="L411" s="39"/>
      <c r="M411" s="38"/>
      <c r="V411" s="1"/>
      <c r="W411" s="13"/>
      <c r="X411" s="16"/>
      <c r="Y411" s="13"/>
      <c r="Z411" s="16"/>
      <c r="AB411" s="158"/>
      <c r="AC411" s="158"/>
      <c r="AD411" s="158"/>
      <c r="AE411" s="158"/>
      <c r="AF411" s="158"/>
      <c r="AG411" s="158"/>
      <c r="AH411" s="158"/>
      <c r="AI411" s="158"/>
      <c r="AJ411" s="158"/>
      <c r="AK411" s="158"/>
      <c r="AL411" s="158"/>
      <c r="AM411" s="158"/>
      <c r="AN411" s="158"/>
      <c r="AO411" s="158"/>
      <c r="AP411" s="158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  <c r="BE411" s="17"/>
      <c r="BF411" s="17"/>
      <c r="BG411" s="17"/>
      <c r="BH411" s="17"/>
      <c r="BI411" s="17"/>
      <c r="BJ411" s="17"/>
      <c r="BK411" s="17"/>
      <c r="BL411" s="17"/>
      <c r="BM411" s="17"/>
      <c r="BN411" s="17"/>
      <c r="BO411" s="17"/>
      <c r="BP411" s="17"/>
      <c r="BQ411" s="17"/>
      <c r="BR411" s="158"/>
      <c r="BS411" s="158"/>
      <c r="BT411" s="158"/>
      <c r="BU411" s="158"/>
      <c r="BV411" s="158"/>
    </row>
    <row r="412" spans="1:74" x14ac:dyDescent="0.2">
      <c r="A412" s="16"/>
      <c r="B412" s="19" t="s">
        <v>74</v>
      </c>
      <c r="C412" s="19"/>
      <c r="D412" s="19"/>
      <c r="E412" s="30"/>
      <c r="F412" s="31"/>
      <c r="G412" s="31"/>
      <c r="H412" s="16"/>
      <c r="I412" s="16"/>
      <c r="J412" s="32"/>
      <c r="K412" s="158"/>
      <c r="L412" s="32"/>
      <c r="M412" s="32"/>
      <c r="N412" s="16"/>
      <c r="O412" s="16"/>
      <c r="P412" s="16"/>
      <c r="Q412" s="16"/>
      <c r="V412" s="1"/>
      <c r="W412" s="13"/>
      <c r="X412" s="16"/>
      <c r="Y412" s="13"/>
      <c r="Z412" s="16"/>
      <c r="AB412" s="158"/>
      <c r="AC412" s="158"/>
      <c r="AD412" s="158"/>
      <c r="AE412" s="158"/>
      <c r="AF412" s="158"/>
      <c r="AG412" s="158"/>
      <c r="AH412" s="158"/>
      <c r="AI412" s="158"/>
      <c r="AJ412" s="158"/>
      <c r="AK412" s="158"/>
      <c r="AL412" s="158"/>
      <c r="AM412" s="158"/>
      <c r="AN412" s="158"/>
      <c r="AO412" s="158"/>
      <c r="AP412" s="158"/>
      <c r="AQ412" s="158"/>
      <c r="AR412" s="158"/>
      <c r="AS412" s="158"/>
      <c r="AT412" s="158"/>
      <c r="AU412" s="158"/>
      <c r="AV412" s="158"/>
      <c r="AW412" s="158"/>
      <c r="AX412" s="158"/>
      <c r="AY412" s="158"/>
      <c r="AZ412" s="158"/>
      <c r="BA412" s="158"/>
      <c r="BB412" s="158"/>
      <c r="BC412" s="158"/>
      <c r="BD412" s="158"/>
      <c r="BE412" s="158"/>
      <c r="BF412" s="158"/>
      <c r="BG412" s="158"/>
      <c r="BH412" s="158"/>
      <c r="BI412" s="158"/>
      <c r="BJ412" s="158"/>
      <c r="BK412" s="158"/>
      <c r="BL412" s="158"/>
      <c r="BM412" s="158"/>
      <c r="BN412" s="158"/>
      <c r="BO412" s="158"/>
      <c r="BP412" s="158"/>
      <c r="BQ412" s="158"/>
      <c r="BR412" s="158"/>
      <c r="BS412" s="158"/>
      <c r="BT412" s="158"/>
      <c r="BU412" s="158"/>
      <c r="BV412" s="158"/>
    </row>
    <row r="413" spans="1:74" x14ac:dyDescent="0.2">
      <c r="A413" s="16"/>
      <c r="B413" s="19" t="s">
        <v>74</v>
      </c>
      <c r="C413" s="19"/>
      <c r="D413" s="19"/>
      <c r="E413" s="30"/>
      <c r="F413" s="31"/>
      <c r="G413" s="31"/>
      <c r="H413" s="16"/>
      <c r="I413" s="16"/>
      <c r="J413" s="32"/>
      <c r="K413" s="158"/>
      <c r="L413" s="32"/>
      <c r="M413" s="32"/>
      <c r="N413" s="16"/>
      <c r="O413" s="16"/>
      <c r="P413" s="16"/>
      <c r="Q413" s="16"/>
      <c r="V413" s="1"/>
      <c r="W413" s="1"/>
      <c r="X413" s="16"/>
      <c r="Y413" s="13"/>
      <c r="Z413" s="16"/>
      <c r="AB413" s="158"/>
      <c r="AC413" s="158"/>
      <c r="AD413" s="158"/>
      <c r="AE413" s="158"/>
      <c r="AF413" s="158"/>
      <c r="AG413" s="158"/>
      <c r="AH413" s="158"/>
      <c r="AI413" s="158"/>
      <c r="AJ413" s="158"/>
      <c r="AK413" s="158"/>
      <c r="AL413" s="158"/>
      <c r="AM413" s="158"/>
      <c r="AN413" s="158"/>
      <c r="AO413" s="158"/>
      <c r="AP413" s="158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7"/>
      <c r="BD413" s="17"/>
      <c r="BE413" s="17"/>
      <c r="BF413" s="17"/>
      <c r="BG413" s="17"/>
      <c r="BH413" s="17"/>
      <c r="BI413" s="17"/>
      <c r="BJ413" s="17"/>
      <c r="BK413" s="17"/>
      <c r="BL413" s="17"/>
      <c r="BM413" s="17"/>
      <c r="BN413" s="17"/>
      <c r="BO413" s="17"/>
      <c r="BP413" s="17"/>
      <c r="BQ413" s="17"/>
      <c r="BR413" s="17"/>
      <c r="BS413" s="158"/>
      <c r="BT413" s="158"/>
      <c r="BU413" s="158"/>
      <c r="BV413" s="158"/>
    </row>
    <row r="414" spans="1:74" x14ac:dyDescent="0.2">
      <c r="A414" s="16"/>
      <c r="B414" s="20" t="s">
        <v>74</v>
      </c>
      <c r="E414" s="30"/>
      <c r="F414" s="31"/>
      <c r="G414" s="31"/>
      <c r="H414" s="22"/>
      <c r="I414" s="22"/>
      <c r="K414" s="158"/>
      <c r="L414" s="2"/>
      <c r="N414" s="16"/>
      <c r="O414" s="16"/>
      <c r="P414" s="16"/>
      <c r="Q414" s="16"/>
      <c r="V414" s="1"/>
      <c r="W414" s="13"/>
      <c r="X414" s="16"/>
      <c r="Y414" s="13"/>
      <c r="Z414" s="16"/>
      <c r="AA414" s="158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58"/>
      <c r="AM414" s="17"/>
      <c r="AN414" s="22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  <c r="BE414" s="17"/>
      <c r="BF414" s="17"/>
      <c r="BG414" s="17"/>
      <c r="BH414" s="17"/>
      <c r="BI414" s="17"/>
      <c r="BJ414" s="17"/>
      <c r="BK414" s="17"/>
      <c r="BL414" s="17"/>
      <c r="BM414" s="17"/>
      <c r="BN414" s="17"/>
      <c r="BO414" s="17"/>
      <c r="BP414" s="17"/>
      <c r="BQ414" s="17"/>
      <c r="BR414" s="17"/>
      <c r="BS414" s="158"/>
      <c r="BT414" s="158"/>
      <c r="BU414" s="158"/>
      <c r="BV414" s="158"/>
    </row>
    <row r="415" spans="1:74" x14ac:dyDescent="0.2">
      <c r="B415" s="19" t="s">
        <v>74</v>
      </c>
      <c r="C415" s="19"/>
      <c r="D415" s="19"/>
      <c r="E415" s="30"/>
      <c r="F415" s="31"/>
      <c r="G415" s="31"/>
      <c r="H415" s="16"/>
      <c r="I415" s="16"/>
      <c r="J415" s="32"/>
      <c r="K415" s="158"/>
      <c r="L415" s="32"/>
      <c r="M415" s="32"/>
      <c r="V415" s="1"/>
      <c r="W415" s="1"/>
      <c r="X415" s="16"/>
      <c r="Y415" s="13"/>
      <c r="Z415" s="16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58"/>
      <c r="AM415" s="17"/>
      <c r="AN415" s="22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  <c r="BE415" s="17"/>
      <c r="BF415" s="17"/>
      <c r="BG415" s="17"/>
      <c r="BH415" s="17"/>
      <c r="BI415" s="17"/>
      <c r="BJ415" s="17"/>
      <c r="BK415" s="17"/>
      <c r="BL415" s="17"/>
      <c r="BM415" s="17"/>
      <c r="BN415" s="17"/>
      <c r="BO415" s="17"/>
      <c r="BP415" s="17"/>
      <c r="BQ415" s="17"/>
      <c r="BR415" s="17"/>
      <c r="BS415" s="158"/>
      <c r="BT415" s="158"/>
      <c r="BU415" s="158"/>
      <c r="BV415" s="158"/>
    </row>
    <row r="416" spans="1:74" x14ac:dyDescent="0.2">
      <c r="A416" s="16"/>
      <c r="B416" s="19" t="s">
        <v>74</v>
      </c>
      <c r="C416" s="19"/>
      <c r="D416" s="19"/>
      <c r="E416" s="82"/>
      <c r="F416" s="31"/>
      <c r="G416" s="31"/>
      <c r="H416" s="1"/>
      <c r="I416" s="1"/>
      <c r="K416" s="158"/>
      <c r="L416" s="2"/>
      <c r="M416" s="38"/>
      <c r="N416" s="16"/>
      <c r="O416" s="16"/>
      <c r="P416" s="16"/>
      <c r="Q416" s="16"/>
      <c r="V416" s="1"/>
      <c r="W416" s="1"/>
      <c r="X416" s="16"/>
      <c r="Y416" s="13"/>
      <c r="Z416" s="16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58"/>
      <c r="AM416" s="17"/>
      <c r="AN416" s="22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7"/>
      <c r="BD416" s="17"/>
      <c r="BE416" s="17"/>
      <c r="BF416" s="17"/>
      <c r="BG416" s="17"/>
      <c r="BH416" s="17"/>
      <c r="BI416" s="17"/>
      <c r="BJ416" s="17"/>
      <c r="BK416" s="17"/>
      <c r="BL416" s="17"/>
      <c r="BM416" s="17"/>
      <c r="BN416" s="17"/>
      <c r="BO416" s="17"/>
      <c r="BP416" s="17"/>
      <c r="BQ416" s="17"/>
      <c r="BR416" s="158"/>
      <c r="BS416" s="158"/>
      <c r="BT416" s="158"/>
      <c r="BU416" s="158"/>
      <c r="BV416" s="158"/>
    </row>
    <row r="417" spans="1:74" x14ac:dyDescent="0.2">
      <c r="A417" s="16"/>
      <c r="B417" s="19" t="s">
        <v>74</v>
      </c>
      <c r="C417" s="19"/>
      <c r="D417" s="19"/>
      <c r="E417" s="30"/>
      <c r="F417" s="31"/>
      <c r="G417" s="31"/>
      <c r="H417" s="1"/>
      <c r="I417" s="1"/>
      <c r="K417" s="158"/>
      <c r="L417" s="2"/>
      <c r="M417" s="38"/>
      <c r="N417" s="16"/>
      <c r="O417" s="16"/>
      <c r="P417" s="16"/>
      <c r="Q417" s="16"/>
      <c r="V417" s="1"/>
      <c r="W417" s="1"/>
      <c r="X417" s="16"/>
      <c r="Y417" s="13"/>
      <c r="Z417" s="16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58"/>
      <c r="AM417" s="17"/>
      <c r="AN417" s="22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7"/>
      <c r="BD417" s="17"/>
      <c r="BE417" s="17"/>
      <c r="BF417" s="17"/>
      <c r="BG417" s="17"/>
      <c r="BH417" s="17"/>
      <c r="BI417" s="17"/>
      <c r="BJ417" s="17"/>
      <c r="BK417" s="17"/>
      <c r="BL417" s="17"/>
      <c r="BM417" s="17"/>
      <c r="BN417" s="17"/>
      <c r="BO417" s="17"/>
      <c r="BP417" s="17"/>
      <c r="BQ417" s="17"/>
      <c r="BR417" s="158"/>
      <c r="BS417" s="158"/>
      <c r="BT417" s="158"/>
      <c r="BU417" s="158"/>
      <c r="BV417" s="158"/>
    </row>
    <row r="418" spans="1:74" x14ac:dyDescent="0.2">
      <c r="A418" s="16"/>
      <c r="B418" s="19" t="s">
        <v>74</v>
      </c>
      <c r="C418" s="19"/>
      <c r="D418" s="19"/>
      <c r="E418" s="30"/>
      <c r="F418" s="31"/>
      <c r="G418" s="31"/>
      <c r="H418" s="22"/>
      <c r="I418" s="22"/>
      <c r="K418" s="158"/>
      <c r="L418" s="2"/>
      <c r="N418" s="16"/>
      <c r="O418" s="16"/>
      <c r="P418" s="16"/>
      <c r="Q418" s="16"/>
      <c r="V418" s="13"/>
      <c r="W418" s="158"/>
      <c r="X418" s="16"/>
      <c r="Y418" s="13"/>
      <c r="Z418" s="16"/>
      <c r="AB418" s="158"/>
      <c r="AC418" s="158"/>
      <c r="AD418" s="158"/>
      <c r="AE418" s="158"/>
      <c r="AF418" s="158"/>
      <c r="AG418" s="158"/>
      <c r="AH418" s="158"/>
      <c r="AI418" s="158"/>
      <c r="AJ418" s="158"/>
      <c r="AK418" s="158"/>
      <c r="AL418" s="158"/>
      <c r="AM418" s="158"/>
      <c r="AN418" s="158"/>
      <c r="AO418" s="158"/>
      <c r="AP418" s="158"/>
      <c r="AQ418" s="158"/>
      <c r="AR418" s="158"/>
      <c r="AS418" s="158"/>
      <c r="AT418" s="158"/>
      <c r="AU418" s="158"/>
      <c r="AV418" s="158"/>
      <c r="AW418" s="158"/>
      <c r="AX418" s="158"/>
      <c r="AY418" s="158"/>
      <c r="AZ418" s="158"/>
      <c r="BA418" s="158"/>
      <c r="BB418" s="158"/>
      <c r="BC418" s="158"/>
      <c r="BD418" s="158"/>
      <c r="BE418" s="158"/>
      <c r="BF418" s="158"/>
      <c r="BG418" s="158"/>
      <c r="BH418" s="158"/>
      <c r="BI418" s="158"/>
      <c r="BJ418" s="158"/>
      <c r="BK418" s="158"/>
      <c r="BL418" s="158"/>
      <c r="BM418" s="158"/>
      <c r="BN418" s="158"/>
      <c r="BO418" s="158"/>
      <c r="BP418" s="158"/>
      <c r="BQ418" s="158"/>
      <c r="BR418" s="158"/>
      <c r="BS418" s="158"/>
      <c r="BT418" s="158"/>
      <c r="BU418" s="158"/>
      <c r="BV418" s="158"/>
    </row>
    <row r="419" spans="1:74" x14ac:dyDescent="0.2">
      <c r="A419" s="16"/>
      <c r="B419" s="19" t="s">
        <v>74</v>
      </c>
      <c r="C419" s="19"/>
      <c r="D419" s="19"/>
      <c r="E419" s="30"/>
      <c r="F419" s="31"/>
      <c r="G419" s="31"/>
      <c r="H419" s="22"/>
      <c r="I419" s="22"/>
      <c r="K419" s="158"/>
      <c r="L419" s="2"/>
      <c r="N419" s="16"/>
      <c r="O419" s="16"/>
      <c r="P419" s="16"/>
      <c r="Q419" s="16"/>
      <c r="V419" s="13"/>
      <c r="W419" s="158"/>
      <c r="X419" s="16"/>
      <c r="Y419" s="13"/>
      <c r="Z419" s="16"/>
      <c r="AB419" s="158"/>
      <c r="AC419" s="158"/>
      <c r="AD419" s="158"/>
      <c r="AE419" s="158"/>
      <c r="AF419" s="158"/>
      <c r="AG419" s="158"/>
      <c r="AH419" s="158"/>
      <c r="AI419" s="158"/>
      <c r="AJ419" s="158"/>
      <c r="AK419" s="158"/>
      <c r="AL419" s="158"/>
      <c r="AM419" s="158"/>
      <c r="AN419" s="158"/>
      <c r="AO419" s="158"/>
      <c r="AP419" s="158"/>
      <c r="AQ419" s="158"/>
      <c r="AR419" s="158"/>
      <c r="AS419" s="158"/>
      <c r="AT419" s="158"/>
      <c r="AU419" s="158"/>
      <c r="AV419" s="158"/>
      <c r="AW419" s="158"/>
      <c r="AX419" s="158"/>
      <c r="AY419" s="158"/>
      <c r="AZ419" s="158"/>
      <c r="BA419" s="158"/>
      <c r="BB419" s="158"/>
      <c r="BC419" s="158"/>
      <c r="BD419" s="158"/>
      <c r="BE419" s="158"/>
      <c r="BF419" s="158"/>
      <c r="BG419" s="158"/>
      <c r="BH419" s="158"/>
      <c r="BI419" s="158"/>
      <c r="BJ419" s="158"/>
      <c r="BK419" s="158"/>
      <c r="BL419" s="158"/>
      <c r="BM419" s="158"/>
      <c r="BN419" s="158"/>
      <c r="BO419" s="158"/>
      <c r="BP419" s="158"/>
      <c r="BQ419" s="158"/>
      <c r="BR419" s="158"/>
      <c r="BS419" s="158"/>
      <c r="BT419" s="158"/>
      <c r="BU419" s="158"/>
      <c r="BV419" s="158"/>
    </row>
    <row r="420" spans="1:74" x14ac:dyDescent="0.2">
      <c r="A420" s="16"/>
      <c r="B420" s="20" t="s">
        <v>74</v>
      </c>
      <c r="E420" s="30"/>
      <c r="F420" s="31"/>
      <c r="G420" s="31"/>
      <c r="H420" s="22"/>
      <c r="I420" s="22"/>
      <c r="K420" s="158"/>
      <c r="L420" s="2"/>
      <c r="N420" s="16"/>
      <c r="O420" s="16"/>
      <c r="P420" s="16"/>
      <c r="Q420" s="16"/>
      <c r="V420" s="1"/>
      <c r="W420" s="1"/>
      <c r="X420" s="16"/>
      <c r="Y420" s="13"/>
      <c r="Z420" s="16"/>
      <c r="AB420" s="158"/>
      <c r="AC420" s="158"/>
      <c r="AD420" s="158"/>
      <c r="AE420" s="158"/>
      <c r="AF420" s="158"/>
      <c r="AG420" s="158"/>
      <c r="AH420" s="158"/>
      <c r="AI420" s="158"/>
      <c r="AJ420" s="158"/>
      <c r="AK420" s="158"/>
      <c r="AL420" s="158"/>
      <c r="AM420" s="158"/>
      <c r="AN420" s="158"/>
      <c r="AO420" s="158"/>
      <c r="AP420" s="158"/>
      <c r="AQ420" s="158"/>
      <c r="AR420" s="158"/>
      <c r="AS420" s="158"/>
      <c r="AT420" s="158"/>
      <c r="AU420" s="158"/>
      <c r="AV420" s="158"/>
      <c r="AW420" s="158"/>
      <c r="AX420" s="158"/>
      <c r="AY420" s="158"/>
      <c r="AZ420" s="158"/>
      <c r="BA420" s="158"/>
      <c r="BB420" s="158"/>
      <c r="BC420" s="158"/>
      <c r="BD420" s="158"/>
      <c r="BE420" s="158"/>
      <c r="BF420" s="158"/>
      <c r="BG420" s="158"/>
      <c r="BH420" s="158"/>
      <c r="BI420" s="158"/>
      <c r="BJ420" s="158"/>
      <c r="BK420" s="158"/>
      <c r="BL420" s="158"/>
      <c r="BM420" s="158"/>
      <c r="BN420" s="158"/>
      <c r="BO420" s="158"/>
      <c r="BP420" s="158"/>
      <c r="BQ420" s="158"/>
      <c r="BR420" s="158"/>
      <c r="BS420" s="158"/>
      <c r="BT420" s="158"/>
      <c r="BU420" s="158"/>
      <c r="BV420" s="158"/>
    </row>
    <row r="421" spans="1:74" x14ac:dyDescent="0.2">
      <c r="A421" s="16"/>
      <c r="B421" s="20" t="s">
        <v>74</v>
      </c>
      <c r="E421" s="30"/>
      <c r="F421" s="31"/>
      <c r="G421" s="31"/>
      <c r="H421" s="22"/>
      <c r="I421" s="22"/>
      <c r="K421" s="158"/>
      <c r="L421" s="2"/>
      <c r="N421" s="16"/>
      <c r="O421" s="16"/>
      <c r="P421" s="16"/>
      <c r="Q421" s="16"/>
      <c r="V421" s="1"/>
      <c r="W421" s="158"/>
      <c r="X421" s="16"/>
      <c r="Y421" s="13"/>
      <c r="Z421" s="158"/>
      <c r="AA421" s="158"/>
      <c r="AB421" s="158"/>
      <c r="AC421" s="158"/>
      <c r="AD421" s="158"/>
      <c r="AE421" s="158"/>
      <c r="AF421" s="158"/>
      <c r="AG421" s="158"/>
      <c r="AH421" s="158"/>
      <c r="AI421" s="158"/>
      <c r="AJ421" s="158"/>
      <c r="AK421" s="158"/>
      <c r="AL421" s="158"/>
      <c r="AM421" s="158"/>
      <c r="AN421" s="158"/>
      <c r="AO421" s="158"/>
      <c r="AP421" s="158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  <c r="BE421" s="17"/>
      <c r="BF421" s="17"/>
      <c r="BG421" s="17"/>
      <c r="BH421" s="17"/>
      <c r="BI421" s="17"/>
      <c r="BJ421" s="17"/>
      <c r="BK421" s="17"/>
      <c r="BL421" s="17"/>
      <c r="BM421" s="17"/>
      <c r="BN421" s="17"/>
      <c r="BO421" s="17"/>
      <c r="BP421" s="17"/>
      <c r="BQ421" s="17"/>
      <c r="BR421" s="17"/>
      <c r="BS421" s="158"/>
      <c r="BT421" s="158"/>
      <c r="BU421" s="158"/>
      <c r="BV421" s="158"/>
    </row>
    <row r="422" spans="1:74" x14ac:dyDescent="0.2">
      <c r="A422" s="16"/>
      <c r="B422" s="19"/>
      <c r="C422" s="19"/>
      <c r="D422" s="19"/>
      <c r="E422" s="30"/>
      <c r="F422" s="31"/>
      <c r="G422" s="31"/>
      <c r="H422" s="16"/>
      <c r="I422" s="16"/>
      <c r="J422" s="32"/>
      <c r="K422" s="158"/>
      <c r="L422" s="32"/>
      <c r="M422" s="32"/>
      <c r="N422" s="16"/>
      <c r="O422" s="16"/>
      <c r="P422" s="16"/>
      <c r="Q422" s="16"/>
      <c r="T422" s="5"/>
      <c r="V422" s="1"/>
      <c r="W422" s="13"/>
      <c r="X422" s="16"/>
      <c r="Y422" s="13"/>
      <c r="Z422" s="16"/>
      <c r="AB422" s="158"/>
      <c r="AC422" s="158"/>
      <c r="AD422" s="158"/>
      <c r="AE422" s="158"/>
      <c r="AF422" s="158"/>
      <c r="AG422" s="158"/>
      <c r="AH422" s="158"/>
      <c r="AI422" s="158"/>
      <c r="AJ422" s="158"/>
      <c r="AK422" s="158"/>
      <c r="AL422" s="158"/>
      <c r="AM422" s="158"/>
      <c r="AN422" s="158"/>
      <c r="AO422" s="158"/>
      <c r="AP422" s="158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7"/>
      <c r="BD422" s="17"/>
      <c r="BE422" s="17"/>
      <c r="BF422" s="17"/>
      <c r="BG422" s="17"/>
      <c r="BH422" s="17"/>
      <c r="BI422" s="17"/>
      <c r="BJ422" s="17"/>
      <c r="BK422" s="17"/>
      <c r="BL422" s="17"/>
      <c r="BM422" s="17"/>
      <c r="BN422" s="17"/>
      <c r="BO422" s="17"/>
      <c r="BP422" s="17"/>
      <c r="BQ422" s="17"/>
      <c r="BR422" s="17"/>
      <c r="BS422" s="158"/>
      <c r="BT422" s="158"/>
      <c r="BU422" s="158"/>
      <c r="BV422" s="158"/>
    </row>
    <row r="423" spans="1:74" x14ac:dyDescent="0.2">
      <c r="A423" s="16"/>
      <c r="E423" s="8"/>
      <c r="F423" s="31"/>
      <c r="G423" s="31"/>
      <c r="K423" s="158"/>
      <c r="N423" s="16"/>
      <c r="O423" s="16"/>
      <c r="P423" s="16"/>
      <c r="Q423" s="16"/>
      <c r="V423" s="1"/>
      <c r="W423" s="13"/>
      <c r="X423" s="16"/>
      <c r="Y423" s="13"/>
      <c r="Z423" s="16"/>
      <c r="AB423" s="158"/>
      <c r="AC423" s="158"/>
      <c r="AD423" s="158"/>
      <c r="AE423" s="158"/>
      <c r="AF423" s="158"/>
      <c r="AG423" s="158"/>
      <c r="AH423" s="158"/>
      <c r="AI423" s="158"/>
      <c r="AJ423" s="158"/>
      <c r="AK423" s="158"/>
      <c r="AL423" s="158"/>
      <c r="AM423" s="158"/>
      <c r="AN423" s="158"/>
      <c r="AO423" s="158"/>
      <c r="AP423" s="158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  <c r="BB423" s="17"/>
      <c r="BC423" s="17"/>
      <c r="BD423" s="17"/>
      <c r="BE423" s="17"/>
      <c r="BF423" s="17"/>
      <c r="BG423" s="17"/>
      <c r="BH423" s="17"/>
      <c r="BI423" s="17"/>
      <c r="BJ423" s="17"/>
      <c r="BK423" s="17"/>
      <c r="BL423" s="17"/>
      <c r="BM423" s="17"/>
      <c r="BN423" s="17"/>
      <c r="BO423" s="17"/>
      <c r="BP423" s="17"/>
      <c r="BQ423" s="17"/>
      <c r="BR423" s="17"/>
      <c r="BS423" s="158"/>
      <c r="BT423" s="158"/>
      <c r="BU423" s="158"/>
      <c r="BV423" s="158"/>
    </row>
    <row r="424" spans="1:74" x14ac:dyDescent="0.2">
      <c r="A424" s="16"/>
      <c r="E424" s="45"/>
      <c r="F424" s="31"/>
      <c r="G424" s="31"/>
      <c r="K424" s="158"/>
      <c r="N424" s="16"/>
      <c r="O424" s="16"/>
      <c r="P424" s="16"/>
      <c r="Q424" s="16"/>
      <c r="V424" s="1"/>
      <c r="W424" s="13"/>
      <c r="X424" s="16"/>
      <c r="Y424" s="13"/>
      <c r="Z424" s="16"/>
      <c r="AB424" s="158"/>
      <c r="AC424" s="158"/>
      <c r="AD424" s="158"/>
      <c r="AE424" s="158"/>
      <c r="AF424" s="158"/>
      <c r="AG424" s="158"/>
      <c r="AH424" s="158"/>
      <c r="AI424" s="158"/>
      <c r="AJ424" s="158"/>
      <c r="AK424" s="158"/>
      <c r="AL424" s="158"/>
      <c r="AM424" s="158"/>
      <c r="AN424" s="158"/>
      <c r="AO424" s="158"/>
      <c r="AP424" s="158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7"/>
      <c r="BD424" s="17"/>
      <c r="BE424" s="17"/>
      <c r="BF424" s="17"/>
      <c r="BG424" s="17"/>
      <c r="BH424" s="17"/>
      <c r="BI424" s="17"/>
      <c r="BJ424" s="17"/>
      <c r="BK424" s="17"/>
      <c r="BL424" s="17"/>
      <c r="BM424" s="17"/>
      <c r="BN424" s="17"/>
      <c r="BO424" s="17"/>
      <c r="BP424" s="17"/>
      <c r="BQ424" s="17"/>
      <c r="BR424" s="17"/>
      <c r="BS424" s="158"/>
      <c r="BT424" s="158"/>
      <c r="BU424" s="158"/>
      <c r="BV424" s="158"/>
    </row>
    <row r="425" spans="1:74" x14ac:dyDescent="0.2">
      <c r="B425" s="19"/>
      <c r="C425" s="19"/>
      <c r="D425" s="19"/>
      <c r="E425" s="30"/>
      <c r="F425" s="31"/>
      <c r="G425" s="31"/>
      <c r="H425" s="16"/>
      <c r="I425" s="16"/>
      <c r="J425" s="32"/>
      <c r="K425" s="158"/>
      <c r="L425" s="32"/>
      <c r="M425" s="32"/>
      <c r="T425" s="5"/>
      <c r="U425" s="16"/>
      <c r="V425" s="1"/>
      <c r="W425" s="1"/>
      <c r="X425" s="1"/>
      <c r="Y425" s="13"/>
      <c r="Z425" s="16"/>
      <c r="AB425" s="158"/>
      <c r="AC425" s="158"/>
      <c r="AD425" s="158"/>
      <c r="AE425" s="158"/>
      <c r="AF425" s="158"/>
      <c r="AG425" s="158"/>
      <c r="AH425" s="158"/>
      <c r="AI425" s="158"/>
      <c r="AJ425" s="158"/>
      <c r="AK425" s="158"/>
      <c r="AL425" s="158"/>
      <c r="AM425" s="158"/>
      <c r="AN425" s="158"/>
      <c r="AO425" s="158"/>
      <c r="AP425" s="158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  <c r="BE425" s="17"/>
      <c r="BF425" s="17"/>
      <c r="BG425" s="17"/>
      <c r="BH425" s="17"/>
      <c r="BI425" s="17"/>
      <c r="BJ425" s="17"/>
      <c r="BK425" s="17"/>
      <c r="BL425" s="17"/>
      <c r="BM425" s="17"/>
      <c r="BN425" s="17"/>
      <c r="BO425" s="17"/>
      <c r="BP425" s="17"/>
      <c r="BQ425" s="17"/>
      <c r="BR425" s="158"/>
      <c r="BS425" s="17"/>
      <c r="BT425" s="158"/>
      <c r="BU425" s="158"/>
      <c r="BV425" s="158"/>
    </row>
    <row r="426" spans="1:74" x14ac:dyDescent="0.2">
      <c r="A426" s="16"/>
      <c r="B426" s="19"/>
      <c r="C426" s="19"/>
      <c r="D426" s="19"/>
      <c r="E426" s="42"/>
      <c r="F426" s="31"/>
      <c r="G426" s="31"/>
      <c r="H426" s="1"/>
      <c r="I426" s="1"/>
      <c r="K426" s="158"/>
      <c r="L426" s="2"/>
      <c r="M426" s="38"/>
      <c r="N426" s="16"/>
      <c r="O426" s="16"/>
      <c r="P426" s="16"/>
      <c r="Q426" s="16"/>
      <c r="V426" s="1"/>
      <c r="W426" s="158"/>
      <c r="X426" s="16"/>
      <c r="Y426" s="13"/>
      <c r="Z426" s="16"/>
      <c r="AA426" s="158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58"/>
      <c r="AM426" s="17"/>
      <c r="AN426" s="22"/>
      <c r="AO426" s="17"/>
      <c r="AP426" s="17"/>
      <c r="AQ426" s="158"/>
      <c r="AR426" s="158"/>
      <c r="AS426" s="158"/>
      <c r="AT426" s="158"/>
      <c r="AU426" s="158"/>
      <c r="AV426" s="158"/>
      <c r="AW426" s="158"/>
      <c r="AX426" s="158"/>
      <c r="AY426" s="158"/>
      <c r="AZ426" s="158"/>
      <c r="BA426" s="158"/>
      <c r="BB426" s="158"/>
      <c r="BC426" s="158"/>
      <c r="BD426" s="158"/>
      <c r="BE426" s="158"/>
      <c r="BF426" s="158"/>
      <c r="BG426" s="158"/>
      <c r="BH426" s="158"/>
      <c r="BI426" s="158"/>
      <c r="BJ426" s="158"/>
      <c r="BK426" s="158"/>
      <c r="BL426" s="158"/>
      <c r="BM426" s="158"/>
      <c r="BN426" s="158"/>
      <c r="BO426" s="158"/>
      <c r="BP426" s="158"/>
      <c r="BQ426" s="158"/>
      <c r="BR426" s="17"/>
      <c r="BS426" s="158"/>
      <c r="BT426" s="158"/>
      <c r="BU426" s="158"/>
      <c r="BV426" s="158"/>
    </row>
    <row r="427" spans="1:74" x14ac:dyDescent="0.2">
      <c r="A427" s="16"/>
      <c r="B427" s="19"/>
      <c r="D427" s="19"/>
      <c r="E427" s="42"/>
      <c r="F427" s="31"/>
      <c r="G427" s="31"/>
      <c r="H427" s="22"/>
      <c r="I427" s="22"/>
      <c r="K427" s="158"/>
      <c r="L427" s="2"/>
      <c r="N427" s="16"/>
      <c r="O427" s="16"/>
      <c r="P427" s="16"/>
      <c r="Q427" s="16"/>
      <c r="U427" s="17"/>
      <c r="V427" s="1"/>
      <c r="W427" s="13"/>
      <c r="X427" s="16"/>
      <c r="Y427" s="13"/>
      <c r="Z427" s="16"/>
      <c r="AB427" s="158"/>
      <c r="AC427" s="158"/>
      <c r="AD427" s="158"/>
      <c r="AE427" s="158"/>
      <c r="AF427" s="158"/>
      <c r="AG427" s="158"/>
      <c r="AH427" s="158"/>
      <c r="AI427" s="158"/>
      <c r="AJ427" s="158"/>
      <c r="AK427" s="158"/>
      <c r="AL427" s="158"/>
      <c r="AM427" s="158"/>
      <c r="AN427" s="158"/>
      <c r="AO427" s="158"/>
      <c r="AP427" s="158"/>
      <c r="AQ427" s="158"/>
      <c r="AR427" s="158"/>
      <c r="AS427" s="158"/>
      <c r="AT427" s="158"/>
      <c r="AU427" s="158"/>
      <c r="AV427" s="158"/>
      <c r="AW427" s="158"/>
      <c r="AX427" s="158"/>
      <c r="AY427" s="158"/>
      <c r="AZ427" s="158"/>
      <c r="BA427" s="158"/>
      <c r="BB427" s="158"/>
      <c r="BC427" s="158"/>
      <c r="BD427" s="158"/>
      <c r="BE427" s="158"/>
      <c r="BF427" s="158"/>
      <c r="BG427" s="158"/>
      <c r="BH427" s="158"/>
      <c r="BI427" s="158"/>
      <c r="BJ427" s="158"/>
      <c r="BK427" s="158"/>
      <c r="BL427" s="158"/>
      <c r="BM427" s="158"/>
      <c r="BN427" s="158"/>
      <c r="BO427" s="158"/>
      <c r="BP427" s="158"/>
      <c r="BQ427" s="158"/>
      <c r="BR427" s="158"/>
      <c r="BS427" s="158"/>
      <c r="BT427" s="158"/>
      <c r="BU427" s="158"/>
      <c r="BV427" s="158"/>
    </row>
    <row r="428" spans="1:74" s="17" customFormat="1" x14ac:dyDescent="0.2">
      <c r="A428" s="16"/>
      <c r="B428" s="19"/>
      <c r="C428" s="19"/>
      <c r="D428" s="19"/>
      <c r="E428" s="6"/>
      <c r="F428" s="31"/>
      <c r="G428" s="31"/>
      <c r="H428" s="16"/>
      <c r="I428" s="16"/>
      <c r="J428" s="32"/>
      <c r="L428" s="32"/>
      <c r="M428" s="32"/>
      <c r="N428" s="16"/>
      <c r="O428" s="16"/>
      <c r="P428" s="16"/>
      <c r="Q428" s="16"/>
      <c r="R428" s="1"/>
      <c r="S428" s="1"/>
      <c r="T428" s="5"/>
      <c r="U428" s="1"/>
      <c r="V428" s="1"/>
      <c r="W428" s="13"/>
      <c r="X428" s="16"/>
      <c r="Y428" s="13"/>
      <c r="Z428" s="16"/>
      <c r="AA428" s="1"/>
      <c r="AB428" s="158"/>
      <c r="AC428" s="158"/>
      <c r="AD428" s="158"/>
      <c r="AE428" s="158"/>
      <c r="AF428" s="158"/>
      <c r="AG428" s="158"/>
      <c r="AH428" s="158"/>
      <c r="AI428" s="158"/>
      <c r="AJ428" s="158"/>
      <c r="AK428" s="158"/>
      <c r="AL428" s="158"/>
      <c r="AM428" s="158"/>
      <c r="AN428" s="158"/>
      <c r="AO428" s="158"/>
      <c r="AP428" s="158"/>
      <c r="AQ428" s="158"/>
      <c r="AR428" s="158"/>
      <c r="AS428" s="158"/>
      <c r="AT428" s="158"/>
      <c r="AU428" s="158"/>
      <c r="AV428" s="158"/>
      <c r="AW428" s="158"/>
      <c r="AX428" s="158"/>
      <c r="AY428" s="158"/>
      <c r="AZ428" s="158"/>
      <c r="BA428" s="158"/>
      <c r="BB428" s="158"/>
      <c r="BC428" s="158"/>
      <c r="BD428" s="158"/>
      <c r="BE428" s="158"/>
      <c r="BF428" s="158"/>
      <c r="BG428" s="158"/>
      <c r="BH428" s="158"/>
      <c r="BI428" s="158"/>
      <c r="BJ428" s="158"/>
      <c r="BK428" s="158"/>
      <c r="BL428" s="158"/>
      <c r="BM428" s="158"/>
      <c r="BN428" s="158"/>
      <c r="BO428" s="158"/>
      <c r="BP428" s="158"/>
      <c r="BQ428" s="158"/>
    </row>
    <row r="429" spans="1:74" s="17" customFormat="1" x14ac:dyDescent="0.2">
      <c r="A429" s="16"/>
      <c r="B429" s="19"/>
      <c r="C429" s="19"/>
      <c r="D429" s="19"/>
      <c r="E429" s="6"/>
      <c r="F429" s="31"/>
      <c r="G429" s="31"/>
      <c r="H429" s="16"/>
      <c r="I429" s="16"/>
      <c r="J429" s="32"/>
      <c r="L429" s="32"/>
      <c r="M429" s="32"/>
      <c r="N429" s="16"/>
      <c r="O429" s="16"/>
      <c r="P429" s="16"/>
      <c r="Q429" s="16"/>
      <c r="R429" s="1"/>
      <c r="S429" s="1"/>
      <c r="T429" s="5"/>
      <c r="U429" s="1"/>
      <c r="V429" s="1"/>
      <c r="W429" s="13"/>
      <c r="X429" s="16"/>
      <c r="Y429" s="13"/>
      <c r="Z429" s="16"/>
      <c r="AA429" s="1"/>
      <c r="AB429" s="158"/>
      <c r="AC429" s="158"/>
      <c r="AD429" s="158"/>
      <c r="AE429" s="158"/>
      <c r="AF429" s="158"/>
      <c r="AG429" s="158"/>
      <c r="AH429" s="158"/>
      <c r="AI429" s="158"/>
      <c r="AJ429" s="158"/>
      <c r="AK429" s="158"/>
      <c r="AL429" s="158"/>
      <c r="AM429" s="158"/>
      <c r="AN429" s="158"/>
      <c r="AO429" s="158"/>
      <c r="AP429" s="158"/>
      <c r="AQ429" s="158"/>
      <c r="AR429" s="158"/>
      <c r="AS429" s="158"/>
      <c r="AT429" s="158"/>
      <c r="AU429" s="158"/>
      <c r="AV429" s="158"/>
      <c r="AW429" s="158"/>
      <c r="AX429" s="158"/>
      <c r="AY429" s="158"/>
      <c r="AZ429" s="158"/>
      <c r="BA429" s="158"/>
      <c r="BB429" s="158"/>
      <c r="BC429" s="158"/>
      <c r="BD429" s="158"/>
      <c r="BE429" s="158"/>
      <c r="BF429" s="158"/>
      <c r="BG429" s="158"/>
      <c r="BH429" s="158"/>
      <c r="BI429" s="158"/>
      <c r="BJ429" s="158"/>
      <c r="BK429" s="158"/>
      <c r="BL429" s="158"/>
      <c r="BM429" s="158"/>
      <c r="BN429" s="158"/>
      <c r="BO429" s="158"/>
      <c r="BP429" s="158"/>
      <c r="BQ429" s="158"/>
    </row>
    <row r="430" spans="1:74" x14ac:dyDescent="0.2">
      <c r="A430" s="16"/>
      <c r="B430" s="19"/>
      <c r="C430" s="19"/>
      <c r="D430" s="19"/>
      <c r="E430" s="30"/>
      <c r="F430" s="31"/>
      <c r="G430" s="31"/>
      <c r="H430" s="16"/>
      <c r="I430" s="16"/>
      <c r="J430" s="32"/>
      <c r="K430" s="158"/>
      <c r="L430" s="32"/>
      <c r="M430" s="32"/>
      <c r="N430" s="16"/>
      <c r="O430" s="16"/>
      <c r="P430" s="16"/>
      <c r="Q430" s="16"/>
      <c r="R430" s="16"/>
      <c r="U430" s="16"/>
      <c r="V430" s="1"/>
      <c r="W430" s="13"/>
      <c r="X430" s="16"/>
      <c r="Y430" s="13"/>
      <c r="Z430" s="16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  <c r="BE430" s="17"/>
      <c r="BF430" s="17"/>
      <c r="BG430" s="17"/>
      <c r="BH430" s="17"/>
      <c r="BI430" s="17"/>
      <c r="BJ430" s="17"/>
      <c r="BK430" s="17"/>
      <c r="BL430" s="17"/>
      <c r="BM430" s="17"/>
      <c r="BN430" s="17"/>
      <c r="BO430" s="17"/>
      <c r="BP430" s="17"/>
      <c r="BQ430" s="17"/>
      <c r="BR430" s="17"/>
      <c r="BS430" s="158"/>
      <c r="BT430" s="158"/>
      <c r="BU430" s="158"/>
      <c r="BV430" s="158"/>
    </row>
    <row r="431" spans="1:74" x14ac:dyDescent="0.2">
      <c r="B431" s="19"/>
      <c r="C431" s="19"/>
      <c r="D431" s="19"/>
      <c r="E431" s="30"/>
      <c r="F431" s="31"/>
      <c r="G431" s="31"/>
      <c r="H431" s="16"/>
      <c r="I431" s="16"/>
      <c r="J431" s="32"/>
      <c r="K431" s="158"/>
      <c r="L431" s="32"/>
      <c r="M431" s="32"/>
      <c r="V431" s="1"/>
      <c r="W431" s="1"/>
      <c r="X431" s="16"/>
      <c r="Y431" s="13"/>
      <c r="Z431" s="16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  <c r="BE431" s="17"/>
      <c r="BF431" s="17"/>
      <c r="BG431" s="17"/>
      <c r="BH431" s="17"/>
      <c r="BI431" s="17"/>
      <c r="BJ431" s="17"/>
      <c r="BK431" s="17"/>
      <c r="BL431" s="17"/>
      <c r="BM431" s="17"/>
      <c r="BN431" s="17"/>
      <c r="BO431" s="17"/>
      <c r="BP431" s="17"/>
      <c r="BQ431" s="17"/>
      <c r="BR431" s="17"/>
      <c r="BS431" s="158"/>
      <c r="BT431" s="158"/>
      <c r="BU431" s="158"/>
      <c r="BV431" s="158"/>
    </row>
    <row r="432" spans="1:74" x14ac:dyDescent="0.2">
      <c r="B432" s="19"/>
      <c r="C432" s="19"/>
      <c r="D432" s="19"/>
      <c r="E432" s="30"/>
      <c r="F432" s="31"/>
      <c r="G432" s="31"/>
      <c r="H432" s="16"/>
      <c r="I432" s="16"/>
      <c r="J432" s="32"/>
      <c r="K432" s="158"/>
      <c r="L432" s="32"/>
      <c r="M432" s="32"/>
      <c r="V432" s="1"/>
      <c r="W432" s="1"/>
      <c r="X432" s="1"/>
      <c r="Y432" s="13"/>
      <c r="Z432" s="16"/>
      <c r="AB432" s="158"/>
      <c r="AC432" s="158"/>
      <c r="AD432" s="158"/>
      <c r="AE432" s="158"/>
      <c r="AF432" s="158"/>
      <c r="AG432" s="158"/>
      <c r="AH432" s="158"/>
      <c r="AI432" s="158"/>
      <c r="AJ432" s="158"/>
      <c r="AK432" s="158"/>
      <c r="AL432" s="158"/>
      <c r="AM432" s="158"/>
      <c r="AN432" s="158"/>
      <c r="AO432" s="158"/>
      <c r="AP432" s="158"/>
      <c r="AQ432" s="158"/>
      <c r="AR432" s="158"/>
      <c r="AS432" s="158"/>
      <c r="AT432" s="158"/>
      <c r="AU432" s="158"/>
      <c r="AV432" s="158"/>
      <c r="AW432" s="158"/>
      <c r="AX432" s="158"/>
      <c r="AY432" s="158"/>
      <c r="AZ432" s="158"/>
      <c r="BA432" s="158"/>
      <c r="BB432" s="158"/>
      <c r="BC432" s="158"/>
      <c r="BD432" s="158"/>
      <c r="BE432" s="158"/>
      <c r="BF432" s="158"/>
      <c r="BG432" s="158"/>
      <c r="BH432" s="158"/>
      <c r="BI432" s="158"/>
      <c r="BJ432" s="158"/>
      <c r="BK432" s="158"/>
      <c r="BL432" s="158"/>
      <c r="BM432" s="158"/>
      <c r="BN432" s="158"/>
      <c r="BO432" s="158"/>
      <c r="BP432" s="158"/>
      <c r="BQ432" s="158"/>
      <c r="BR432" s="158"/>
      <c r="BS432" s="158"/>
      <c r="BT432" s="158"/>
      <c r="BU432" s="158"/>
      <c r="BV432" s="158"/>
    </row>
    <row r="433" spans="1:74" s="17" customFormat="1" x14ac:dyDescent="0.2">
      <c r="A433" s="1"/>
      <c r="B433" s="19"/>
      <c r="C433" s="19"/>
      <c r="D433" s="19"/>
      <c r="E433" s="30"/>
      <c r="F433" s="31"/>
      <c r="G433" s="31"/>
      <c r="H433" s="16"/>
      <c r="I433" s="16"/>
      <c r="J433" s="32"/>
      <c r="L433" s="32"/>
      <c r="M433" s="32"/>
      <c r="N433" s="1"/>
      <c r="O433" s="1"/>
      <c r="P433" s="1"/>
      <c r="Q433" s="1"/>
      <c r="R433" s="1"/>
      <c r="S433" s="1"/>
      <c r="T433" s="1"/>
      <c r="U433" s="1"/>
      <c r="V433" s="1"/>
      <c r="W433" s="16"/>
      <c r="X433" s="16"/>
      <c r="Y433" s="16"/>
      <c r="Z433" s="158"/>
      <c r="AA433" s="1"/>
      <c r="AB433" s="158"/>
      <c r="AC433" s="158"/>
      <c r="AD433" s="158"/>
      <c r="AE433" s="158"/>
      <c r="AF433" s="158"/>
      <c r="AG433" s="158"/>
      <c r="AH433" s="158"/>
      <c r="AI433" s="158"/>
      <c r="AJ433" s="158"/>
      <c r="AK433" s="158"/>
      <c r="AL433" s="158"/>
      <c r="AM433" s="158"/>
      <c r="AN433" s="158"/>
      <c r="AO433" s="158"/>
    </row>
    <row r="434" spans="1:74" s="17" customFormat="1" x14ac:dyDescent="0.2">
      <c r="A434" s="16"/>
      <c r="B434" s="20"/>
      <c r="C434" s="20"/>
      <c r="D434" s="20"/>
      <c r="E434" s="30"/>
      <c r="F434" s="31"/>
      <c r="G434" s="31"/>
      <c r="H434" s="3"/>
      <c r="I434" s="3"/>
      <c r="J434" s="2"/>
      <c r="L434" s="10"/>
      <c r="M434" s="2"/>
      <c r="N434" s="16"/>
      <c r="O434" s="16"/>
      <c r="P434" s="16"/>
      <c r="Q434" s="16"/>
      <c r="R434" s="1"/>
      <c r="S434" s="1"/>
      <c r="T434" s="1"/>
      <c r="U434" s="1"/>
      <c r="V434" s="1"/>
      <c r="W434" s="16"/>
      <c r="X434" s="13"/>
      <c r="Y434" s="16"/>
      <c r="Z434" s="158"/>
      <c r="AA434" s="1"/>
      <c r="AB434" s="158"/>
      <c r="AC434" s="158"/>
      <c r="AD434" s="158"/>
      <c r="AE434" s="158"/>
      <c r="AF434" s="158"/>
      <c r="AG434" s="158"/>
      <c r="AH434" s="158"/>
      <c r="AI434" s="158"/>
      <c r="AJ434" s="158"/>
      <c r="AK434" s="158"/>
      <c r="AL434" s="158"/>
      <c r="AM434" s="158"/>
      <c r="AN434" s="158"/>
      <c r="AO434" s="158"/>
    </row>
    <row r="435" spans="1:74" x14ac:dyDescent="0.2">
      <c r="E435" s="86"/>
      <c r="F435" s="31"/>
      <c r="G435" s="31"/>
      <c r="K435" s="158"/>
      <c r="V435" s="158"/>
      <c r="W435" s="16"/>
      <c r="X435" s="13"/>
      <c r="Y435" s="16"/>
      <c r="Z435" s="158"/>
      <c r="AB435" s="158"/>
      <c r="AC435" s="158"/>
      <c r="AD435" s="158"/>
      <c r="AE435" s="158"/>
      <c r="AF435" s="158"/>
      <c r="AG435" s="158"/>
      <c r="AH435" s="158"/>
      <c r="AI435" s="158"/>
      <c r="AJ435" s="158"/>
      <c r="AK435" s="158"/>
      <c r="AL435" s="158"/>
      <c r="AM435" s="158"/>
      <c r="AN435" s="158"/>
      <c r="AO435" s="158"/>
      <c r="AP435" s="158"/>
      <c r="AQ435" s="158"/>
      <c r="AR435" s="158"/>
      <c r="AS435" s="158"/>
      <c r="AT435" s="158"/>
      <c r="AU435" s="158"/>
      <c r="AV435" s="158"/>
      <c r="AW435" s="158"/>
      <c r="AX435" s="158"/>
      <c r="AY435" s="158"/>
      <c r="AZ435" s="158"/>
      <c r="BA435" s="158"/>
      <c r="BB435" s="158"/>
      <c r="BC435" s="158"/>
      <c r="BD435" s="158"/>
      <c r="BE435" s="158"/>
      <c r="BF435" s="158"/>
      <c r="BG435" s="158"/>
      <c r="BH435" s="158"/>
      <c r="BI435" s="158"/>
      <c r="BJ435" s="158"/>
      <c r="BK435" s="158"/>
      <c r="BL435" s="158"/>
      <c r="BM435" s="158"/>
      <c r="BN435" s="158"/>
      <c r="BO435" s="158"/>
      <c r="BP435" s="158"/>
      <c r="BQ435" s="158"/>
      <c r="BR435" s="158"/>
      <c r="BS435" s="158"/>
      <c r="BT435" s="158"/>
      <c r="BU435" s="158"/>
      <c r="BV435" s="158"/>
    </row>
    <row r="436" spans="1:74" x14ac:dyDescent="0.2">
      <c r="E436" s="51"/>
      <c r="F436" s="31"/>
      <c r="G436" s="31"/>
      <c r="V436" s="158"/>
      <c r="W436" s="158"/>
      <c r="X436" s="158"/>
      <c r="Y436" s="158"/>
      <c r="Z436" s="158"/>
      <c r="AB436" s="158"/>
      <c r="AC436" s="158"/>
      <c r="AD436" s="158"/>
      <c r="AE436" s="158"/>
      <c r="AF436" s="158"/>
      <c r="AG436" s="158"/>
      <c r="AH436" s="158"/>
      <c r="AI436" s="158"/>
      <c r="AJ436" s="158"/>
      <c r="AK436" s="158"/>
      <c r="AL436" s="158"/>
      <c r="AM436" s="158"/>
      <c r="AN436" s="158"/>
      <c r="AO436" s="158"/>
      <c r="AP436" s="158"/>
      <c r="AQ436" s="158"/>
      <c r="AR436" s="158"/>
      <c r="AS436" s="158"/>
      <c r="AT436" s="158"/>
      <c r="AU436" s="158"/>
      <c r="AV436" s="158"/>
      <c r="AW436" s="158"/>
      <c r="AX436" s="158"/>
      <c r="AY436" s="158"/>
      <c r="AZ436" s="158"/>
      <c r="BA436" s="158"/>
      <c r="BB436" s="158"/>
      <c r="BC436" s="158"/>
      <c r="BD436" s="158"/>
      <c r="BE436" s="158"/>
      <c r="BF436" s="158"/>
      <c r="BG436" s="158"/>
      <c r="BH436" s="158"/>
      <c r="BI436" s="158"/>
      <c r="BJ436" s="158"/>
      <c r="BK436" s="158"/>
      <c r="BL436" s="158"/>
      <c r="BM436" s="158"/>
      <c r="BN436" s="158"/>
      <c r="BO436" s="158"/>
      <c r="BP436" s="158"/>
      <c r="BQ436" s="158"/>
      <c r="BR436" s="158"/>
      <c r="BS436" s="158"/>
      <c r="BT436" s="158"/>
      <c r="BU436" s="158"/>
      <c r="BV436" s="158"/>
    </row>
    <row r="437" spans="1:74" x14ac:dyDescent="0.2">
      <c r="A437" s="16"/>
      <c r="B437" s="19"/>
      <c r="C437" s="19"/>
      <c r="D437" s="19"/>
      <c r="E437" s="61"/>
      <c r="F437" s="31"/>
      <c r="G437" s="31"/>
      <c r="H437" s="16"/>
      <c r="I437" s="16"/>
      <c r="J437" s="32"/>
      <c r="K437" s="158"/>
      <c r="L437" s="32"/>
      <c r="M437" s="32"/>
      <c r="N437" s="16"/>
      <c r="O437" s="16"/>
      <c r="P437" s="16"/>
      <c r="Q437" s="16"/>
      <c r="V437" s="1"/>
      <c r="W437" s="158"/>
      <c r="X437" s="13"/>
      <c r="Y437" s="13"/>
      <c r="Z437" s="16"/>
      <c r="AB437" s="1"/>
      <c r="AC437" s="158"/>
      <c r="AD437" s="158"/>
      <c r="AE437" s="158"/>
      <c r="AF437" s="158"/>
      <c r="AG437" s="158"/>
      <c r="AH437" s="158"/>
      <c r="AI437" s="158"/>
      <c r="AJ437" s="158"/>
      <c r="AK437" s="158"/>
      <c r="AL437" s="158"/>
      <c r="AM437" s="158"/>
      <c r="AN437" s="158"/>
      <c r="AO437" s="158"/>
      <c r="AP437" s="158"/>
      <c r="AQ437" s="158"/>
      <c r="AR437" s="158"/>
      <c r="AS437" s="158"/>
      <c r="AT437" s="158"/>
      <c r="AU437" s="158"/>
      <c r="AV437" s="158"/>
      <c r="AW437" s="158"/>
      <c r="AX437" s="158"/>
      <c r="AY437" s="158"/>
      <c r="AZ437" s="158"/>
      <c r="BA437" s="158"/>
      <c r="BB437" s="158"/>
      <c r="BC437" s="158"/>
      <c r="BD437" s="158"/>
      <c r="BE437" s="158"/>
      <c r="BF437" s="158"/>
      <c r="BG437" s="158"/>
      <c r="BH437" s="158"/>
      <c r="BI437" s="158"/>
      <c r="BJ437" s="158"/>
      <c r="BK437" s="158"/>
      <c r="BL437" s="158"/>
      <c r="BM437" s="158"/>
      <c r="BN437" s="158"/>
      <c r="BO437" s="158"/>
      <c r="BP437" s="158"/>
      <c r="BQ437" s="158"/>
      <c r="BR437" s="158"/>
      <c r="BS437" s="17"/>
      <c r="BT437" s="158"/>
      <c r="BU437" s="158"/>
      <c r="BV437" s="158"/>
    </row>
    <row r="438" spans="1:74" x14ac:dyDescent="0.2">
      <c r="A438" s="16"/>
      <c r="E438" s="30"/>
      <c r="F438" s="31"/>
      <c r="G438" s="31"/>
      <c r="H438" s="22"/>
      <c r="I438" s="22"/>
      <c r="K438" s="158"/>
      <c r="L438" s="2"/>
      <c r="N438" s="16"/>
      <c r="O438" s="16"/>
      <c r="P438" s="16"/>
      <c r="Q438" s="16"/>
      <c r="V438" s="13"/>
      <c r="W438" s="158"/>
      <c r="X438" s="16"/>
      <c r="Y438" s="13"/>
      <c r="Z438" s="16"/>
      <c r="AB438" s="158"/>
      <c r="AC438" s="158"/>
      <c r="AD438" s="158"/>
      <c r="AE438" s="158"/>
      <c r="AF438" s="158"/>
      <c r="AG438" s="158"/>
      <c r="AH438" s="158"/>
      <c r="AI438" s="158"/>
      <c r="AJ438" s="158"/>
      <c r="AK438" s="158"/>
      <c r="AL438" s="158"/>
      <c r="AM438" s="158"/>
      <c r="AN438" s="158"/>
      <c r="AO438" s="158"/>
      <c r="AP438" s="158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  <c r="BK438" s="17"/>
      <c r="BL438" s="17"/>
      <c r="BM438" s="17"/>
      <c r="BN438" s="17"/>
      <c r="BO438" s="17"/>
      <c r="BP438" s="17"/>
      <c r="BQ438" s="17"/>
      <c r="BR438" s="158"/>
      <c r="BS438" s="158"/>
      <c r="BT438" s="158"/>
      <c r="BU438" s="158"/>
      <c r="BV438" s="158"/>
    </row>
    <row r="439" spans="1:74" x14ac:dyDescent="0.2">
      <c r="B439" s="19"/>
      <c r="C439" s="19"/>
      <c r="D439" s="19"/>
      <c r="E439" s="14"/>
      <c r="F439" s="31"/>
      <c r="G439" s="31"/>
      <c r="K439" s="158"/>
      <c r="V439" s="158"/>
      <c r="W439" s="16"/>
      <c r="X439" s="13"/>
      <c r="Y439" s="16"/>
      <c r="Z439" s="158"/>
      <c r="AB439" s="158"/>
      <c r="AC439" s="158"/>
      <c r="AD439" s="158"/>
      <c r="AE439" s="158"/>
      <c r="AF439" s="158"/>
      <c r="AG439" s="158"/>
      <c r="AH439" s="158"/>
      <c r="AI439" s="158"/>
      <c r="AJ439" s="158"/>
      <c r="AK439" s="158"/>
      <c r="AL439" s="158"/>
      <c r="AM439" s="158"/>
      <c r="AN439" s="158"/>
      <c r="AO439" s="158"/>
      <c r="AP439" s="158"/>
      <c r="AQ439" s="158"/>
      <c r="AR439" s="158"/>
      <c r="AS439" s="158"/>
      <c r="AT439" s="158"/>
      <c r="AU439" s="158"/>
      <c r="AV439" s="158"/>
      <c r="AW439" s="158"/>
      <c r="AX439" s="158"/>
      <c r="AY439" s="158"/>
      <c r="AZ439" s="158"/>
      <c r="BA439" s="158"/>
      <c r="BB439" s="158"/>
      <c r="BC439" s="158"/>
      <c r="BD439" s="158"/>
      <c r="BE439" s="158"/>
      <c r="BF439" s="158"/>
      <c r="BG439" s="158"/>
      <c r="BH439" s="158"/>
      <c r="BI439" s="158"/>
      <c r="BJ439" s="158"/>
      <c r="BK439" s="158"/>
      <c r="BL439" s="158"/>
      <c r="BM439" s="158"/>
      <c r="BN439" s="158"/>
      <c r="BO439" s="158"/>
      <c r="BP439" s="158"/>
      <c r="BQ439" s="158"/>
      <c r="BR439" s="158"/>
      <c r="BS439" s="158"/>
      <c r="BT439" s="158"/>
      <c r="BU439" s="158"/>
      <c r="BV439" s="158"/>
    </row>
    <row r="440" spans="1:74" x14ac:dyDescent="0.2">
      <c r="B440" s="19"/>
      <c r="C440" s="19"/>
      <c r="D440" s="19"/>
      <c r="E440" s="14"/>
      <c r="F440" s="31"/>
      <c r="G440" s="31"/>
      <c r="K440" s="158"/>
      <c r="V440" s="158"/>
      <c r="W440" s="16"/>
      <c r="X440" s="13"/>
      <c r="Y440" s="16"/>
      <c r="Z440" s="158"/>
      <c r="AB440" s="158"/>
      <c r="AC440" s="158"/>
      <c r="AD440" s="158"/>
      <c r="AE440" s="158"/>
      <c r="AF440" s="158"/>
      <c r="AG440" s="158"/>
      <c r="AH440" s="158"/>
      <c r="AI440" s="158"/>
      <c r="AJ440" s="158"/>
      <c r="AK440" s="158"/>
      <c r="AL440" s="158"/>
      <c r="AM440" s="158"/>
      <c r="AN440" s="158"/>
      <c r="AO440" s="158"/>
      <c r="AP440" s="158"/>
      <c r="AQ440" s="158"/>
      <c r="AR440" s="158"/>
      <c r="AS440" s="158"/>
      <c r="AT440" s="158"/>
      <c r="AU440" s="158"/>
      <c r="AV440" s="158"/>
      <c r="AW440" s="158"/>
      <c r="AX440" s="158"/>
      <c r="AY440" s="158"/>
      <c r="AZ440" s="158"/>
      <c r="BA440" s="158"/>
      <c r="BB440" s="158"/>
      <c r="BC440" s="158"/>
      <c r="BD440" s="158"/>
      <c r="BE440" s="158"/>
      <c r="BF440" s="158"/>
      <c r="BG440" s="158"/>
      <c r="BH440" s="158"/>
      <c r="BI440" s="158"/>
      <c r="BJ440" s="158"/>
      <c r="BK440" s="158"/>
      <c r="BL440" s="158"/>
      <c r="BM440" s="158"/>
      <c r="BN440" s="158"/>
      <c r="BO440" s="158"/>
      <c r="BP440" s="158"/>
      <c r="BQ440" s="158"/>
      <c r="BR440" s="158"/>
      <c r="BS440" s="158"/>
      <c r="BT440" s="158"/>
      <c r="BU440" s="158"/>
      <c r="BV440" s="158"/>
    </row>
    <row r="441" spans="1:74" x14ac:dyDescent="0.2">
      <c r="E441" s="14"/>
      <c r="F441" s="31"/>
      <c r="G441" s="31"/>
      <c r="K441" s="158"/>
      <c r="V441" s="158"/>
      <c r="W441" s="16"/>
      <c r="X441" s="13"/>
      <c r="Y441" s="16"/>
      <c r="Z441" s="158"/>
      <c r="AB441" s="158"/>
      <c r="AC441" s="158"/>
      <c r="AD441" s="158"/>
      <c r="AE441" s="158"/>
      <c r="AF441" s="158"/>
      <c r="AG441" s="158"/>
      <c r="AH441" s="158"/>
      <c r="AI441" s="158"/>
      <c r="AJ441" s="158"/>
      <c r="AK441" s="158"/>
      <c r="AL441" s="158"/>
      <c r="AM441" s="158"/>
      <c r="AN441" s="158"/>
      <c r="AO441" s="158"/>
      <c r="AP441" s="158"/>
      <c r="AQ441" s="158"/>
      <c r="AR441" s="158"/>
      <c r="AS441" s="158"/>
      <c r="AT441" s="158"/>
      <c r="AU441" s="158"/>
      <c r="AV441" s="158"/>
      <c r="AW441" s="158"/>
      <c r="AX441" s="158"/>
      <c r="AY441" s="158"/>
      <c r="AZ441" s="158"/>
      <c r="BA441" s="158"/>
      <c r="BB441" s="158"/>
      <c r="BC441" s="158"/>
      <c r="BD441" s="158"/>
      <c r="BE441" s="158"/>
      <c r="BF441" s="158"/>
      <c r="BG441" s="158"/>
      <c r="BH441" s="158"/>
      <c r="BI441" s="158"/>
      <c r="BJ441" s="158"/>
      <c r="BK441" s="158"/>
      <c r="BL441" s="158"/>
      <c r="BM441" s="158"/>
      <c r="BN441" s="158"/>
      <c r="BO441" s="158"/>
      <c r="BP441" s="158"/>
      <c r="BQ441" s="158"/>
      <c r="BR441" s="158"/>
      <c r="BS441" s="158"/>
      <c r="BT441" s="158"/>
      <c r="BU441" s="158"/>
      <c r="BV441" s="158"/>
    </row>
    <row r="442" spans="1:74" x14ac:dyDescent="0.2">
      <c r="B442" s="19"/>
      <c r="C442" s="19"/>
      <c r="D442" s="19"/>
      <c r="E442" s="15"/>
      <c r="F442" s="31"/>
      <c r="G442" s="31"/>
      <c r="K442" s="158"/>
      <c r="V442" s="158"/>
      <c r="W442" s="16"/>
      <c r="X442" s="13"/>
      <c r="Y442" s="16"/>
      <c r="Z442" s="158"/>
      <c r="AB442" s="158"/>
      <c r="AC442" s="158"/>
      <c r="AD442" s="158"/>
      <c r="AE442" s="158"/>
      <c r="AF442" s="158"/>
      <c r="AG442" s="158"/>
      <c r="AH442" s="158"/>
      <c r="AI442" s="158"/>
      <c r="AJ442" s="158"/>
      <c r="AK442" s="158"/>
      <c r="AL442" s="158"/>
      <c r="AM442" s="158"/>
      <c r="AN442" s="158"/>
      <c r="AO442" s="158"/>
      <c r="AP442" s="158"/>
      <c r="AQ442" s="158"/>
      <c r="AR442" s="158"/>
      <c r="AS442" s="158"/>
      <c r="AT442" s="158"/>
      <c r="AU442" s="158"/>
      <c r="AV442" s="158"/>
      <c r="AW442" s="158"/>
      <c r="AX442" s="158"/>
      <c r="AY442" s="158"/>
      <c r="AZ442" s="158"/>
      <c r="BA442" s="158"/>
      <c r="BB442" s="158"/>
      <c r="BC442" s="158"/>
      <c r="BD442" s="158"/>
      <c r="BE442" s="158"/>
      <c r="BF442" s="158"/>
      <c r="BG442" s="158"/>
      <c r="BH442" s="158"/>
      <c r="BI442" s="158"/>
      <c r="BJ442" s="158"/>
      <c r="BK442" s="158"/>
      <c r="BL442" s="158"/>
      <c r="BM442" s="158"/>
      <c r="BN442" s="158"/>
      <c r="BO442" s="158"/>
      <c r="BP442" s="158"/>
      <c r="BQ442" s="158"/>
      <c r="BR442" s="158"/>
      <c r="BS442" s="158"/>
      <c r="BT442" s="158"/>
      <c r="BU442" s="158"/>
      <c r="BV442" s="158"/>
    </row>
    <row r="443" spans="1:74" x14ac:dyDescent="0.2">
      <c r="E443" s="158"/>
      <c r="K443" s="158"/>
      <c r="V443" s="158"/>
      <c r="W443" s="16"/>
      <c r="X443" s="13"/>
      <c r="Y443" s="16"/>
      <c r="Z443" s="158"/>
      <c r="AB443" s="158"/>
      <c r="AC443" s="158"/>
      <c r="AD443" s="158"/>
      <c r="AE443" s="158"/>
      <c r="AF443" s="158"/>
      <c r="AG443" s="158"/>
      <c r="AH443" s="158"/>
      <c r="AI443" s="158"/>
      <c r="AJ443" s="158"/>
      <c r="AK443" s="158"/>
      <c r="AL443" s="158"/>
      <c r="AM443" s="158"/>
      <c r="AN443" s="158"/>
      <c r="AO443" s="158"/>
      <c r="AP443" s="158"/>
      <c r="AQ443" s="158"/>
      <c r="AR443" s="158"/>
      <c r="AS443" s="158"/>
      <c r="AT443" s="158"/>
      <c r="AU443" s="158"/>
      <c r="AV443" s="158"/>
      <c r="AW443" s="158"/>
      <c r="AX443" s="158"/>
      <c r="AY443" s="158"/>
      <c r="AZ443" s="158"/>
      <c r="BA443" s="158"/>
      <c r="BB443" s="158"/>
      <c r="BC443" s="158"/>
      <c r="BD443" s="158"/>
      <c r="BE443" s="158"/>
      <c r="BF443" s="158"/>
      <c r="BG443" s="158"/>
      <c r="BH443" s="158"/>
      <c r="BI443" s="158"/>
      <c r="BJ443" s="158"/>
      <c r="BK443" s="158"/>
      <c r="BL443" s="158"/>
      <c r="BM443" s="158"/>
      <c r="BN443" s="158"/>
      <c r="BO443" s="158"/>
      <c r="BP443" s="158"/>
      <c r="BQ443" s="158"/>
      <c r="BR443" s="158"/>
      <c r="BS443" s="158"/>
      <c r="BT443" s="158"/>
      <c r="BU443" s="158"/>
      <c r="BV443" s="158"/>
    </row>
    <row r="444" spans="1:74" x14ac:dyDescent="0.2">
      <c r="E444" s="158"/>
      <c r="K444" s="158"/>
      <c r="V444" s="158"/>
      <c r="W444" s="16"/>
      <c r="X444" s="13"/>
      <c r="Y444" s="16"/>
      <c r="Z444" s="158"/>
      <c r="AB444" s="158"/>
      <c r="AC444" s="158"/>
      <c r="AD444" s="158"/>
      <c r="AE444" s="158"/>
      <c r="AF444" s="158"/>
      <c r="AG444" s="158"/>
      <c r="AH444" s="158"/>
      <c r="AI444" s="158"/>
      <c r="AJ444" s="158"/>
      <c r="AK444" s="158"/>
      <c r="AL444" s="158"/>
      <c r="AM444" s="158"/>
      <c r="AN444" s="158"/>
      <c r="AO444" s="158"/>
      <c r="AP444" s="158"/>
      <c r="AQ444" s="158"/>
      <c r="AR444" s="158"/>
      <c r="AS444" s="158"/>
      <c r="AT444" s="158"/>
      <c r="AU444" s="158"/>
      <c r="AV444" s="158"/>
      <c r="AW444" s="158"/>
      <c r="AX444" s="158"/>
      <c r="AY444" s="158"/>
      <c r="AZ444" s="158"/>
      <c r="BA444" s="158"/>
      <c r="BB444" s="158"/>
      <c r="BC444" s="158"/>
      <c r="BD444" s="158"/>
      <c r="BE444" s="158"/>
      <c r="BF444" s="158"/>
      <c r="BG444" s="158"/>
      <c r="BH444" s="158"/>
      <c r="BI444" s="158"/>
      <c r="BJ444" s="158"/>
      <c r="BK444" s="158"/>
      <c r="BL444" s="158"/>
      <c r="BM444" s="158"/>
      <c r="BN444" s="158"/>
      <c r="BO444" s="158"/>
      <c r="BP444" s="158"/>
      <c r="BQ444" s="158"/>
      <c r="BR444" s="158"/>
      <c r="BS444" s="158"/>
      <c r="BT444" s="158"/>
      <c r="BU444" s="158"/>
      <c r="BV444" s="158"/>
    </row>
    <row r="445" spans="1:74" x14ac:dyDescent="0.2">
      <c r="E445" s="158"/>
      <c r="K445" s="158"/>
      <c r="V445" s="158"/>
      <c r="W445" s="158"/>
      <c r="X445" s="158"/>
      <c r="Y445" s="158"/>
      <c r="Z445" s="158"/>
      <c r="AB445" s="158"/>
      <c r="AC445" s="158"/>
      <c r="AD445" s="158"/>
      <c r="AE445" s="158"/>
      <c r="AF445" s="158"/>
      <c r="AG445" s="158"/>
      <c r="AH445" s="158"/>
      <c r="AI445" s="158"/>
      <c r="AJ445" s="158"/>
      <c r="AK445" s="158"/>
      <c r="AL445" s="158"/>
      <c r="AM445" s="158"/>
      <c r="AN445" s="158"/>
      <c r="AO445" s="158"/>
      <c r="AP445" s="158"/>
      <c r="AQ445" s="158"/>
      <c r="AR445" s="158"/>
      <c r="AS445" s="158"/>
      <c r="AT445" s="158"/>
      <c r="AU445" s="158"/>
      <c r="AV445" s="158"/>
      <c r="AW445" s="158"/>
      <c r="AX445" s="158"/>
      <c r="AY445" s="158"/>
      <c r="AZ445" s="158"/>
      <c r="BA445" s="158"/>
      <c r="BB445" s="158"/>
      <c r="BC445" s="158"/>
      <c r="BD445" s="158"/>
      <c r="BE445" s="158"/>
      <c r="BF445" s="158"/>
      <c r="BG445" s="158"/>
      <c r="BH445" s="158"/>
      <c r="BI445" s="158"/>
      <c r="BJ445" s="158"/>
      <c r="BK445" s="158"/>
      <c r="BL445" s="158"/>
      <c r="BM445" s="158"/>
      <c r="BN445" s="158"/>
      <c r="BO445" s="158"/>
      <c r="BP445" s="158"/>
      <c r="BQ445" s="158"/>
      <c r="BR445" s="158"/>
      <c r="BS445" s="158"/>
      <c r="BT445" s="158"/>
      <c r="BU445" s="158"/>
      <c r="BV445" s="158"/>
    </row>
    <row r="446" spans="1:74" x14ac:dyDescent="0.2">
      <c r="B446" s="19"/>
      <c r="C446" s="19"/>
      <c r="D446" s="19"/>
      <c r="E446" s="15"/>
      <c r="K446" s="158"/>
      <c r="V446" s="158"/>
      <c r="W446" s="16"/>
      <c r="X446" s="13"/>
      <c r="Y446" s="16"/>
      <c r="Z446" s="158"/>
      <c r="AB446" s="158"/>
      <c r="AC446" s="158"/>
      <c r="AD446" s="158"/>
      <c r="AE446" s="158"/>
      <c r="AF446" s="158"/>
      <c r="AG446" s="158"/>
      <c r="AH446" s="158"/>
      <c r="AI446" s="158"/>
      <c r="AJ446" s="158"/>
      <c r="AK446" s="158"/>
      <c r="AL446" s="158"/>
      <c r="AM446" s="158"/>
      <c r="AN446" s="158"/>
      <c r="AO446" s="158"/>
      <c r="AP446" s="158"/>
      <c r="AQ446" s="158"/>
      <c r="AR446" s="158"/>
      <c r="AS446" s="158"/>
      <c r="AT446" s="158"/>
      <c r="AU446" s="158"/>
      <c r="AV446" s="158"/>
      <c r="AW446" s="158"/>
      <c r="AX446" s="158"/>
      <c r="AY446" s="158"/>
      <c r="AZ446" s="158"/>
      <c r="BA446" s="158"/>
      <c r="BB446" s="158"/>
      <c r="BC446" s="158"/>
      <c r="BD446" s="158"/>
      <c r="BE446" s="158"/>
      <c r="BF446" s="158"/>
      <c r="BG446" s="158"/>
      <c r="BH446" s="158"/>
      <c r="BI446" s="158"/>
      <c r="BJ446" s="158"/>
      <c r="BK446" s="158"/>
      <c r="BL446" s="158"/>
      <c r="BM446" s="158"/>
      <c r="BN446" s="158"/>
      <c r="BO446" s="158"/>
      <c r="BP446" s="158"/>
      <c r="BQ446" s="158"/>
      <c r="BR446" s="158"/>
      <c r="BS446" s="158"/>
      <c r="BT446" s="158"/>
      <c r="BU446" s="158"/>
      <c r="BV446" s="158"/>
    </row>
    <row r="447" spans="1:74" x14ac:dyDescent="0.2">
      <c r="B447" s="19"/>
      <c r="C447" s="19"/>
      <c r="D447" s="19"/>
      <c r="E447" s="15"/>
      <c r="K447" s="158"/>
      <c r="V447" s="158"/>
      <c r="W447" s="16"/>
      <c r="X447" s="13"/>
      <c r="Y447" s="16"/>
      <c r="Z447" s="158"/>
      <c r="AB447" s="158"/>
      <c r="AC447" s="158"/>
      <c r="AD447" s="158"/>
      <c r="AE447" s="158"/>
      <c r="AF447" s="158"/>
      <c r="AG447" s="158"/>
      <c r="AH447" s="158"/>
      <c r="AI447" s="158"/>
      <c r="AJ447" s="158"/>
      <c r="AK447" s="158"/>
      <c r="AL447" s="158"/>
      <c r="AM447" s="158"/>
      <c r="AN447" s="158"/>
      <c r="AO447" s="158"/>
      <c r="AP447" s="158"/>
      <c r="AQ447" s="158"/>
      <c r="AR447" s="158"/>
      <c r="AS447" s="158"/>
      <c r="AT447" s="158"/>
      <c r="AU447" s="158"/>
      <c r="AV447" s="158"/>
      <c r="AW447" s="158"/>
      <c r="AX447" s="158"/>
      <c r="AY447" s="158"/>
      <c r="AZ447" s="158"/>
      <c r="BA447" s="158"/>
      <c r="BB447" s="158"/>
      <c r="BC447" s="158"/>
      <c r="BD447" s="158"/>
      <c r="BE447" s="158"/>
      <c r="BF447" s="158"/>
      <c r="BG447" s="158"/>
      <c r="BH447" s="158"/>
      <c r="BI447" s="158"/>
      <c r="BJ447" s="158"/>
      <c r="BK447" s="158"/>
      <c r="BL447" s="158"/>
      <c r="BM447" s="158"/>
      <c r="BN447" s="158"/>
      <c r="BO447" s="158"/>
      <c r="BP447" s="158"/>
      <c r="BQ447" s="158"/>
      <c r="BR447" s="158"/>
      <c r="BS447" s="158"/>
      <c r="BT447" s="158"/>
      <c r="BU447" s="158"/>
      <c r="BV447" s="158"/>
    </row>
    <row r="448" spans="1:74" x14ac:dyDescent="0.2">
      <c r="B448" s="19"/>
      <c r="C448" s="19"/>
      <c r="D448" s="19"/>
      <c r="E448" s="15"/>
      <c r="K448" s="158"/>
      <c r="V448" s="158"/>
      <c r="W448" s="16"/>
      <c r="X448" s="13"/>
      <c r="Y448" s="16"/>
      <c r="Z448" s="158"/>
      <c r="AB448" s="158"/>
      <c r="AC448" s="158"/>
      <c r="AD448" s="158"/>
      <c r="AE448" s="158"/>
      <c r="AF448" s="158"/>
      <c r="AG448" s="158"/>
      <c r="AH448" s="158"/>
      <c r="AI448" s="158"/>
      <c r="AJ448" s="158"/>
      <c r="AK448" s="158"/>
      <c r="AL448" s="158"/>
      <c r="AM448" s="158"/>
      <c r="AN448" s="158"/>
      <c r="AO448" s="158"/>
      <c r="AP448" s="158"/>
      <c r="AQ448" s="158"/>
      <c r="AR448" s="158"/>
      <c r="AS448" s="158"/>
      <c r="AT448" s="158"/>
      <c r="AU448" s="158"/>
      <c r="AV448" s="158"/>
      <c r="AW448" s="158"/>
      <c r="AX448" s="158"/>
      <c r="AY448" s="158"/>
      <c r="AZ448" s="158"/>
      <c r="BA448" s="158"/>
      <c r="BB448" s="158"/>
      <c r="BC448" s="158"/>
      <c r="BD448" s="158"/>
      <c r="BE448" s="158"/>
      <c r="BF448" s="158"/>
      <c r="BG448" s="158"/>
      <c r="BH448" s="158"/>
      <c r="BI448" s="158"/>
      <c r="BJ448" s="158"/>
      <c r="BK448" s="158"/>
      <c r="BL448" s="158"/>
      <c r="BM448" s="158"/>
      <c r="BN448" s="158"/>
      <c r="BO448" s="158"/>
      <c r="BP448" s="158"/>
      <c r="BQ448" s="158"/>
      <c r="BR448" s="158"/>
      <c r="BS448" s="158"/>
      <c r="BT448" s="158"/>
      <c r="BU448" s="158"/>
      <c r="BV448" s="158"/>
    </row>
    <row r="449" spans="2:74" x14ac:dyDescent="0.2">
      <c r="B449" s="19"/>
      <c r="C449" s="19"/>
      <c r="D449" s="19"/>
      <c r="E449" s="15"/>
      <c r="K449" s="158"/>
      <c r="V449" s="158"/>
      <c r="W449" s="158"/>
      <c r="X449" s="158"/>
      <c r="Y449" s="158"/>
      <c r="Z449" s="158"/>
      <c r="AB449" s="158"/>
      <c r="AC449" s="158"/>
      <c r="AD449" s="158"/>
      <c r="AE449" s="158"/>
      <c r="AF449" s="158"/>
      <c r="AG449" s="158"/>
      <c r="AH449" s="158"/>
      <c r="AI449" s="158"/>
      <c r="AJ449" s="158"/>
      <c r="AK449" s="158"/>
      <c r="AL449" s="158"/>
      <c r="AM449" s="158"/>
      <c r="AN449" s="158"/>
      <c r="AO449" s="158"/>
      <c r="AP449" s="158"/>
      <c r="AQ449" s="158"/>
      <c r="AR449" s="158"/>
      <c r="AS449" s="158"/>
      <c r="AT449" s="158"/>
      <c r="AU449" s="158"/>
      <c r="AV449" s="158"/>
      <c r="AW449" s="158"/>
      <c r="AX449" s="158"/>
      <c r="AY449" s="158"/>
      <c r="AZ449" s="158"/>
      <c r="BA449" s="158"/>
      <c r="BB449" s="158"/>
      <c r="BC449" s="158"/>
      <c r="BD449" s="158"/>
      <c r="BE449" s="158"/>
      <c r="BF449" s="158"/>
      <c r="BG449" s="158"/>
      <c r="BH449" s="158"/>
      <c r="BI449" s="158"/>
      <c r="BJ449" s="158"/>
      <c r="BK449" s="158"/>
      <c r="BL449" s="158"/>
      <c r="BM449" s="158"/>
      <c r="BN449" s="158"/>
      <c r="BO449" s="158"/>
      <c r="BP449" s="158"/>
      <c r="BQ449" s="158"/>
      <c r="BR449" s="158"/>
      <c r="BS449" s="158"/>
      <c r="BT449" s="158"/>
      <c r="BU449" s="158"/>
      <c r="BV449" s="158"/>
    </row>
    <row r="450" spans="2:74" x14ac:dyDescent="0.2">
      <c r="E450" s="158"/>
      <c r="K450" s="158"/>
      <c r="V450" s="158"/>
      <c r="W450" s="158"/>
      <c r="X450" s="158"/>
      <c r="Y450" s="158"/>
      <c r="Z450" s="158"/>
      <c r="AB450" s="158"/>
      <c r="AC450" s="158"/>
      <c r="AD450" s="158"/>
      <c r="AE450" s="158"/>
      <c r="AF450" s="158"/>
      <c r="AG450" s="158"/>
      <c r="AH450" s="158"/>
      <c r="AI450" s="158"/>
      <c r="AJ450" s="158"/>
      <c r="AK450" s="158"/>
      <c r="AL450" s="158"/>
      <c r="AM450" s="158"/>
      <c r="AN450" s="158"/>
      <c r="AO450" s="158"/>
      <c r="AP450" s="158"/>
      <c r="AQ450" s="158"/>
      <c r="AR450" s="158"/>
      <c r="AS450" s="158"/>
      <c r="AT450" s="158"/>
      <c r="AU450" s="158"/>
      <c r="AV450" s="158"/>
      <c r="AW450" s="158"/>
      <c r="AX450" s="158"/>
      <c r="AY450" s="158"/>
      <c r="AZ450" s="158"/>
      <c r="BA450" s="158"/>
      <c r="BB450" s="158"/>
      <c r="BC450" s="158"/>
      <c r="BD450" s="158"/>
      <c r="BE450" s="158"/>
      <c r="BF450" s="158"/>
      <c r="BG450" s="158"/>
      <c r="BH450" s="158"/>
      <c r="BI450" s="158"/>
      <c r="BJ450" s="158"/>
      <c r="BK450" s="158"/>
      <c r="BL450" s="158"/>
      <c r="BM450" s="158"/>
      <c r="BN450" s="158"/>
      <c r="BO450" s="158"/>
      <c r="BP450" s="158"/>
      <c r="BQ450" s="158"/>
      <c r="BR450" s="158"/>
      <c r="BS450" s="158"/>
      <c r="BT450" s="158"/>
      <c r="BU450" s="158"/>
      <c r="BV450" s="158"/>
    </row>
    <row r="451" spans="2:74" x14ac:dyDescent="0.2">
      <c r="E451" s="158"/>
      <c r="K451" s="158"/>
      <c r="V451" s="158"/>
      <c r="W451" s="158"/>
      <c r="X451" s="158"/>
      <c r="Y451" s="158"/>
      <c r="Z451" s="158"/>
      <c r="AB451" s="158"/>
      <c r="AC451" s="158"/>
      <c r="AD451" s="158"/>
      <c r="AE451" s="158"/>
      <c r="AF451" s="158"/>
      <c r="AG451" s="158"/>
      <c r="AH451" s="158"/>
      <c r="AI451" s="158"/>
      <c r="AJ451" s="158"/>
      <c r="AK451" s="158"/>
      <c r="AL451" s="158"/>
      <c r="AM451" s="158"/>
      <c r="AN451" s="158"/>
      <c r="AO451" s="158"/>
      <c r="AP451" s="158"/>
      <c r="AQ451" s="158"/>
      <c r="AR451" s="158"/>
      <c r="AS451" s="158"/>
      <c r="AT451" s="158"/>
      <c r="AU451" s="158"/>
      <c r="AV451" s="158"/>
      <c r="AW451" s="158"/>
      <c r="AX451" s="158"/>
      <c r="AY451" s="158"/>
      <c r="AZ451" s="158"/>
      <c r="BA451" s="158"/>
      <c r="BB451" s="158"/>
      <c r="BC451" s="158"/>
      <c r="BD451" s="158"/>
      <c r="BE451" s="158"/>
      <c r="BF451" s="158"/>
      <c r="BG451" s="158"/>
      <c r="BH451" s="158"/>
      <c r="BI451" s="158"/>
      <c r="BJ451" s="158"/>
      <c r="BK451" s="158"/>
      <c r="BL451" s="158"/>
      <c r="BM451" s="158"/>
      <c r="BN451" s="158"/>
      <c r="BO451" s="158"/>
      <c r="BP451" s="158"/>
      <c r="BQ451" s="158"/>
      <c r="BR451" s="158"/>
      <c r="BS451" s="158"/>
      <c r="BT451" s="158"/>
      <c r="BU451" s="158"/>
      <c r="BV451" s="158"/>
    </row>
    <row r="452" spans="2:74" x14ac:dyDescent="0.2">
      <c r="E452" s="158"/>
      <c r="K452" s="158"/>
      <c r="V452" s="158"/>
      <c r="W452" s="158"/>
      <c r="X452" s="158"/>
      <c r="Y452" s="158"/>
      <c r="Z452" s="158"/>
      <c r="AB452" s="158"/>
      <c r="AC452" s="158"/>
      <c r="AD452" s="158"/>
      <c r="AE452" s="158"/>
      <c r="AF452" s="158"/>
      <c r="AG452" s="158"/>
      <c r="AH452" s="158"/>
      <c r="AI452" s="158"/>
      <c r="AJ452" s="158"/>
      <c r="AK452" s="158"/>
      <c r="AL452" s="158"/>
      <c r="AM452" s="158"/>
      <c r="AN452" s="158"/>
      <c r="AO452" s="158"/>
      <c r="AP452" s="158"/>
      <c r="AQ452" s="158"/>
      <c r="AR452" s="158"/>
      <c r="AS452" s="158"/>
      <c r="AT452" s="158"/>
      <c r="AU452" s="158"/>
      <c r="AV452" s="158"/>
      <c r="AW452" s="158"/>
      <c r="AX452" s="158"/>
      <c r="AY452" s="158"/>
      <c r="AZ452" s="158"/>
      <c r="BA452" s="158"/>
      <c r="BB452" s="158"/>
      <c r="BC452" s="158"/>
      <c r="BD452" s="158"/>
      <c r="BE452" s="158"/>
      <c r="BF452" s="158"/>
      <c r="BG452" s="158"/>
      <c r="BH452" s="158"/>
      <c r="BI452" s="158"/>
      <c r="BJ452" s="158"/>
      <c r="BK452" s="158"/>
      <c r="BL452" s="158"/>
      <c r="BM452" s="158"/>
      <c r="BN452" s="158"/>
      <c r="BO452" s="158"/>
      <c r="BP452" s="158"/>
      <c r="BQ452" s="158"/>
      <c r="BR452" s="158"/>
      <c r="BS452" s="158"/>
      <c r="BT452" s="158"/>
      <c r="BU452" s="158"/>
      <c r="BV452" s="158"/>
    </row>
    <row r="453" spans="2:74" x14ac:dyDescent="0.2">
      <c r="E453" s="158"/>
      <c r="K453" s="158"/>
      <c r="V453" s="158"/>
      <c r="W453" s="158"/>
      <c r="X453" s="158"/>
      <c r="Y453" s="158"/>
      <c r="Z453" s="158"/>
      <c r="AB453" s="158"/>
      <c r="AC453" s="158"/>
      <c r="AD453" s="158"/>
      <c r="AE453" s="158"/>
      <c r="AF453" s="158"/>
      <c r="AG453" s="158"/>
      <c r="AH453" s="158"/>
      <c r="AI453" s="158"/>
      <c r="AJ453" s="158"/>
      <c r="AK453" s="158"/>
      <c r="AL453" s="158"/>
      <c r="AM453" s="158"/>
      <c r="AN453" s="158"/>
      <c r="AO453" s="158"/>
      <c r="AP453" s="158"/>
      <c r="AQ453" s="158"/>
      <c r="AR453" s="158"/>
      <c r="AS453" s="158"/>
      <c r="AT453" s="158"/>
      <c r="AU453" s="158"/>
      <c r="AV453" s="158"/>
      <c r="AW453" s="158"/>
      <c r="AX453" s="158"/>
      <c r="AY453" s="158"/>
      <c r="AZ453" s="158"/>
      <c r="BA453" s="158"/>
      <c r="BB453" s="158"/>
      <c r="BC453" s="158"/>
      <c r="BD453" s="158"/>
      <c r="BE453" s="158"/>
      <c r="BF453" s="158"/>
      <c r="BG453" s="158"/>
      <c r="BH453" s="158"/>
      <c r="BI453" s="158"/>
      <c r="BJ453" s="158"/>
      <c r="BK453" s="158"/>
      <c r="BL453" s="158"/>
      <c r="BM453" s="158"/>
      <c r="BN453" s="158"/>
      <c r="BO453" s="158"/>
      <c r="BP453" s="158"/>
      <c r="BQ453" s="158"/>
      <c r="BR453" s="158"/>
      <c r="BS453" s="158"/>
      <c r="BT453" s="158"/>
      <c r="BU453" s="158"/>
      <c r="BV453" s="158"/>
    </row>
    <row r="454" spans="2:74" x14ac:dyDescent="0.2">
      <c r="E454" s="158"/>
      <c r="K454" s="158"/>
      <c r="V454" s="158"/>
      <c r="W454" s="158"/>
      <c r="X454" s="158"/>
      <c r="Y454" s="158"/>
      <c r="Z454" s="158"/>
      <c r="AB454" s="158"/>
      <c r="AC454" s="158"/>
      <c r="AD454" s="158"/>
      <c r="AE454" s="158"/>
      <c r="AF454" s="158"/>
      <c r="AG454" s="158"/>
      <c r="AH454" s="158"/>
      <c r="AI454" s="158"/>
      <c r="AJ454" s="158"/>
      <c r="AK454" s="158"/>
      <c r="AL454" s="158"/>
      <c r="AM454" s="158"/>
      <c r="AN454" s="158"/>
      <c r="AO454" s="158"/>
      <c r="AP454" s="158"/>
      <c r="AQ454" s="158"/>
      <c r="AR454" s="158"/>
      <c r="AS454" s="158"/>
      <c r="AT454" s="158"/>
      <c r="AU454" s="158"/>
      <c r="AV454" s="158"/>
      <c r="AW454" s="158"/>
      <c r="AX454" s="158"/>
      <c r="AY454" s="158"/>
      <c r="AZ454" s="158"/>
      <c r="BA454" s="158"/>
      <c r="BB454" s="158"/>
      <c r="BC454" s="158"/>
      <c r="BD454" s="158"/>
      <c r="BE454" s="158"/>
      <c r="BF454" s="158"/>
      <c r="BG454" s="158"/>
      <c r="BH454" s="158"/>
      <c r="BI454" s="158"/>
      <c r="BJ454" s="158"/>
      <c r="BK454" s="158"/>
      <c r="BL454" s="158"/>
      <c r="BM454" s="158"/>
      <c r="BN454" s="158"/>
      <c r="BO454" s="158"/>
      <c r="BP454" s="158"/>
      <c r="BQ454" s="158"/>
      <c r="BR454" s="158"/>
      <c r="BS454" s="158"/>
      <c r="BT454" s="158"/>
      <c r="BU454" s="158"/>
      <c r="BV454" s="158"/>
    </row>
    <row r="455" spans="2:74" x14ac:dyDescent="0.2">
      <c r="E455" s="158"/>
      <c r="K455" s="158"/>
      <c r="V455" s="158"/>
      <c r="W455" s="158"/>
      <c r="X455" s="158"/>
      <c r="Y455" s="158"/>
      <c r="Z455" s="158"/>
      <c r="AB455" s="158"/>
      <c r="AC455" s="158"/>
      <c r="AD455" s="158"/>
      <c r="AE455" s="158"/>
      <c r="AF455" s="158"/>
      <c r="AG455" s="158"/>
      <c r="AH455" s="158"/>
      <c r="AI455" s="158"/>
      <c r="AJ455" s="158"/>
      <c r="AK455" s="158"/>
      <c r="AL455" s="158"/>
      <c r="AM455" s="158"/>
      <c r="AN455" s="158"/>
      <c r="AO455" s="158"/>
      <c r="AP455" s="158"/>
      <c r="AQ455" s="158"/>
      <c r="AR455" s="158"/>
      <c r="AS455" s="158"/>
      <c r="AT455" s="158"/>
      <c r="AU455" s="158"/>
      <c r="AV455" s="158"/>
      <c r="AW455" s="158"/>
      <c r="AX455" s="158"/>
      <c r="AY455" s="158"/>
      <c r="AZ455" s="158"/>
      <c r="BA455" s="158"/>
      <c r="BB455" s="158"/>
      <c r="BC455" s="158"/>
      <c r="BD455" s="158"/>
      <c r="BE455" s="158"/>
      <c r="BF455" s="158"/>
      <c r="BG455" s="158"/>
      <c r="BH455" s="158"/>
      <c r="BI455" s="158"/>
      <c r="BJ455" s="158"/>
      <c r="BK455" s="158"/>
      <c r="BL455" s="158"/>
      <c r="BM455" s="158"/>
      <c r="BN455" s="158"/>
      <c r="BO455" s="158"/>
      <c r="BP455" s="158"/>
      <c r="BQ455" s="158"/>
      <c r="BR455" s="158"/>
      <c r="BS455" s="158"/>
      <c r="BT455" s="158"/>
      <c r="BU455" s="158"/>
      <c r="BV455" s="158"/>
    </row>
    <row r="456" spans="2:74" x14ac:dyDescent="0.2">
      <c r="E456" s="158"/>
      <c r="K456" s="158"/>
      <c r="V456" s="158"/>
      <c r="W456" s="158"/>
      <c r="X456" s="158"/>
      <c r="Y456" s="158"/>
      <c r="Z456" s="158"/>
      <c r="AB456" s="158"/>
      <c r="AC456" s="158"/>
      <c r="AD456" s="158"/>
      <c r="AE456" s="158"/>
      <c r="AF456" s="158"/>
      <c r="AG456" s="158"/>
      <c r="AH456" s="158"/>
      <c r="AI456" s="158"/>
      <c r="AJ456" s="158"/>
      <c r="AK456" s="158"/>
      <c r="AL456" s="158"/>
      <c r="AM456" s="158"/>
      <c r="AN456" s="158"/>
      <c r="AO456" s="158"/>
      <c r="AP456" s="158"/>
      <c r="AQ456" s="158"/>
      <c r="AR456" s="158"/>
      <c r="AS456" s="158"/>
      <c r="AT456" s="158"/>
      <c r="AU456" s="158"/>
      <c r="AV456" s="158"/>
      <c r="AW456" s="158"/>
      <c r="AX456" s="158"/>
      <c r="AY456" s="158"/>
      <c r="AZ456" s="158"/>
      <c r="BA456" s="158"/>
      <c r="BB456" s="158"/>
      <c r="BC456" s="158"/>
      <c r="BD456" s="158"/>
      <c r="BE456" s="158"/>
      <c r="BF456" s="158"/>
      <c r="BG456" s="158"/>
      <c r="BH456" s="158"/>
      <c r="BI456" s="158"/>
      <c r="BJ456" s="158"/>
      <c r="BK456" s="158"/>
      <c r="BL456" s="158"/>
      <c r="BM456" s="158"/>
      <c r="BN456" s="158"/>
      <c r="BO456" s="158"/>
      <c r="BP456" s="158"/>
      <c r="BQ456" s="158"/>
      <c r="BR456" s="158"/>
      <c r="BS456" s="158"/>
      <c r="BT456" s="158"/>
      <c r="BU456" s="158"/>
      <c r="BV456" s="158"/>
    </row>
    <row r="457" spans="2:74" x14ac:dyDescent="0.2">
      <c r="E457" s="158"/>
      <c r="K457" s="158"/>
      <c r="V457" s="158"/>
      <c r="W457" s="158"/>
      <c r="X457" s="158"/>
      <c r="Y457" s="158"/>
      <c r="Z457" s="158"/>
      <c r="AB457" s="158"/>
      <c r="AC457" s="158"/>
      <c r="AD457" s="158"/>
      <c r="AE457" s="158"/>
      <c r="AF457" s="158"/>
      <c r="AG457" s="158"/>
      <c r="AH457" s="158"/>
      <c r="AI457" s="158"/>
      <c r="AJ457" s="158"/>
      <c r="AK457" s="158"/>
      <c r="AL457" s="158"/>
      <c r="AM457" s="158"/>
      <c r="AN457" s="158"/>
      <c r="AO457" s="158"/>
      <c r="AP457" s="158"/>
      <c r="AQ457" s="158"/>
      <c r="AR457" s="158"/>
      <c r="AS457" s="158"/>
      <c r="AT457" s="158"/>
      <c r="AU457" s="158"/>
      <c r="AV457" s="158"/>
      <c r="AW457" s="158"/>
      <c r="AX457" s="158"/>
      <c r="AY457" s="158"/>
      <c r="AZ457" s="158"/>
      <c r="BA457" s="158"/>
      <c r="BB457" s="158"/>
      <c r="BC457" s="158"/>
      <c r="BD457" s="158"/>
      <c r="BE457" s="158"/>
      <c r="BF457" s="158"/>
      <c r="BG457" s="158"/>
      <c r="BH457" s="158"/>
      <c r="BI457" s="158"/>
      <c r="BJ457" s="158"/>
      <c r="BK457" s="158"/>
      <c r="BL457" s="158"/>
      <c r="BM457" s="158"/>
      <c r="BN457" s="158"/>
      <c r="BO457" s="158"/>
      <c r="BP457" s="158"/>
      <c r="BQ457" s="158"/>
      <c r="BR457" s="158"/>
      <c r="BS457" s="158"/>
      <c r="BT457" s="158"/>
      <c r="BU457" s="158"/>
      <c r="BV457" s="158"/>
    </row>
    <row r="458" spans="2:74" x14ac:dyDescent="0.2">
      <c r="E458" s="158"/>
      <c r="V458" s="158"/>
      <c r="W458" s="158"/>
      <c r="X458" s="158"/>
      <c r="Y458" s="158"/>
      <c r="Z458" s="158"/>
      <c r="AB458" s="158"/>
      <c r="AC458" s="158"/>
      <c r="AD458" s="158"/>
      <c r="AE458" s="158"/>
      <c r="AF458" s="158"/>
      <c r="AG458" s="158"/>
      <c r="AH458" s="158"/>
      <c r="AI458" s="158"/>
      <c r="AJ458" s="158"/>
      <c r="AK458" s="158"/>
      <c r="AL458" s="158"/>
      <c r="AM458" s="158"/>
      <c r="AN458" s="158"/>
      <c r="AO458" s="158"/>
      <c r="AP458" s="158"/>
      <c r="AQ458" s="158"/>
      <c r="AR458" s="158"/>
      <c r="AS458" s="158"/>
      <c r="AT458" s="158"/>
      <c r="AU458" s="158"/>
      <c r="AV458" s="158"/>
      <c r="AW458" s="158"/>
      <c r="AX458" s="158"/>
      <c r="AY458" s="158"/>
      <c r="AZ458" s="158"/>
      <c r="BA458" s="158"/>
      <c r="BB458" s="158"/>
      <c r="BC458" s="158"/>
      <c r="BD458" s="158"/>
      <c r="BE458" s="158"/>
      <c r="BF458" s="158"/>
      <c r="BG458" s="158"/>
      <c r="BH458" s="158"/>
      <c r="BI458" s="158"/>
      <c r="BJ458" s="158"/>
      <c r="BK458" s="158"/>
      <c r="BL458" s="158"/>
      <c r="BM458" s="158"/>
      <c r="BN458" s="158"/>
      <c r="BO458" s="158"/>
      <c r="BP458" s="158"/>
      <c r="BQ458" s="158"/>
      <c r="BR458" s="158"/>
      <c r="BS458" s="158"/>
      <c r="BT458" s="158"/>
      <c r="BU458" s="158"/>
      <c r="BV458" s="158"/>
    </row>
  </sheetData>
  <sortState xmlns:xlrd2="http://schemas.microsoft.com/office/spreadsheetml/2017/richdata2" ref="B5:M10">
    <sortCondition descending="1" ref="H5:H10"/>
    <sortCondition ref="I5:I10"/>
    <sortCondition descending="1" ref="G5:G10"/>
  </sortState>
  <mergeCells count="20">
    <mergeCell ref="F1:F4"/>
    <mergeCell ref="I1:I2"/>
    <mergeCell ref="I3:I4"/>
    <mergeCell ref="J1:J2"/>
    <mergeCell ref="K1:K2"/>
    <mergeCell ref="L1:L2"/>
    <mergeCell ref="A1:A41"/>
    <mergeCell ref="M1:M2"/>
    <mergeCell ref="H1:H2"/>
    <mergeCell ref="B3:B4"/>
    <mergeCell ref="C3:C4"/>
    <mergeCell ref="D3:D4"/>
    <mergeCell ref="E3:E4"/>
    <mergeCell ref="G3:G4"/>
    <mergeCell ref="H3:H4"/>
    <mergeCell ref="B1:B2"/>
    <mergeCell ref="C1:C2"/>
    <mergeCell ref="D1:D2"/>
    <mergeCell ref="E1:E2"/>
    <mergeCell ref="G1:G2"/>
  </mergeCells>
  <conditionalFormatting sqref="C40">
    <cfRule type="duplicateValues" dxfId="6" priority="2"/>
  </conditionalFormatting>
  <conditionalFormatting sqref="J1:L3 J4:M1048576">
    <cfRule type="containsText" dxfId="5" priority="1" operator="containsText" text="0">
      <formula>NOT(ISERROR(SEARCH("0",J1)))</formula>
    </cfRule>
  </conditionalFormatting>
  <conditionalFormatting sqref="C41:C1048576 C1:C39">
    <cfRule type="duplicateValues" dxfId="4" priority="27"/>
  </conditionalFormatting>
  <pageMargins left="0.70866141732283472" right="0.70866141732283472" top="0.74803149606299213" bottom="0.74803149606299213" header="0.31496062992125984" footer="0.31496062992125984"/>
  <pageSetup paperSize="8" scale="81" pageOrder="overThenDown" orientation="landscape" r:id="rId1"/>
  <ignoredErrors>
    <ignoredError sqref="G3:H3 G4:H4 J3:K3 J4 G11:M40 G6:M10" emptyCellReferenc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7F595-C0B3-404D-AF05-9725201DD78C}">
  <sheetPr>
    <tabColor rgb="FF7030A0"/>
  </sheetPr>
  <dimension ref="A1:K75"/>
  <sheetViews>
    <sheetView zoomScale="80" zoomScaleNormal="80" workbookViewId="0">
      <selection activeCell="C30" sqref="C30"/>
    </sheetView>
  </sheetViews>
  <sheetFormatPr defaultRowHeight="12.75" x14ac:dyDescent="0.2"/>
  <cols>
    <col min="1" max="1" width="38.7109375" bestFit="1" customWidth="1"/>
    <col min="2" max="2" width="9.85546875" bestFit="1" customWidth="1"/>
    <col min="3" max="3" width="17.42578125" bestFit="1" customWidth="1"/>
    <col min="4" max="4" width="21.5703125" bestFit="1" customWidth="1"/>
    <col min="5" max="5" width="17.140625" bestFit="1" customWidth="1"/>
    <col min="6" max="6" width="11.28515625" bestFit="1" customWidth="1"/>
    <col min="7" max="8" width="10.85546875" bestFit="1" customWidth="1"/>
    <col min="9" max="9" width="11" bestFit="1" customWidth="1"/>
    <col min="10" max="10" width="13" bestFit="1" customWidth="1"/>
    <col min="11" max="11" width="11" bestFit="1" customWidth="1"/>
    <col min="12" max="19" width="9.85546875" customWidth="1"/>
    <col min="20" max="21" width="10.140625" bestFit="1" customWidth="1"/>
    <col min="22" max="22" width="15.42578125" customWidth="1"/>
    <col min="23" max="23" width="11.5703125" bestFit="1" customWidth="1"/>
    <col min="24" max="24" width="14.85546875" bestFit="1" customWidth="1"/>
  </cols>
  <sheetData>
    <row r="1" spans="1:11" x14ac:dyDescent="0.2">
      <c r="B1" t="s">
        <v>208</v>
      </c>
      <c r="D1" t="s">
        <v>209</v>
      </c>
      <c r="E1" t="s">
        <v>210</v>
      </c>
      <c r="I1" t="s">
        <v>211</v>
      </c>
      <c r="J1" t="s">
        <v>212</v>
      </c>
    </row>
    <row r="3" spans="1:11" ht="14.25" customHeight="1" x14ac:dyDescent="0.2"/>
    <row r="4" spans="1:11" ht="14.25" customHeight="1" x14ac:dyDescent="0.2">
      <c r="B4" t="s">
        <v>213</v>
      </c>
      <c r="C4" t="s">
        <v>214</v>
      </c>
      <c r="D4" t="s">
        <v>215</v>
      </c>
      <c r="E4" t="s">
        <v>216</v>
      </c>
      <c r="F4" t="s">
        <v>217</v>
      </c>
      <c r="G4" t="s">
        <v>218</v>
      </c>
      <c r="H4" t="s">
        <v>219</v>
      </c>
      <c r="I4" t="s">
        <v>220</v>
      </c>
      <c r="J4" t="s">
        <v>21</v>
      </c>
      <c r="K4" t="s">
        <v>221</v>
      </c>
    </row>
    <row r="5" spans="1:11" x14ac:dyDescent="0.2">
      <c r="G5" t="s">
        <v>222</v>
      </c>
      <c r="H5" t="s">
        <v>222</v>
      </c>
      <c r="I5" t="s">
        <v>222</v>
      </c>
    </row>
    <row r="6" spans="1:11" x14ac:dyDescent="0.2">
      <c r="G6" t="s">
        <v>223</v>
      </c>
      <c r="H6" t="s">
        <v>223</v>
      </c>
      <c r="I6" t="s">
        <v>224</v>
      </c>
    </row>
    <row r="7" spans="1:11" ht="15" hidden="1" customHeight="1" x14ac:dyDescent="0.2">
      <c r="A7" t="str">
        <f>CONCATENATE(C7," ",D7)</f>
        <v>Example Rider A Example Horse</v>
      </c>
      <c r="B7">
        <v>80</v>
      </c>
      <c r="C7" t="s">
        <v>225</v>
      </c>
      <c r="D7" t="s">
        <v>226</v>
      </c>
      <c r="E7" t="s">
        <v>227</v>
      </c>
      <c r="F7">
        <v>37622</v>
      </c>
      <c r="G7">
        <v>600</v>
      </c>
      <c r="J7">
        <v>1</v>
      </c>
      <c r="K7">
        <f t="shared" ref="K7:K38" si="0">IF(J7=1,7,IF(J7=2,6,IF(J7=3,5,IF(J7=4,4,IF(J7=5,3,IF(J7=6,2,IF(J7&gt;=6,1,0)))))))</f>
        <v>7</v>
      </c>
    </row>
    <row r="8" spans="1:11" ht="15" hidden="1" customHeight="1" x14ac:dyDescent="0.2">
      <c r="A8" t="str">
        <f>CONCATENATE(C8," ",D8)</f>
        <v>Example Rider Example Horse</v>
      </c>
      <c r="B8">
        <v>90</v>
      </c>
      <c r="C8" t="s">
        <v>228</v>
      </c>
      <c r="D8" t="s">
        <v>226</v>
      </c>
      <c r="E8" t="s">
        <v>227</v>
      </c>
      <c r="F8">
        <v>37622</v>
      </c>
      <c r="H8">
        <v>300</v>
      </c>
      <c r="J8">
        <v>3</v>
      </c>
      <c r="K8">
        <f t="shared" si="0"/>
        <v>5</v>
      </c>
    </row>
    <row r="9" spans="1:11" x14ac:dyDescent="0.2">
      <c r="A9" t="str">
        <f>CONCATENATE(B9,C9,D9)</f>
        <v>45Olivia Bassolasweet pea</v>
      </c>
      <c r="B9">
        <v>45</v>
      </c>
      <c r="C9" t="s">
        <v>193</v>
      </c>
      <c r="D9" t="s">
        <v>229</v>
      </c>
      <c r="E9" t="s">
        <v>230</v>
      </c>
      <c r="F9">
        <v>40342</v>
      </c>
      <c r="G9">
        <v>2892</v>
      </c>
      <c r="J9">
        <v>1</v>
      </c>
      <c r="K9">
        <f t="shared" si="0"/>
        <v>7</v>
      </c>
    </row>
    <row r="10" spans="1:11" x14ac:dyDescent="0.2">
      <c r="A10" t="str">
        <f t="shared" ref="A10:A39" si="1">CONCATENATE(B10,C10,D10)</f>
        <v>45Jess MaxwellEddie</v>
      </c>
      <c r="B10">
        <v>45</v>
      </c>
      <c r="C10" t="s">
        <v>231</v>
      </c>
      <c r="D10" t="s">
        <v>232</v>
      </c>
      <c r="E10" t="s">
        <v>233</v>
      </c>
      <c r="G10">
        <v>2840</v>
      </c>
      <c r="J10">
        <v>2</v>
      </c>
      <c r="K10">
        <f t="shared" si="0"/>
        <v>6</v>
      </c>
    </row>
    <row r="11" spans="1:11" x14ac:dyDescent="0.2">
      <c r="A11" t="str">
        <f t="shared" si="1"/>
        <v>45Cade SmithJenni</v>
      </c>
      <c r="B11">
        <v>45</v>
      </c>
      <c r="C11" t="s">
        <v>190</v>
      </c>
      <c r="D11" t="s">
        <v>191</v>
      </c>
      <c r="E11" t="s">
        <v>234</v>
      </c>
      <c r="F11">
        <v>39777</v>
      </c>
      <c r="G11">
        <v>2815</v>
      </c>
      <c r="J11">
        <v>3</v>
      </c>
      <c r="K11">
        <f t="shared" si="0"/>
        <v>5</v>
      </c>
    </row>
    <row r="12" spans="1:11" x14ac:dyDescent="0.2">
      <c r="A12" t="str">
        <f t="shared" si="1"/>
        <v>45Tahnee JonesTess</v>
      </c>
      <c r="B12">
        <v>45</v>
      </c>
      <c r="C12" t="s">
        <v>195</v>
      </c>
      <c r="D12" t="s">
        <v>196</v>
      </c>
      <c r="E12" t="s">
        <v>10</v>
      </c>
      <c r="F12">
        <v>40209</v>
      </c>
      <c r="G12">
        <v>2751</v>
      </c>
      <c r="J12">
        <v>4</v>
      </c>
      <c r="K12">
        <f t="shared" si="0"/>
        <v>4</v>
      </c>
    </row>
    <row r="13" spans="1:11" x14ac:dyDescent="0.2">
      <c r="A13" t="str">
        <f t="shared" si="1"/>
        <v>45Emmi KnealeJames Bond</v>
      </c>
      <c r="B13">
        <v>45</v>
      </c>
      <c r="C13" t="s">
        <v>143</v>
      </c>
      <c r="D13" t="s">
        <v>144</v>
      </c>
      <c r="E13" t="s">
        <v>169</v>
      </c>
      <c r="F13">
        <v>40105</v>
      </c>
      <c r="G13">
        <v>2202</v>
      </c>
      <c r="J13">
        <v>5</v>
      </c>
      <c r="K13">
        <f t="shared" si="0"/>
        <v>3</v>
      </c>
    </row>
    <row r="14" spans="1:11" x14ac:dyDescent="0.2">
      <c r="A14" t="str">
        <f t="shared" si="1"/>
        <v>45Tayah JoyVinnie</v>
      </c>
      <c r="B14">
        <v>45</v>
      </c>
      <c r="C14" t="s">
        <v>235</v>
      </c>
      <c r="D14" t="s">
        <v>236</v>
      </c>
      <c r="E14" t="s">
        <v>237</v>
      </c>
      <c r="F14">
        <v>39996</v>
      </c>
      <c r="G14">
        <v>2157</v>
      </c>
      <c r="J14">
        <v>6</v>
      </c>
      <c r="K14">
        <f t="shared" si="0"/>
        <v>2</v>
      </c>
    </row>
    <row r="15" spans="1:11" x14ac:dyDescent="0.2">
      <c r="A15" t="str">
        <f t="shared" si="1"/>
        <v>45Emily MaxwellAnnie</v>
      </c>
      <c r="B15">
        <v>45</v>
      </c>
      <c r="C15" t="s">
        <v>238</v>
      </c>
      <c r="D15" t="s">
        <v>239</v>
      </c>
      <c r="E15" t="s">
        <v>233</v>
      </c>
      <c r="F15">
        <v>38639</v>
      </c>
      <c r="G15">
        <v>2755</v>
      </c>
      <c r="J15">
        <v>1</v>
      </c>
      <c r="K15">
        <f t="shared" si="0"/>
        <v>7</v>
      </c>
    </row>
    <row r="16" spans="1:11" x14ac:dyDescent="0.2">
      <c r="A16" t="str">
        <f t="shared" si="1"/>
        <v>45Jamie Lee SpeedyPolo</v>
      </c>
      <c r="B16">
        <v>45</v>
      </c>
      <c r="C16" t="s">
        <v>240</v>
      </c>
      <c r="D16" t="s">
        <v>241</v>
      </c>
      <c r="E16" t="s">
        <v>233</v>
      </c>
      <c r="F16">
        <v>38986</v>
      </c>
      <c r="G16">
        <v>2507</v>
      </c>
      <c r="J16">
        <v>2</v>
      </c>
      <c r="K16">
        <f t="shared" si="0"/>
        <v>6</v>
      </c>
    </row>
    <row r="17" spans="1:11" x14ac:dyDescent="0.2">
      <c r="A17" t="str">
        <f t="shared" si="1"/>
        <v>45Summer SherlockFanta</v>
      </c>
      <c r="B17">
        <v>45</v>
      </c>
      <c r="C17" t="s">
        <v>175</v>
      </c>
      <c r="D17" t="s">
        <v>176</v>
      </c>
      <c r="E17" t="s">
        <v>186</v>
      </c>
      <c r="F17">
        <v>39042</v>
      </c>
      <c r="G17">
        <v>1597</v>
      </c>
      <c r="J17">
        <v>3</v>
      </c>
      <c r="K17">
        <f t="shared" si="0"/>
        <v>5</v>
      </c>
    </row>
    <row r="18" spans="1:11" x14ac:dyDescent="0.2">
      <c r="A18" t="str">
        <f t="shared" si="1"/>
        <v>45Adelle HoddyMandalee First Addition</v>
      </c>
      <c r="B18">
        <v>45</v>
      </c>
      <c r="C18" t="s">
        <v>123</v>
      </c>
      <c r="D18" t="s">
        <v>197</v>
      </c>
      <c r="F18">
        <v>10</v>
      </c>
      <c r="G18">
        <v>1828</v>
      </c>
      <c r="J18">
        <v>7</v>
      </c>
      <c r="K18">
        <f t="shared" si="0"/>
        <v>1</v>
      </c>
    </row>
    <row r="19" spans="1:11" x14ac:dyDescent="0.2">
      <c r="A19" t="str">
        <f t="shared" si="1"/>
        <v>45Carly BallatyneThorne Park Song Bird</v>
      </c>
      <c r="B19">
        <v>45</v>
      </c>
      <c r="C19" t="s">
        <v>242</v>
      </c>
      <c r="D19" t="s">
        <v>243</v>
      </c>
      <c r="F19">
        <v>12</v>
      </c>
      <c r="H19">
        <v>1431</v>
      </c>
      <c r="J19">
        <v>8</v>
      </c>
      <c r="K19">
        <f t="shared" si="0"/>
        <v>1</v>
      </c>
    </row>
    <row r="20" spans="1:11" x14ac:dyDescent="0.2">
      <c r="A20" t="str">
        <f t="shared" si="1"/>
        <v>60Lauren BassolaTimmy</v>
      </c>
      <c r="B20">
        <v>60</v>
      </c>
      <c r="C20" t="s">
        <v>85</v>
      </c>
      <c r="D20" t="s">
        <v>86</v>
      </c>
      <c r="E20" t="s">
        <v>230</v>
      </c>
      <c r="F20">
        <v>39485</v>
      </c>
      <c r="H20">
        <v>3739</v>
      </c>
      <c r="J20">
        <v>1</v>
      </c>
      <c r="K20">
        <f t="shared" si="0"/>
        <v>7</v>
      </c>
    </row>
    <row r="21" spans="1:11" x14ac:dyDescent="0.2">
      <c r="A21" t="str">
        <f t="shared" si="1"/>
        <v>60Ebonie RichardsonSilkwood Sequence</v>
      </c>
      <c r="B21">
        <v>60</v>
      </c>
      <c r="C21" t="s">
        <v>64</v>
      </c>
      <c r="D21" t="s">
        <v>65</v>
      </c>
      <c r="E21" t="s">
        <v>169</v>
      </c>
      <c r="F21">
        <v>39325</v>
      </c>
      <c r="H21">
        <v>2584</v>
      </c>
      <c r="J21">
        <v>2</v>
      </c>
      <c r="K21">
        <f t="shared" si="0"/>
        <v>6</v>
      </c>
    </row>
    <row r="22" spans="1:11" x14ac:dyDescent="0.2">
      <c r="A22" t="str">
        <f t="shared" si="1"/>
        <v>60Hannah BassolaCharlie</v>
      </c>
      <c r="B22">
        <v>60</v>
      </c>
      <c r="C22" t="s">
        <v>79</v>
      </c>
      <c r="D22" t="s">
        <v>80</v>
      </c>
      <c r="E22" t="s">
        <v>230</v>
      </c>
      <c r="F22">
        <v>38606</v>
      </c>
      <c r="H22">
        <v>4081</v>
      </c>
      <c r="J22">
        <v>1</v>
      </c>
      <c r="K22">
        <f t="shared" si="0"/>
        <v>7</v>
      </c>
    </row>
    <row r="23" spans="1:11" x14ac:dyDescent="0.2">
      <c r="A23" t="str">
        <f t="shared" si="1"/>
        <v>60Miranda LaityFable</v>
      </c>
      <c r="B23">
        <v>60</v>
      </c>
      <c r="C23" t="s">
        <v>244</v>
      </c>
      <c r="D23" t="s">
        <v>245</v>
      </c>
      <c r="E23" t="s">
        <v>246</v>
      </c>
      <c r="F23">
        <v>37766</v>
      </c>
      <c r="H23">
        <v>2391</v>
      </c>
      <c r="J23">
        <v>2</v>
      </c>
      <c r="K23">
        <f t="shared" si="0"/>
        <v>6</v>
      </c>
    </row>
    <row r="24" spans="1:11" x14ac:dyDescent="0.2">
      <c r="A24" t="str">
        <f t="shared" si="1"/>
        <v>60Jess MooreGidget</v>
      </c>
      <c r="B24">
        <v>60</v>
      </c>
      <c r="C24" t="s">
        <v>247</v>
      </c>
      <c r="D24" t="s">
        <v>248</v>
      </c>
      <c r="E24" t="s">
        <v>12</v>
      </c>
      <c r="F24">
        <v>37480</v>
      </c>
      <c r="H24">
        <v>2204</v>
      </c>
      <c r="J24">
        <v>3</v>
      </c>
      <c r="K24">
        <f t="shared" si="0"/>
        <v>5</v>
      </c>
    </row>
    <row r="25" spans="1:11" x14ac:dyDescent="0.2">
      <c r="A25" t="str">
        <f t="shared" si="1"/>
        <v xml:space="preserve">60Mac BallantyneJack </v>
      </c>
      <c r="B25">
        <v>60</v>
      </c>
      <c r="C25" t="s">
        <v>249</v>
      </c>
      <c r="D25" t="s">
        <v>250</v>
      </c>
      <c r="E25" t="s">
        <v>233</v>
      </c>
      <c r="F25">
        <v>38670</v>
      </c>
      <c r="H25">
        <v>2099</v>
      </c>
      <c r="J25">
        <v>4</v>
      </c>
      <c r="K25">
        <f t="shared" si="0"/>
        <v>4</v>
      </c>
    </row>
    <row r="26" spans="1:11" x14ac:dyDescent="0.2">
      <c r="A26" t="str">
        <f t="shared" si="1"/>
        <v>60Lauren Bassola Timmy</v>
      </c>
      <c r="B26">
        <v>60</v>
      </c>
      <c r="C26" t="s">
        <v>251</v>
      </c>
      <c r="D26" t="s">
        <v>86</v>
      </c>
      <c r="F26">
        <v>11</v>
      </c>
      <c r="H26">
        <v>3739</v>
      </c>
      <c r="J26">
        <v>1</v>
      </c>
      <c r="K26">
        <f t="shared" si="0"/>
        <v>7</v>
      </c>
    </row>
    <row r="27" spans="1:11" x14ac:dyDescent="0.2">
      <c r="A27" t="str">
        <f t="shared" si="1"/>
        <v>70Bill WieseThree Votes</v>
      </c>
      <c r="B27">
        <v>70</v>
      </c>
      <c r="C27" t="s">
        <v>93</v>
      </c>
      <c r="D27" t="s">
        <v>94</v>
      </c>
      <c r="E27" t="s">
        <v>11</v>
      </c>
      <c r="F27">
        <v>36970</v>
      </c>
      <c r="H27">
        <v>3748</v>
      </c>
      <c r="J27">
        <v>1</v>
      </c>
      <c r="K27">
        <f t="shared" si="0"/>
        <v>7</v>
      </c>
    </row>
    <row r="28" spans="1:11" x14ac:dyDescent="0.2">
      <c r="A28" t="str">
        <f t="shared" si="1"/>
        <v>70Leah SorensonWendamar Merritt</v>
      </c>
      <c r="B28">
        <v>70</v>
      </c>
      <c r="C28" t="s">
        <v>252</v>
      </c>
      <c r="D28" t="s">
        <v>253</v>
      </c>
      <c r="E28" t="s">
        <v>254</v>
      </c>
      <c r="F28">
        <v>39451</v>
      </c>
      <c r="H28">
        <v>1911</v>
      </c>
      <c r="J28">
        <v>2</v>
      </c>
      <c r="K28">
        <f t="shared" si="0"/>
        <v>6</v>
      </c>
    </row>
    <row r="29" spans="1:11" x14ac:dyDescent="0.2">
      <c r="A29" t="str">
        <f t="shared" si="1"/>
        <v>70Darcey BrooksRed Panorama</v>
      </c>
      <c r="B29">
        <v>70</v>
      </c>
      <c r="C29" t="s">
        <v>45</v>
      </c>
      <c r="D29" t="s">
        <v>46</v>
      </c>
      <c r="E29" t="s">
        <v>10</v>
      </c>
      <c r="F29">
        <v>37715</v>
      </c>
      <c r="H29">
        <v>1119</v>
      </c>
      <c r="J29">
        <v>3</v>
      </c>
      <c r="K29">
        <f t="shared" si="0"/>
        <v>5</v>
      </c>
    </row>
    <row r="30" spans="1:11" x14ac:dyDescent="0.2">
      <c r="A30" t="str">
        <f t="shared" si="1"/>
        <v>70Rohan SmithJordie</v>
      </c>
      <c r="B30">
        <v>70</v>
      </c>
      <c r="C30" t="s">
        <v>97</v>
      </c>
      <c r="D30" t="s">
        <v>98</v>
      </c>
      <c r="F30">
        <v>14</v>
      </c>
      <c r="H30">
        <v>0</v>
      </c>
      <c r="J30">
        <v>4</v>
      </c>
      <c r="K30">
        <f t="shared" si="0"/>
        <v>4</v>
      </c>
    </row>
    <row r="31" spans="1:11" x14ac:dyDescent="0.2">
      <c r="A31" t="str">
        <f t="shared" si="1"/>
        <v>80Emily CarpenterBarringdale Vandetta</v>
      </c>
      <c r="B31">
        <v>80</v>
      </c>
      <c r="C31" t="s">
        <v>108</v>
      </c>
      <c r="D31" s="28" t="s">
        <v>109</v>
      </c>
      <c r="E31" t="s">
        <v>10</v>
      </c>
      <c r="F31">
        <v>38868</v>
      </c>
      <c r="H31">
        <v>3324</v>
      </c>
      <c r="J31">
        <v>1</v>
      </c>
      <c r="K31">
        <f t="shared" si="0"/>
        <v>7</v>
      </c>
    </row>
    <row r="32" spans="1:11" x14ac:dyDescent="0.2">
      <c r="A32" t="str">
        <f t="shared" si="1"/>
        <v>80Kirby BrooksThorne Park Broadway</v>
      </c>
      <c r="B32">
        <v>80</v>
      </c>
      <c r="C32" t="s">
        <v>112</v>
      </c>
      <c r="D32" t="s">
        <v>113</v>
      </c>
      <c r="E32" t="s">
        <v>10</v>
      </c>
      <c r="F32">
        <v>39045</v>
      </c>
      <c r="H32">
        <v>2739</v>
      </c>
      <c r="J32">
        <v>2</v>
      </c>
      <c r="K32">
        <f t="shared" si="0"/>
        <v>6</v>
      </c>
    </row>
    <row r="33" spans="1:11" x14ac:dyDescent="0.2">
      <c r="A33" t="str">
        <f t="shared" si="1"/>
        <v>80Charlie BlackShovely</v>
      </c>
      <c r="B33">
        <v>80</v>
      </c>
      <c r="C33" t="s">
        <v>90</v>
      </c>
      <c r="D33" t="s">
        <v>91</v>
      </c>
      <c r="E33" t="s">
        <v>255</v>
      </c>
      <c r="F33">
        <v>37830</v>
      </c>
      <c r="H33">
        <v>4089</v>
      </c>
      <c r="J33">
        <v>1</v>
      </c>
      <c r="K33">
        <f t="shared" si="0"/>
        <v>7</v>
      </c>
    </row>
    <row r="34" spans="1:11" x14ac:dyDescent="0.2">
      <c r="A34" t="str">
        <f t="shared" si="1"/>
        <v>80Ryan FrantomJudaroo Encore</v>
      </c>
      <c r="B34">
        <v>80</v>
      </c>
      <c r="C34" s="28" t="s">
        <v>54</v>
      </c>
      <c r="D34" t="s">
        <v>55</v>
      </c>
      <c r="E34" t="s">
        <v>26</v>
      </c>
      <c r="F34">
        <v>43831</v>
      </c>
      <c r="H34">
        <v>3692</v>
      </c>
      <c r="J34">
        <v>2</v>
      </c>
      <c r="K34">
        <f t="shared" si="0"/>
        <v>6</v>
      </c>
    </row>
    <row r="35" spans="1:11" x14ac:dyDescent="0.2">
      <c r="A35" t="str">
        <f t="shared" si="1"/>
        <v>80Lewis HudsonSeawynd Wild Rose</v>
      </c>
      <c r="B35">
        <v>80</v>
      </c>
      <c r="C35" s="28" t="s">
        <v>256</v>
      </c>
      <c r="D35" s="28" t="s">
        <v>257</v>
      </c>
      <c r="E35" t="s">
        <v>234</v>
      </c>
      <c r="F35">
        <v>38844</v>
      </c>
      <c r="H35">
        <v>1801</v>
      </c>
      <c r="J35">
        <v>3</v>
      </c>
      <c r="K35">
        <f t="shared" si="0"/>
        <v>5</v>
      </c>
    </row>
    <row r="36" spans="1:11" x14ac:dyDescent="0.2">
      <c r="A36" t="str">
        <f t="shared" si="1"/>
        <v>95Dan WieseKarlinda Gus</v>
      </c>
      <c r="B36">
        <v>95</v>
      </c>
      <c r="C36" s="28" t="s">
        <v>22</v>
      </c>
      <c r="D36" t="s">
        <v>23</v>
      </c>
      <c r="E36" t="s">
        <v>11</v>
      </c>
      <c r="F36">
        <v>37497</v>
      </c>
      <c r="H36">
        <v>4302</v>
      </c>
      <c r="J36">
        <v>1</v>
      </c>
      <c r="K36">
        <f t="shared" si="0"/>
        <v>7</v>
      </c>
    </row>
    <row r="37" spans="1:11" x14ac:dyDescent="0.2">
      <c r="A37" t="str">
        <f t="shared" si="1"/>
        <v>95Georgia GossNew Mill Bristol</v>
      </c>
      <c r="B37">
        <v>95</v>
      </c>
      <c r="C37" s="28" t="s">
        <v>24</v>
      </c>
      <c r="D37" t="s">
        <v>35</v>
      </c>
      <c r="E37" t="s">
        <v>26</v>
      </c>
      <c r="F37">
        <v>36861</v>
      </c>
      <c r="I37">
        <v>4052</v>
      </c>
      <c r="J37">
        <v>1</v>
      </c>
      <c r="K37">
        <f t="shared" si="0"/>
        <v>7</v>
      </c>
    </row>
    <row r="38" spans="1:11" x14ac:dyDescent="0.2">
      <c r="A38" t="str">
        <f t="shared" si="1"/>
        <v>95Kayley BrahimMaster Delight</v>
      </c>
      <c r="B38">
        <v>95</v>
      </c>
      <c r="C38" s="28" t="s">
        <v>29</v>
      </c>
      <c r="D38" t="s">
        <v>30</v>
      </c>
      <c r="E38" t="s">
        <v>258</v>
      </c>
      <c r="F38">
        <v>36458</v>
      </c>
      <c r="I38">
        <v>3341</v>
      </c>
      <c r="J38">
        <v>2</v>
      </c>
      <c r="K38">
        <f t="shared" si="0"/>
        <v>6</v>
      </c>
    </row>
    <row r="39" spans="1:11" x14ac:dyDescent="0.2">
      <c r="A39" t="str">
        <f t="shared" si="1"/>
        <v>95Kaitlyn GossSlim Shady</v>
      </c>
      <c r="B39">
        <v>95</v>
      </c>
      <c r="C39" s="28" t="s">
        <v>259</v>
      </c>
      <c r="D39" t="s">
        <v>260</v>
      </c>
      <c r="F39">
        <v>22</v>
      </c>
      <c r="J39">
        <v>0</v>
      </c>
      <c r="K39">
        <f t="shared" ref="K39:K70" si="2">IF(J39=1,7,IF(J39=2,6,IF(J39=3,5,IF(J39=4,4,IF(J39=5,3,IF(J39=6,2,IF(J39&gt;=6,1,0)))))))</f>
        <v>0</v>
      </c>
    </row>
    <row r="40" spans="1:11" x14ac:dyDescent="0.2">
      <c r="K40">
        <f t="shared" si="2"/>
        <v>0</v>
      </c>
    </row>
    <row r="41" spans="1:11" x14ac:dyDescent="0.2">
      <c r="A41" t="str">
        <f t="shared" ref="A41:A46" si="3">CONCATENATE(B41," ",C41," ",D41)</f>
        <v xml:space="preserve">  </v>
      </c>
      <c r="K41">
        <f t="shared" si="2"/>
        <v>0</v>
      </c>
    </row>
    <row r="42" spans="1:11" x14ac:dyDescent="0.2">
      <c r="A42" t="str">
        <f t="shared" si="3"/>
        <v xml:space="preserve">  </v>
      </c>
      <c r="K42">
        <f t="shared" si="2"/>
        <v>0</v>
      </c>
    </row>
    <row r="43" spans="1:11" x14ac:dyDescent="0.2">
      <c r="A43" t="str">
        <f t="shared" si="3"/>
        <v xml:space="preserve">  </v>
      </c>
      <c r="K43">
        <f t="shared" si="2"/>
        <v>0</v>
      </c>
    </row>
    <row r="44" spans="1:11" x14ac:dyDescent="0.2">
      <c r="A44" t="str">
        <f t="shared" si="3"/>
        <v xml:space="preserve">  </v>
      </c>
      <c r="K44">
        <f t="shared" si="2"/>
        <v>0</v>
      </c>
    </row>
    <row r="45" spans="1:11" x14ac:dyDescent="0.2">
      <c r="A45" t="str">
        <f t="shared" si="3"/>
        <v xml:space="preserve">  </v>
      </c>
      <c r="K45">
        <f t="shared" si="2"/>
        <v>0</v>
      </c>
    </row>
    <row r="46" spans="1:11" x14ac:dyDescent="0.2">
      <c r="A46" t="str">
        <f t="shared" si="3"/>
        <v xml:space="preserve">  </v>
      </c>
      <c r="K46">
        <f t="shared" si="2"/>
        <v>0</v>
      </c>
    </row>
    <row r="47" spans="1:11" x14ac:dyDescent="0.2">
      <c r="A47" t="str">
        <f t="shared" ref="A47:A75" si="4">CONCATENATE(B47," ",C47," ",D47)</f>
        <v xml:space="preserve">  </v>
      </c>
      <c r="K47">
        <f t="shared" si="2"/>
        <v>0</v>
      </c>
    </row>
    <row r="48" spans="1:11" x14ac:dyDescent="0.2">
      <c r="A48" t="str">
        <f t="shared" si="4"/>
        <v xml:space="preserve">  </v>
      </c>
      <c r="K48">
        <f t="shared" si="2"/>
        <v>0</v>
      </c>
    </row>
    <row r="49" spans="1:11" x14ac:dyDescent="0.2">
      <c r="A49" t="str">
        <f t="shared" si="4"/>
        <v xml:space="preserve">  </v>
      </c>
      <c r="K49">
        <f t="shared" si="2"/>
        <v>0</v>
      </c>
    </row>
    <row r="50" spans="1:11" x14ac:dyDescent="0.2">
      <c r="A50" t="str">
        <f t="shared" si="4"/>
        <v xml:space="preserve">  </v>
      </c>
      <c r="K50">
        <f t="shared" si="2"/>
        <v>0</v>
      </c>
    </row>
    <row r="51" spans="1:11" x14ac:dyDescent="0.2">
      <c r="A51" t="str">
        <f t="shared" si="4"/>
        <v xml:space="preserve">  </v>
      </c>
      <c r="K51">
        <f t="shared" si="2"/>
        <v>0</v>
      </c>
    </row>
    <row r="52" spans="1:11" x14ac:dyDescent="0.2">
      <c r="A52" t="str">
        <f t="shared" si="4"/>
        <v xml:space="preserve">  </v>
      </c>
      <c r="K52">
        <f t="shared" si="2"/>
        <v>0</v>
      </c>
    </row>
    <row r="53" spans="1:11" x14ac:dyDescent="0.2">
      <c r="A53" t="str">
        <f t="shared" si="4"/>
        <v xml:space="preserve">  </v>
      </c>
      <c r="K53">
        <f t="shared" si="2"/>
        <v>0</v>
      </c>
    </row>
    <row r="54" spans="1:11" x14ac:dyDescent="0.2">
      <c r="A54" t="str">
        <f t="shared" si="4"/>
        <v xml:space="preserve">  </v>
      </c>
      <c r="K54">
        <f t="shared" si="2"/>
        <v>0</v>
      </c>
    </row>
    <row r="55" spans="1:11" x14ac:dyDescent="0.2">
      <c r="A55" t="str">
        <f t="shared" si="4"/>
        <v xml:space="preserve">  </v>
      </c>
      <c r="K55">
        <f t="shared" si="2"/>
        <v>0</v>
      </c>
    </row>
    <row r="56" spans="1:11" x14ac:dyDescent="0.2">
      <c r="A56" t="str">
        <f t="shared" si="4"/>
        <v xml:space="preserve">  </v>
      </c>
      <c r="K56">
        <f t="shared" si="2"/>
        <v>0</v>
      </c>
    </row>
    <row r="57" spans="1:11" x14ac:dyDescent="0.2">
      <c r="A57" t="str">
        <f t="shared" si="4"/>
        <v xml:space="preserve">  </v>
      </c>
      <c r="K57">
        <f t="shared" si="2"/>
        <v>0</v>
      </c>
    </row>
    <row r="58" spans="1:11" x14ac:dyDescent="0.2">
      <c r="A58" t="str">
        <f t="shared" si="4"/>
        <v xml:space="preserve">  </v>
      </c>
      <c r="K58">
        <f t="shared" si="2"/>
        <v>0</v>
      </c>
    </row>
    <row r="59" spans="1:11" x14ac:dyDescent="0.2">
      <c r="A59" t="str">
        <f t="shared" si="4"/>
        <v xml:space="preserve">  </v>
      </c>
      <c r="K59">
        <f t="shared" si="2"/>
        <v>0</v>
      </c>
    </row>
    <row r="60" spans="1:11" x14ac:dyDescent="0.2">
      <c r="A60" t="str">
        <f t="shared" si="4"/>
        <v xml:space="preserve">  </v>
      </c>
      <c r="K60">
        <f t="shared" si="2"/>
        <v>0</v>
      </c>
    </row>
    <row r="61" spans="1:11" x14ac:dyDescent="0.2">
      <c r="A61" t="str">
        <f t="shared" si="4"/>
        <v xml:space="preserve">  </v>
      </c>
      <c r="K61">
        <f t="shared" si="2"/>
        <v>0</v>
      </c>
    </row>
    <row r="62" spans="1:11" x14ac:dyDescent="0.2">
      <c r="A62" t="str">
        <f t="shared" si="4"/>
        <v xml:space="preserve">  </v>
      </c>
      <c r="K62">
        <f t="shared" si="2"/>
        <v>0</v>
      </c>
    </row>
    <row r="63" spans="1:11" x14ac:dyDescent="0.2">
      <c r="A63" t="str">
        <f t="shared" si="4"/>
        <v xml:space="preserve">  </v>
      </c>
      <c r="K63">
        <f t="shared" si="2"/>
        <v>0</v>
      </c>
    </row>
    <row r="64" spans="1:11" x14ac:dyDescent="0.2">
      <c r="A64" t="str">
        <f t="shared" si="4"/>
        <v xml:space="preserve">  </v>
      </c>
      <c r="K64">
        <f t="shared" si="2"/>
        <v>0</v>
      </c>
    </row>
    <row r="65" spans="1:11" x14ac:dyDescent="0.2">
      <c r="A65" t="str">
        <f t="shared" si="4"/>
        <v xml:space="preserve">  </v>
      </c>
      <c r="K65">
        <f t="shared" si="2"/>
        <v>0</v>
      </c>
    </row>
    <row r="66" spans="1:11" x14ac:dyDescent="0.2">
      <c r="A66" t="str">
        <f t="shared" si="4"/>
        <v xml:space="preserve">  </v>
      </c>
      <c r="K66">
        <f t="shared" si="2"/>
        <v>0</v>
      </c>
    </row>
    <row r="67" spans="1:11" x14ac:dyDescent="0.2">
      <c r="A67" t="str">
        <f t="shared" si="4"/>
        <v xml:space="preserve">  </v>
      </c>
      <c r="K67">
        <f t="shared" si="2"/>
        <v>0</v>
      </c>
    </row>
    <row r="68" spans="1:11" x14ac:dyDescent="0.2">
      <c r="A68" t="str">
        <f t="shared" si="4"/>
        <v xml:space="preserve">  </v>
      </c>
      <c r="K68">
        <f t="shared" si="2"/>
        <v>0</v>
      </c>
    </row>
    <row r="69" spans="1:11" x14ac:dyDescent="0.2">
      <c r="A69" t="str">
        <f t="shared" si="4"/>
        <v xml:space="preserve">  </v>
      </c>
      <c r="K69">
        <f t="shared" si="2"/>
        <v>0</v>
      </c>
    </row>
    <row r="70" spans="1:11" x14ac:dyDescent="0.2">
      <c r="A70" t="str">
        <f t="shared" si="4"/>
        <v xml:space="preserve">  </v>
      </c>
      <c r="K70">
        <f t="shared" si="2"/>
        <v>0</v>
      </c>
    </row>
    <row r="71" spans="1:11" x14ac:dyDescent="0.2">
      <c r="A71" t="str">
        <f t="shared" si="4"/>
        <v xml:space="preserve">  </v>
      </c>
      <c r="K71">
        <f t="shared" ref="K71:K72" si="5">IF(J71=1,7,IF(J71=2,6,IF(J71=3,5,IF(J71=4,4,IF(J71=5,3,IF(J71=6,2,IF(J71&gt;=6,1,0)))))))</f>
        <v>0</v>
      </c>
    </row>
    <row r="72" spans="1:11" x14ac:dyDescent="0.2">
      <c r="A72" t="str">
        <f t="shared" si="4"/>
        <v xml:space="preserve">  </v>
      </c>
      <c r="K72">
        <f t="shared" si="5"/>
        <v>0</v>
      </c>
    </row>
    <row r="73" spans="1:11" x14ac:dyDescent="0.2">
      <c r="A73" t="str">
        <f t="shared" si="4"/>
        <v xml:space="preserve">  </v>
      </c>
    </row>
    <row r="74" spans="1:11" x14ac:dyDescent="0.2">
      <c r="A74" t="str">
        <f t="shared" si="4"/>
        <v xml:space="preserve">  </v>
      </c>
    </row>
    <row r="75" spans="1:11" x14ac:dyDescent="0.2">
      <c r="A75" t="str">
        <f t="shared" si="4"/>
        <v xml:space="preserve">  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5D7E4-030C-47B3-9F70-EDF6FB3A31D5}">
  <sheetPr>
    <tabColor rgb="FF7030A0"/>
  </sheetPr>
  <dimension ref="A1:K63"/>
  <sheetViews>
    <sheetView topLeftCell="A17" zoomScale="80" zoomScaleNormal="80" workbookViewId="0">
      <selection activeCell="C30" sqref="C30"/>
    </sheetView>
  </sheetViews>
  <sheetFormatPr defaultRowHeight="12.75" x14ac:dyDescent="0.2"/>
  <cols>
    <col min="1" max="1" width="42.85546875" bestFit="1" customWidth="1"/>
    <col min="2" max="2" width="11.28515625" bestFit="1" customWidth="1"/>
    <col min="3" max="3" width="18.140625" bestFit="1" customWidth="1"/>
    <col min="4" max="4" width="25.140625" bestFit="1" customWidth="1"/>
    <col min="5" max="5" width="18" bestFit="1" customWidth="1"/>
    <col min="6" max="6" width="6.28515625" bestFit="1" customWidth="1"/>
    <col min="7" max="8" width="10.85546875" bestFit="1" customWidth="1"/>
    <col min="9" max="9" width="11" bestFit="1" customWidth="1"/>
    <col min="10" max="10" width="5.85546875" bestFit="1" customWidth="1"/>
    <col min="11" max="11" width="11" bestFit="1" customWidth="1"/>
  </cols>
  <sheetData>
    <row r="1" spans="1:11" x14ac:dyDescent="0.2">
      <c r="B1" t="s">
        <v>208</v>
      </c>
      <c r="D1" t="s">
        <v>209</v>
      </c>
      <c r="E1" t="s">
        <v>261</v>
      </c>
      <c r="I1" t="s">
        <v>211</v>
      </c>
    </row>
    <row r="3" spans="1:11" ht="14.25" customHeight="1" x14ac:dyDescent="0.2"/>
    <row r="4" spans="1:11" ht="14.25" customHeight="1" x14ac:dyDescent="0.2">
      <c r="B4" t="s">
        <v>213</v>
      </c>
      <c r="C4" t="s">
        <v>214</v>
      </c>
      <c r="D4" t="s">
        <v>215</v>
      </c>
      <c r="E4" t="s">
        <v>216</v>
      </c>
      <c r="F4" t="s">
        <v>217</v>
      </c>
      <c r="G4" t="s">
        <v>218</v>
      </c>
      <c r="H4" t="s">
        <v>219</v>
      </c>
      <c r="I4" t="s">
        <v>220</v>
      </c>
      <c r="J4" t="s">
        <v>21</v>
      </c>
      <c r="K4" t="s">
        <v>221</v>
      </c>
    </row>
    <row r="5" spans="1:11" x14ac:dyDescent="0.2">
      <c r="G5" t="s">
        <v>222</v>
      </c>
      <c r="H5" t="s">
        <v>222</v>
      </c>
      <c r="I5" t="s">
        <v>222</v>
      </c>
    </row>
    <row r="6" spans="1:11" x14ac:dyDescent="0.2">
      <c r="G6" t="s">
        <v>223</v>
      </c>
      <c r="H6" t="s">
        <v>223</v>
      </c>
      <c r="I6" t="s">
        <v>224</v>
      </c>
    </row>
    <row r="7" spans="1:11" x14ac:dyDescent="0.2">
      <c r="A7" t="str">
        <f t="shared" ref="A7:A63" si="0">CONCATENATE(B7,C7,D7)</f>
        <v>45Emily MaxwellAnnie</v>
      </c>
      <c r="B7">
        <v>45</v>
      </c>
      <c r="C7" t="s">
        <v>238</v>
      </c>
      <c r="D7" t="s">
        <v>239</v>
      </c>
      <c r="F7">
        <v>14</v>
      </c>
      <c r="G7">
        <v>3266</v>
      </c>
      <c r="J7">
        <v>2</v>
      </c>
      <c r="K7">
        <f t="shared" ref="K7:K63" si="1">IF(J7=1,7,IF(J7=2,6,IF(J7=3,5,IF(J7=4,4,IF(J7=5,3,IF(J7=6,2,IF(J7&gt;=6,1,0)))))))</f>
        <v>6</v>
      </c>
    </row>
    <row r="8" spans="1:11" x14ac:dyDescent="0.2">
      <c r="A8" t="str">
        <f t="shared" si="0"/>
        <v>45Makayla GuelfiHalo</v>
      </c>
      <c r="B8">
        <v>45</v>
      </c>
      <c r="C8" t="s">
        <v>262</v>
      </c>
      <c r="D8" t="s">
        <v>263</v>
      </c>
      <c r="F8">
        <v>15</v>
      </c>
      <c r="G8">
        <v>3222</v>
      </c>
      <c r="J8">
        <v>3</v>
      </c>
      <c r="K8">
        <f t="shared" si="1"/>
        <v>5</v>
      </c>
    </row>
    <row r="9" spans="1:11" x14ac:dyDescent="0.2">
      <c r="A9" t="str">
        <f t="shared" si="0"/>
        <v>45MacKenzie ThomasBorn Blue - Bluey</v>
      </c>
      <c r="B9">
        <v>45</v>
      </c>
      <c r="C9" t="s">
        <v>264</v>
      </c>
      <c r="D9" t="s">
        <v>265</v>
      </c>
      <c r="F9">
        <v>14</v>
      </c>
      <c r="G9">
        <v>3315</v>
      </c>
      <c r="J9">
        <v>1</v>
      </c>
      <c r="K9">
        <f t="shared" si="1"/>
        <v>7</v>
      </c>
    </row>
    <row r="10" spans="1:11" x14ac:dyDescent="0.2">
      <c r="A10" t="str">
        <f t="shared" si="0"/>
        <v>45Ashley CowieBlue Dale Boy</v>
      </c>
      <c r="B10">
        <v>45</v>
      </c>
      <c r="C10" t="s">
        <v>266</v>
      </c>
      <c r="D10" t="s">
        <v>267</v>
      </c>
      <c r="F10">
        <v>13</v>
      </c>
      <c r="G10">
        <v>2012</v>
      </c>
      <c r="J10">
        <v>5</v>
      </c>
      <c r="K10">
        <f t="shared" si="1"/>
        <v>3</v>
      </c>
    </row>
    <row r="11" spans="1:11" x14ac:dyDescent="0.2">
      <c r="A11" t="str">
        <f t="shared" si="0"/>
        <v>45Ebony RenzulloMandalay Sugar Daddy</v>
      </c>
      <c r="B11">
        <v>45</v>
      </c>
      <c r="C11" t="s">
        <v>138</v>
      </c>
      <c r="D11" t="s">
        <v>139</v>
      </c>
      <c r="F11">
        <v>13</v>
      </c>
      <c r="G11">
        <v>2112</v>
      </c>
      <c r="J11">
        <v>4</v>
      </c>
      <c r="K11">
        <f t="shared" si="1"/>
        <v>4</v>
      </c>
    </row>
    <row r="12" spans="1:11" x14ac:dyDescent="0.2">
      <c r="A12" t="str">
        <f t="shared" si="0"/>
        <v>45Carly BallantyneTarget</v>
      </c>
      <c r="B12">
        <v>45</v>
      </c>
      <c r="C12" t="s">
        <v>268</v>
      </c>
      <c r="D12" t="s">
        <v>269</v>
      </c>
      <c r="F12">
        <v>12</v>
      </c>
      <c r="G12">
        <v>3469</v>
      </c>
      <c r="J12">
        <v>3</v>
      </c>
      <c r="K12">
        <f t="shared" si="1"/>
        <v>5</v>
      </c>
    </row>
    <row r="13" spans="1:11" x14ac:dyDescent="0.2">
      <c r="A13" t="str">
        <f t="shared" si="0"/>
        <v>45Claire GeorgeElle</v>
      </c>
      <c r="B13">
        <v>45</v>
      </c>
      <c r="C13" t="s">
        <v>270</v>
      </c>
      <c r="D13" t="s">
        <v>271</v>
      </c>
      <c r="F13">
        <v>12</v>
      </c>
      <c r="G13">
        <v>3695</v>
      </c>
      <c r="J13">
        <v>2</v>
      </c>
      <c r="K13">
        <f t="shared" si="1"/>
        <v>6</v>
      </c>
    </row>
    <row r="14" spans="1:11" x14ac:dyDescent="0.2">
      <c r="A14" t="str">
        <f t="shared" si="0"/>
        <v>45Eva AnningWillowmyst Jonquil</v>
      </c>
      <c r="B14">
        <v>45</v>
      </c>
      <c r="C14" t="s">
        <v>272</v>
      </c>
      <c r="D14" t="s">
        <v>273</v>
      </c>
      <c r="F14">
        <v>11</v>
      </c>
      <c r="G14">
        <v>2214</v>
      </c>
      <c r="J14">
        <v>6</v>
      </c>
      <c r="K14">
        <f t="shared" si="1"/>
        <v>2</v>
      </c>
    </row>
    <row r="15" spans="1:11" x14ac:dyDescent="0.2">
      <c r="A15" t="str">
        <f t="shared" si="0"/>
        <v>45Noah WoodyerJudaroo Lovebug</v>
      </c>
      <c r="B15">
        <v>45</v>
      </c>
      <c r="C15" t="s">
        <v>165</v>
      </c>
      <c r="D15" s="28" t="s">
        <v>166</v>
      </c>
      <c r="F15">
        <v>9</v>
      </c>
      <c r="G15">
        <v>1693</v>
      </c>
      <c r="J15">
        <v>8</v>
      </c>
      <c r="K15">
        <f t="shared" si="1"/>
        <v>1</v>
      </c>
    </row>
    <row r="16" spans="1:11" x14ac:dyDescent="0.2">
      <c r="A16" t="str">
        <f t="shared" si="0"/>
        <v>45Olivia BassolaSweet pea</v>
      </c>
      <c r="B16">
        <v>45</v>
      </c>
      <c r="C16" t="s">
        <v>193</v>
      </c>
      <c r="D16" t="s">
        <v>274</v>
      </c>
      <c r="F16">
        <v>9</v>
      </c>
      <c r="G16">
        <v>1946</v>
      </c>
      <c r="J16">
        <v>7</v>
      </c>
      <c r="K16">
        <f t="shared" si="1"/>
        <v>1</v>
      </c>
    </row>
    <row r="17" spans="1:11" x14ac:dyDescent="0.2">
      <c r="A17" t="str">
        <f t="shared" si="0"/>
        <v>45Jasmine HodkinsonGlen Avon Astronomer</v>
      </c>
      <c r="B17">
        <v>45</v>
      </c>
      <c r="C17" t="s">
        <v>201</v>
      </c>
      <c r="D17" t="s">
        <v>202</v>
      </c>
      <c r="F17">
        <v>9</v>
      </c>
      <c r="G17">
        <v>272</v>
      </c>
      <c r="J17">
        <v>10</v>
      </c>
      <c r="K17">
        <f t="shared" si="1"/>
        <v>1</v>
      </c>
    </row>
    <row r="18" spans="1:11" x14ac:dyDescent="0.2">
      <c r="A18" t="str">
        <f t="shared" si="0"/>
        <v>45Cade SmithJenni</v>
      </c>
      <c r="B18">
        <v>45</v>
      </c>
      <c r="C18" t="s">
        <v>190</v>
      </c>
      <c r="D18" t="s">
        <v>191</v>
      </c>
      <c r="F18">
        <v>11</v>
      </c>
      <c r="G18">
        <v>3748</v>
      </c>
      <c r="J18">
        <v>1</v>
      </c>
      <c r="K18">
        <f t="shared" si="1"/>
        <v>7</v>
      </c>
    </row>
    <row r="19" spans="1:11" x14ac:dyDescent="0.2">
      <c r="A19" t="str">
        <f t="shared" si="0"/>
        <v>45Riley HodkinsonBroadwater Park Garland</v>
      </c>
      <c r="B19">
        <v>45</v>
      </c>
      <c r="C19" t="s">
        <v>199</v>
      </c>
      <c r="D19" t="s">
        <v>200</v>
      </c>
      <c r="F19">
        <v>11</v>
      </c>
      <c r="G19">
        <v>2797</v>
      </c>
      <c r="J19">
        <v>4</v>
      </c>
      <c r="K19">
        <f t="shared" si="1"/>
        <v>4</v>
      </c>
    </row>
    <row r="20" spans="1:11" x14ac:dyDescent="0.2">
      <c r="A20" t="str">
        <f t="shared" si="0"/>
        <v>45Adele HoddyMandalee First Addition</v>
      </c>
      <c r="B20">
        <v>45</v>
      </c>
      <c r="C20" t="s">
        <v>275</v>
      </c>
      <c r="D20" s="28" t="s">
        <v>197</v>
      </c>
      <c r="F20">
        <v>10</v>
      </c>
      <c r="G20">
        <v>2786</v>
      </c>
      <c r="J20">
        <v>5</v>
      </c>
      <c r="K20">
        <f t="shared" si="1"/>
        <v>3</v>
      </c>
    </row>
    <row r="21" spans="1:11" x14ac:dyDescent="0.2">
      <c r="A21" t="str">
        <f t="shared" si="0"/>
        <v>45Tahnee JonesTess</v>
      </c>
      <c r="B21">
        <v>45</v>
      </c>
      <c r="C21" s="28" t="s">
        <v>195</v>
      </c>
      <c r="D21" s="28" t="s">
        <v>196</v>
      </c>
      <c r="F21">
        <v>9</v>
      </c>
      <c r="G21">
        <v>1513</v>
      </c>
      <c r="J21">
        <v>9</v>
      </c>
      <c r="K21">
        <f t="shared" si="1"/>
        <v>1</v>
      </c>
    </row>
    <row r="22" spans="1:11" x14ac:dyDescent="0.2">
      <c r="A22" t="str">
        <f t="shared" si="0"/>
        <v>45Kayla Rae LaityEnvy</v>
      </c>
      <c r="B22">
        <v>45</v>
      </c>
      <c r="C22" t="s">
        <v>276</v>
      </c>
      <c r="D22" s="28" t="s">
        <v>277</v>
      </c>
      <c r="F22">
        <v>22</v>
      </c>
      <c r="G22">
        <v>3166</v>
      </c>
      <c r="J22">
        <v>1</v>
      </c>
      <c r="K22">
        <f t="shared" si="1"/>
        <v>7</v>
      </c>
    </row>
    <row r="23" spans="1:11" x14ac:dyDescent="0.2">
      <c r="A23" t="str">
        <f t="shared" si="0"/>
        <v>45Michele CowieTaj</v>
      </c>
      <c r="B23">
        <v>45</v>
      </c>
      <c r="C23" t="s">
        <v>278</v>
      </c>
      <c r="D23" s="28" t="s">
        <v>279</v>
      </c>
      <c r="F23">
        <v>42</v>
      </c>
      <c r="G23">
        <v>1294</v>
      </c>
      <c r="J23">
        <v>2</v>
      </c>
      <c r="K23">
        <f t="shared" si="1"/>
        <v>6</v>
      </c>
    </row>
    <row r="25" spans="1:11" x14ac:dyDescent="0.2">
      <c r="A25" t="str">
        <f t="shared" si="0"/>
        <v>65Ella McCrumMagic</v>
      </c>
      <c r="B25">
        <v>65</v>
      </c>
      <c r="C25" t="s">
        <v>280</v>
      </c>
      <c r="D25" t="s">
        <v>101</v>
      </c>
      <c r="F25">
        <v>12</v>
      </c>
      <c r="H25">
        <v>2814</v>
      </c>
      <c r="J25">
        <v>5</v>
      </c>
      <c r="K25">
        <f t="shared" si="1"/>
        <v>3</v>
      </c>
    </row>
    <row r="26" spans="1:11" x14ac:dyDescent="0.2">
      <c r="A26" t="str">
        <f t="shared" si="0"/>
        <v>65Coco MitchellCherryfield Festival</v>
      </c>
      <c r="B26">
        <v>65</v>
      </c>
      <c r="C26" t="s">
        <v>119</v>
      </c>
      <c r="D26" s="28" t="s">
        <v>120</v>
      </c>
      <c r="F26">
        <v>12</v>
      </c>
      <c r="H26">
        <v>2077</v>
      </c>
      <c r="J26">
        <v>8</v>
      </c>
      <c r="K26">
        <f t="shared" si="1"/>
        <v>1</v>
      </c>
    </row>
    <row r="27" spans="1:11" x14ac:dyDescent="0.2">
      <c r="A27" t="str">
        <f t="shared" si="0"/>
        <v>65Sophie WaymouthLyka</v>
      </c>
      <c r="B27">
        <v>65</v>
      </c>
      <c r="C27" t="s">
        <v>102</v>
      </c>
      <c r="D27" t="s">
        <v>103</v>
      </c>
      <c r="F27">
        <v>12</v>
      </c>
      <c r="H27">
        <v>3656</v>
      </c>
      <c r="J27">
        <v>2</v>
      </c>
      <c r="K27">
        <f t="shared" si="1"/>
        <v>6</v>
      </c>
    </row>
    <row r="28" spans="1:11" x14ac:dyDescent="0.2">
      <c r="A28" t="str">
        <f t="shared" si="0"/>
        <v>65Rose RedmanReign</v>
      </c>
      <c r="B28">
        <v>65</v>
      </c>
      <c r="C28" t="s">
        <v>281</v>
      </c>
      <c r="D28" t="s">
        <v>282</v>
      </c>
      <c r="F28">
        <v>11</v>
      </c>
      <c r="H28">
        <v>2021</v>
      </c>
      <c r="J28">
        <v>9</v>
      </c>
      <c r="K28">
        <f t="shared" si="1"/>
        <v>1</v>
      </c>
    </row>
    <row r="29" spans="1:11" x14ac:dyDescent="0.2">
      <c r="A29" t="str">
        <f t="shared" si="0"/>
        <v>65Campbell BlackTrapalanda Downs Pegasus</v>
      </c>
      <c r="B29">
        <v>65</v>
      </c>
      <c r="C29" t="s">
        <v>82</v>
      </c>
      <c r="D29" t="s">
        <v>83</v>
      </c>
      <c r="F29">
        <v>12</v>
      </c>
      <c r="H29">
        <v>3850</v>
      </c>
      <c r="J29">
        <v>1</v>
      </c>
      <c r="K29">
        <f t="shared" si="1"/>
        <v>7</v>
      </c>
    </row>
    <row r="30" spans="1:11" x14ac:dyDescent="0.2">
      <c r="A30" t="str">
        <f t="shared" si="0"/>
        <v>65Lottie DowlingDigger</v>
      </c>
      <c r="B30">
        <v>65</v>
      </c>
      <c r="C30" t="s">
        <v>283</v>
      </c>
      <c r="D30" t="s">
        <v>284</v>
      </c>
      <c r="F30">
        <v>12</v>
      </c>
      <c r="H30">
        <v>2742</v>
      </c>
      <c r="J30">
        <v>6</v>
      </c>
      <c r="K30">
        <f t="shared" si="1"/>
        <v>2</v>
      </c>
    </row>
    <row r="31" spans="1:11" x14ac:dyDescent="0.2">
      <c r="A31" t="str">
        <f t="shared" si="0"/>
        <v>65Jessica MasonNemunko Thunderstruck</v>
      </c>
      <c r="B31">
        <v>65</v>
      </c>
      <c r="C31" t="s">
        <v>184</v>
      </c>
      <c r="D31" t="s">
        <v>285</v>
      </c>
      <c r="F31">
        <v>12</v>
      </c>
      <c r="H31">
        <v>2936</v>
      </c>
      <c r="J31">
        <v>4</v>
      </c>
      <c r="K31">
        <f t="shared" si="1"/>
        <v>4</v>
      </c>
    </row>
    <row r="32" spans="1:11" x14ac:dyDescent="0.2">
      <c r="A32" t="str">
        <f t="shared" si="0"/>
        <v>65Sune SnymanGordon Park Smarty Pants</v>
      </c>
      <c r="B32">
        <v>65</v>
      </c>
      <c r="C32" t="s">
        <v>121</v>
      </c>
      <c r="D32" t="s">
        <v>122</v>
      </c>
      <c r="F32">
        <v>10</v>
      </c>
      <c r="H32">
        <v>2021</v>
      </c>
      <c r="J32">
        <v>9</v>
      </c>
      <c r="K32">
        <f t="shared" si="1"/>
        <v>1</v>
      </c>
    </row>
    <row r="33" spans="1:11" x14ac:dyDescent="0.2">
      <c r="A33" t="str">
        <f t="shared" si="0"/>
        <v>65Lauren BassolaTimmy</v>
      </c>
      <c r="B33">
        <v>65</v>
      </c>
      <c r="C33" t="s">
        <v>85</v>
      </c>
      <c r="D33" t="s">
        <v>86</v>
      </c>
      <c r="F33">
        <v>11</v>
      </c>
      <c r="H33">
        <v>2565</v>
      </c>
      <c r="J33">
        <v>7</v>
      </c>
      <c r="K33">
        <f t="shared" si="1"/>
        <v>1</v>
      </c>
    </row>
    <row r="34" spans="1:11" x14ac:dyDescent="0.2">
      <c r="A34" t="str">
        <f t="shared" si="0"/>
        <v>65Evie JamesCharisma Royal Symphony</v>
      </c>
      <c r="B34">
        <v>65</v>
      </c>
      <c r="C34" t="s">
        <v>286</v>
      </c>
      <c r="D34" t="s">
        <v>287</v>
      </c>
      <c r="F34">
        <v>11</v>
      </c>
      <c r="H34">
        <v>3596</v>
      </c>
      <c r="J34">
        <v>3</v>
      </c>
      <c r="K34">
        <f t="shared" si="1"/>
        <v>5</v>
      </c>
    </row>
    <row r="35" spans="1:11" x14ac:dyDescent="0.2">
      <c r="A35" t="str">
        <f t="shared" si="0"/>
        <v>65Anastasia BreachBonsai Tickitiboo</v>
      </c>
      <c r="B35">
        <v>65</v>
      </c>
      <c r="C35" t="s">
        <v>288</v>
      </c>
      <c r="D35" t="s">
        <v>289</v>
      </c>
      <c r="F35">
        <v>13</v>
      </c>
      <c r="H35">
        <v>1945</v>
      </c>
      <c r="J35">
        <v>7</v>
      </c>
      <c r="K35">
        <f t="shared" si="1"/>
        <v>1</v>
      </c>
    </row>
    <row r="36" spans="1:11" x14ac:dyDescent="0.2">
      <c r="A36" t="str">
        <f t="shared" si="0"/>
        <v>65Sheridan ClarsonTiaja Park Halo</v>
      </c>
      <c r="B36">
        <v>65</v>
      </c>
      <c r="C36" t="s">
        <v>95</v>
      </c>
      <c r="D36" t="s">
        <v>96</v>
      </c>
      <c r="F36">
        <v>13</v>
      </c>
      <c r="H36">
        <v>1239</v>
      </c>
      <c r="J36">
        <v>8</v>
      </c>
      <c r="K36">
        <f t="shared" si="1"/>
        <v>1</v>
      </c>
    </row>
    <row r="37" spans="1:11" x14ac:dyDescent="0.2">
      <c r="A37" t="str">
        <f t="shared" si="0"/>
        <v>65Hannah BassolaCharlie</v>
      </c>
      <c r="B37">
        <v>65</v>
      </c>
      <c r="C37" t="s">
        <v>79</v>
      </c>
      <c r="D37" t="s">
        <v>80</v>
      </c>
      <c r="F37">
        <v>14</v>
      </c>
      <c r="H37">
        <v>4207</v>
      </c>
      <c r="J37">
        <v>1</v>
      </c>
      <c r="K37">
        <f t="shared" si="1"/>
        <v>7</v>
      </c>
    </row>
    <row r="38" spans="1:11" x14ac:dyDescent="0.2">
      <c r="A38" t="str">
        <f t="shared" si="0"/>
        <v>65Jorja BrownParty Time</v>
      </c>
      <c r="B38">
        <v>65</v>
      </c>
      <c r="C38" t="s">
        <v>110</v>
      </c>
      <c r="D38" t="s">
        <v>111</v>
      </c>
      <c r="F38">
        <v>14</v>
      </c>
      <c r="H38">
        <v>3619</v>
      </c>
      <c r="J38">
        <v>2</v>
      </c>
      <c r="K38">
        <f t="shared" si="1"/>
        <v>6</v>
      </c>
    </row>
    <row r="39" spans="1:11" x14ac:dyDescent="0.2">
      <c r="A39" t="str">
        <f t="shared" si="0"/>
        <v>65Emily JeansDelta</v>
      </c>
      <c r="B39">
        <v>65</v>
      </c>
      <c r="C39" t="s">
        <v>290</v>
      </c>
      <c r="D39" t="s">
        <v>142</v>
      </c>
      <c r="F39">
        <v>14</v>
      </c>
      <c r="H39">
        <v>3547</v>
      </c>
      <c r="J39">
        <v>3</v>
      </c>
      <c r="K39">
        <f t="shared" si="1"/>
        <v>5</v>
      </c>
    </row>
    <row r="40" spans="1:11" x14ac:dyDescent="0.2">
      <c r="A40" t="str">
        <f t="shared" si="0"/>
        <v>65Hannah StanleyEJ Lucy in the Sky</v>
      </c>
      <c r="B40">
        <v>65</v>
      </c>
      <c r="C40" t="s">
        <v>117</v>
      </c>
      <c r="D40" t="s">
        <v>291</v>
      </c>
      <c r="F40">
        <v>14</v>
      </c>
      <c r="H40">
        <v>3167</v>
      </c>
      <c r="J40">
        <v>4</v>
      </c>
      <c r="K40">
        <f t="shared" si="1"/>
        <v>4</v>
      </c>
    </row>
    <row r="41" spans="1:11" x14ac:dyDescent="0.2">
      <c r="A41" t="str">
        <f t="shared" si="0"/>
        <v>65Miranda LaityFable</v>
      </c>
      <c r="B41">
        <v>65</v>
      </c>
      <c r="C41" t="s">
        <v>244</v>
      </c>
      <c r="D41" t="s">
        <v>245</v>
      </c>
      <c r="F41">
        <v>16</v>
      </c>
      <c r="H41">
        <v>2381</v>
      </c>
      <c r="J41">
        <v>6</v>
      </c>
      <c r="K41">
        <f t="shared" si="1"/>
        <v>2</v>
      </c>
    </row>
    <row r="42" spans="1:11" x14ac:dyDescent="0.2">
      <c r="A42" t="str">
        <f t="shared" si="0"/>
        <v>65Jessica NapperPercy</v>
      </c>
      <c r="B42">
        <v>65</v>
      </c>
      <c r="C42" t="s">
        <v>292</v>
      </c>
      <c r="D42" t="s">
        <v>293</v>
      </c>
      <c r="F42">
        <v>16</v>
      </c>
      <c r="H42">
        <v>2813</v>
      </c>
      <c r="J42">
        <v>5</v>
      </c>
      <c r="K42">
        <f t="shared" si="1"/>
        <v>3</v>
      </c>
    </row>
    <row r="43" spans="1:11" x14ac:dyDescent="0.2">
      <c r="A43" t="str">
        <f t="shared" si="0"/>
        <v>65Mac BallantyneJack</v>
      </c>
      <c r="B43">
        <v>65</v>
      </c>
      <c r="C43" t="s">
        <v>249</v>
      </c>
      <c r="D43" t="s">
        <v>294</v>
      </c>
      <c r="F43">
        <v>14</v>
      </c>
      <c r="H43">
        <v>2320</v>
      </c>
      <c r="J43">
        <v>3</v>
      </c>
      <c r="K43">
        <f t="shared" si="1"/>
        <v>5</v>
      </c>
    </row>
    <row r="44" spans="1:11" x14ac:dyDescent="0.2">
      <c r="A44" t="str">
        <f t="shared" si="0"/>
        <v>65Rohan SmithJordie</v>
      </c>
      <c r="B44">
        <v>65</v>
      </c>
      <c r="C44" t="s">
        <v>97</v>
      </c>
      <c r="D44" t="s">
        <v>98</v>
      </c>
      <c r="F44">
        <v>14</v>
      </c>
      <c r="H44">
        <v>3875</v>
      </c>
      <c r="J44">
        <v>2</v>
      </c>
      <c r="K44">
        <f t="shared" si="1"/>
        <v>6</v>
      </c>
    </row>
    <row r="45" spans="1:11" x14ac:dyDescent="0.2">
      <c r="A45" t="str">
        <f t="shared" si="0"/>
        <v>65Bill WieseThree Votes</v>
      </c>
      <c r="B45">
        <v>65</v>
      </c>
      <c r="C45" t="s">
        <v>93</v>
      </c>
      <c r="D45" t="s">
        <v>94</v>
      </c>
      <c r="F45">
        <v>18</v>
      </c>
      <c r="H45">
        <v>4050</v>
      </c>
      <c r="J45">
        <v>1</v>
      </c>
      <c r="K45">
        <f t="shared" si="1"/>
        <v>7</v>
      </c>
    </row>
    <row r="46" spans="1:11" x14ac:dyDescent="0.2">
      <c r="A46" t="str">
        <f t="shared" si="0"/>
        <v>65Louise BrahimJP Colourful Scenario</v>
      </c>
      <c r="B46">
        <v>65</v>
      </c>
      <c r="C46" t="s">
        <v>295</v>
      </c>
      <c r="D46" t="s">
        <v>296</v>
      </c>
      <c r="F46">
        <v>27</v>
      </c>
      <c r="H46">
        <v>3255</v>
      </c>
      <c r="J46">
        <v>1</v>
      </c>
      <c r="K46">
        <f t="shared" si="1"/>
        <v>7</v>
      </c>
    </row>
    <row r="47" spans="1:11" x14ac:dyDescent="0.2">
      <c r="A47" t="str">
        <f t="shared" si="0"/>
        <v>80Bailey RenzulloFlirtz No More</v>
      </c>
      <c r="B47">
        <v>80</v>
      </c>
      <c r="C47" t="s">
        <v>37</v>
      </c>
      <c r="D47" t="s">
        <v>38</v>
      </c>
      <c r="F47">
        <v>16</v>
      </c>
      <c r="H47">
        <v>3799</v>
      </c>
      <c r="J47">
        <v>1</v>
      </c>
      <c r="K47">
        <f t="shared" si="1"/>
        <v>7</v>
      </c>
    </row>
    <row r="48" spans="1:11" x14ac:dyDescent="0.2">
      <c r="A48" t="str">
        <f t="shared" si="0"/>
        <v>80Georgina ClarkeParkjossup Puzzle</v>
      </c>
      <c r="B48">
        <v>80</v>
      </c>
      <c r="C48" t="s">
        <v>145</v>
      </c>
      <c r="D48" t="s">
        <v>297</v>
      </c>
      <c r="F48">
        <v>16</v>
      </c>
      <c r="H48">
        <v>3210</v>
      </c>
      <c r="J48">
        <v>7</v>
      </c>
      <c r="K48">
        <f t="shared" si="1"/>
        <v>1</v>
      </c>
    </row>
    <row r="49" spans="1:11" x14ac:dyDescent="0.2">
      <c r="A49" t="str">
        <f t="shared" si="0"/>
        <v>80Malory ClarsonTiaja Park Elegance</v>
      </c>
      <c r="B49">
        <v>80</v>
      </c>
      <c r="C49" t="s">
        <v>51</v>
      </c>
      <c r="D49" t="s">
        <v>52</v>
      </c>
      <c r="F49">
        <v>16</v>
      </c>
      <c r="H49">
        <v>3532</v>
      </c>
      <c r="J49">
        <v>5</v>
      </c>
      <c r="K49">
        <f t="shared" si="1"/>
        <v>3</v>
      </c>
    </row>
    <row r="50" spans="1:11" x14ac:dyDescent="0.2">
      <c r="A50" t="str">
        <f t="shared" si="0"/>
        <v>80Holly DowlingBalgownie Lisa</v>
      </c>
      <c r="B50">
        <v>80</v>
      </c>
      <c r="C50" t="s">
        <v>298</v>
      </c>
      <c r="D50" t="s">
        <v>299</v>
      </c>
      <c r="F50">
        <v>17</v>
      </c>
      <c r="H50">
        <v>3751</v>
      </c>
      <c r="J50">
        <v>2</v>
      </c>
      <c r="K50">
        <f t="shared" si="1"/>
        <v>6</v>
      </c>
    </row>
    <row r="51" spans="1:11" x14ac:dyDescent="0.2">
      <c r="A51" t="str">
        <f t="shared" si="0"/>
        <v>80Josie SkerrittTrotto</v>
      </c>
      <c r="B51">
        <v>80</v>
      </c>
      <c r="C51" t="s">
        <v>300</v>
      </c>
      <c r="D51" t="s">
        <v>301</v>
      </c>
      <c r="F51">
        <v>15</v>
      </c>
      <c r="H51">
        <v>3379</v>
      </c>
      <c r="J51">
        <v>6</v>
      </c>
      <c r="K51">
        <f t="shared" si="1"/>
        <v>2</v>
      </c>
    </row>
    <row r="52" spans="1:11" x14ac:dyDescent="0.2">
      <c r="A52" t="str">
        <f t="shared" si="0"/>
        <v>80Sophie HortonLA Galaxy</v>
      </c>
      <c r="B52">
        <v>80</v>
      </c>
      <c r="C52" t="s">
        <v>66</v>
      </c>
      <c r="D52" t="s">
        <v>302</v>
      </c>
      <c r="F52">
        <v>14</v>
      </c>
      <c r="H52">
        <v>3734</v>
      </c>
      <c r="J52">
        <v>3</v>
      </c>
      <c r="K52">
        <f t="shared" si="1"/>
        <v>5</v>
      </c>
    </row>
    <row r="53" spans="1:11" x14ac:dyDescent="0.2">
      <c r="A53" t="str">
        <f t="shared" si="0"/>
        <v>80Scarlett ThomasEgmont Faith</v>
      </c>
      <c r="B53">
        <v>80</v>
      </c>
      <c r="C53" t="s">
        <v>56</v>
      </c>
      <c r="D53" t="s">
        <v>57</v>
      </c>
      <c r="F53">
        <v>16</v>
      </c>
      <c r="H53">
        <v>3573</v>
      </c>
      <c r="J53">
        <v>4</v>
      </c>
      <c r="K53">
        <f t="shared" si="1"/>
        <v>4</v>
      </c>
    </row>
    <row r="54" spans="1:11" x14ac:dyDescent="0.2">
      <c r="A54" t="str">
        <f t="shared" si="0"/>
        <v>80Charlie BlackShovely</v>
      </c>
      <c r="B54">
        <v>80</v>
      </c>
      <c r="C54" t="s">
        <v>90</v>
      </c>
      <c r="D54" t="s">
        <v>91</v>
      </c>
      <c r="F54">
        <v>16</v>
      </c>
      <c r="H54">
        <v>4125</v>
      </c>
      <c r="J54">
        <v>1</v>
      </c>
      <c r="K54">
        <f t="shared" si="1"/>
        <v>7</v>
      </c>
    </row>
    <row r="55" spans="1:11" x14ac:dyDescent="0.2">
      <c r="A55" t="str">
        <f t="shared" si="0"/>
        <v>80Ben Fell-SmithRafiki</v>
      </c>
      <c r="B55">
        <v>80</v>
      </c>
      <c r="C55" t="s">
        <v>303</v>
      </c>
      <c r="D55" t="s">
        <v>304</v>
      </c>
      <c r="F55">
        <v>13</v>
      </c>
      <c r="H55">
        <v>3939</v>
      </c>
      <c r="J55">
        <v>3</v>
      </c>
      <c r="K55">
        <f t="shared" si="1"/>
        <v>5</v>
      </c>
    </row>
    <row r="56" spans="1:11" x14ac:dyDescent="0.2">
      <c r="A56" t="str">
        <f t="shared" si="0"/>
        <v>80Ryan FrantomJudaroo Encore</v>
      </c>
      <c r="B56">
        <v>80</v>
      </c>
      <c r="C56" t="s">
        <v>54</v>
      </c>
      <c r="D56" s="28" t="s">
        <v>55</v>
      </c>
      <c r="F56">
        <v>17</v>
      </c>
      <c r="H56">
        <v>3991</v>
      </c>
      <c r="J56">
        <v>2</v>
      </c>
      <c r="K56">
        <f t="shared" si="1"/>
        <v>6</v>
      </c>
    </row>
    <row r="58" spans="1:11" x14ac:dyDescent="0.2">
      <c r="A58" t="str">
        <f t="shared" si="0"/>
        <v>95Kaitlyn GossSlim Shady</v>
      </c>
      <c r="B58">
        <v>95</v>
      </c>
      <c r="C58" t="s">
        <v>259</v>
      </c>
      <c r="D58" t="s">
        <v>260</v>
      </c>
      <c r="F58">
        <v>22</v>
      </c>
      <c r="I58">
        <v>3711</v>
      </c>
      <c r="J58">
        <v>4</v>
      </c>
      <c r="K58">
        <f t="shared" si="1"/>
        <v>4</v>
      </c>
    </row>
    <row r="59" spans="1:11" x14ac:dyDescent="0.2">
      <c r="A59" t="str">
        <f t="shared" si="0"/>
        <v>95Dan WieseKarlinda Gus</v>
      </c>
      <c r="B59">
        <v>95</v>
      </c>
      <c r="C59" t="s">
        <v>22</v>
      </c>
      <c r="D59" t="s">
        <v>23</v>
      </c>
      <c r="F59">
        <v>17</v>
      </c>
      <c r="I59">
        <v>4481</v>
      </c>
      <c r="J59">
        <v>1</v>
      </c>
      <c r="K59">
        <f t="shared" si="1"/>
        <v>7</v>
      </c>
    </row>
    <row r="60" spans="1:11" x14ac:dyDescent="0.2">
      <c r="A60" t="str">
        <f t="shared" si="0"/>
        <v>95Emma WieseKrystelle Park Impressive</v>
      </c>
      <c r="B60">
        <v>95</v>
      </c>
      <c r="C60" t="s">
        <v>27</v>
      </c>
      <c r="D60" t="s">
        <v>28</v>
      </c>
      <c r="F60">
        <v>15</v>
      </c>
      <c r="I60">
        <v>3990</v>
      </c>
      <c r="J60">
        <v>2</v>
      </c>
      <c r="K60">
        <f t="shared" si="1"/>
        <v>6</v>
      </c>
    </row>
    <row r="61" spans="1:11" x14ac:dyDescent="0.2">
      <c r="A61" t="str">
        <f t="shared" si="0"/>
        <v>95Georgia GossHello Hero</v>
      </c>
      <c r="B61">
        <v>95</v>
      </c>
      <c r="C61" t="s">
        <v>24</v>
      </c>
      <c r="D61" t="s">
        <v>25</v>
      </c>
      <c r="F61">
        <v>19</v>
      </c>
      <c r="I61">
        <v>3971</v>
      </c>
      <c r="J61">
        <v>3</v>
      </c>
      <c r="K61">
        <f t="shared" si="1"/>
        <v>5</v>
      </c>
    </row>
    <row r="62" spans="1:11" x14ac:dyDescent="0.2">
      <c r="A62" t="str">
        <f t="shared" si="0"/>
        <v>105Kayley BrahimMaster Delight</v>
      </c>
      <c r="B62">
        <v>105</v>
      </c>
      <c r="C62" t="s">
        <v>29</v>
      </c>
      <c r="D62" t="s">
        <v>30</v>
      </c>
      <c r="F62">
        <v>20</v>
      </c>
      <c r="I62">
        <v>3398</v>
      </c>
      <c r="J62">
        <v>2</v>
      </c>
      <c r="K62">
        <f t="shared" si="1"/>
        <v>6</v>
      </c>
    </row>
    <row r="63" spans="1:11" x14ac:dyDescent="0.2">
      <c r="A63" t="str">
        <f t="shared" si="0"/>
        <v>105Imogen StoneOscar Legend</v>
      </c>
      <c r="B63">
        <v>105</v>
      </c>
      <c r="C63" t="s">
        <v>32</v>
      </c>
      <c r="D63" t="s">
        <v>33</v>
      </c>
      <c r="F63">
        <v>17</v>
      </c>
      <c r="I63">
        <v>4053</v>
      </c>
      <c r="J63">
        <v>1</v>
      </c>
      <c r="K63">
        <f t="shared" si="1"/>
        <v>7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6C2DF-0F82-4578-833D-C7BB8A699A64}">
  <sheetPr>
    <tabColor rgb="FF7030A0"/>
  </sheetPr>
  <dimension ref="A1:K39"/>
  <sheetViews>
    <sheetView workbookViewId="0">
      <selection activeCell="C30" sqref="C30"/>
    </sheetView>
  </sheetViews>
  <sheetFormatPr defaultRowHeight="12.75" x14ac:dyDescent="0.2"/>
  <cols>
    <col min="1" max="1" width="45.85546875" bestFit="1" customWidth="1"/>
    <col min="3" max="3" width="16.42578125" bestFit="1" customWidth="1"/>
    <col min="4" max="4" width="31.28515625" bestFit="1" customWidth="1"/>
    <col min="5" max="5" width="16.85546875" bestFit="1" customWidth="1"/>
    <col min="6" max="6" width="6.140625" bestFit="1" customWidth="1"/>
    <col min="9" max="9" width="10.5703125" bestFit="1" customWidth="1"/>
    <col min="10" max="10" width="5.7109375" bestFit="1" customWidth="1"/>
    <col min="11" max="11" width="10.7109375" bestFit="1" customWidth="1"/>
  </cols>
  <sheetData>
    <row r="1" spans="1:11" x14ac:dyDescent="0.2">
      <c r="B1" t="s">
        <v>208</v>
      </c>
      <c r="D1" t="s">
        <v>209</v>
      </c>
      <c r="E1" t="s">
        <v>261</v>
      </c>
      <c r="I1" t="s">
        <v>211</v>
      </c>
    </row>
    <row r="3" spans="1:11" ht="14.25" customHeight="1" x14ac:dyDescent="0.2"/>
    <row r="4" spans="1:11" ht="14.25" customHeight="1" x14ac:dyDescent="0.2">
      <c r="B4" t="s">
        <v>213</v>
      </c>
      <c r="C4" t="s">
        <v>214</v>
      </c>
      <c r="D4" t="s">
        <v>215</v>
      </c>
      <c r="E4" t="s">
        <v>216</v>
      </c>
      <c r="F4" t="s">
        <v>217</v>
      </c>
      <c r="I4" s="28" t="s">
        <v>19</v>
      </c>
      <c r="J4" t="s">
        <v>21</v>
      </c>
      <c r="K4" t="s">
        <v>221</v>
      </c>
    </row>
    <row r="7" spans="1:11" x14ac:dyDescent="0.2">
      <c r="A7" t="str">
        <f t="shared" ref="A7:A39" si="0">CONCATENATE(B7,C7,D7)</f>
        <v>45Adelle HoddyMandalee First Addition</v>
      </c>
      <c r="B7">
        <v>45</v>
      </c>
      <c r="C7" t="s">
        <v>123</v>
      </c>
      <c r="D7" t="s">
        <v>197</v>
      </c>
      <c r="F7">
        <v>10</v>
      </c>
      <c r="I7">
        <v>2465</v>
      </c>
      <c r="J7">
        <v>4</v>
      </c>
      <c r="K7">
        <f t="shared" ref="K7:K39" si="1">IF(J7=1,7,IF(J7=2,6,IF(J7=3,5,IF(J7=4,4,IF(J7=5,3,IF(J7=6,2,IF(J7&gt;=6,1,0)))))))</f>
        <v>4</v>
      </c>
    </row>
    <row r="8" spans="1:11" x14ac:dyDescent="0.2">
      <c r="A8" t="str">
        <f t="shared" si="0"/>
        <v>45Marni BerceneLittle Joe</v>
      </c>
      <c r="B8">
        <v>45</v>
      </c>
      <c r="C8" t="s">
        <v>160</v>
      </c>
      <c r="D8" t="s">
        <v>161</v>
      </c>
      <c r="F8">
        <v>10</v>
      </c>
      <c r="I8">
        <v>3474</v>
      </c>
      <c r="J8">
        <v>2</v>
      </c>
      <c r="K8">
        <f t="shared" si="1"/>
        <v>6</v>
      </c>
    </row>
    <row r="9" spans="1:11" x14ac:dyDescent="0.2">
      <c r="A9" t="str">
        <f t="shared" si="0"/>
        <v>45Olivia BassolaSweet Pea</v>
      </c>
      <c r="B9">
        <v>45</v>
      </c>
      <c r="C9" t="s">
        <v>193</v>
      </c>
      <c r="D9" s="28" t="s">
        <v>194</v>
      </c>
      <c r="F9">
        <v>9</v>
      </c>
      <c r="I9">
        <v>3892</v>
      </c>
      <c r="J9">
        <v>1</v>
      </c>
      <c r="K9">
        <f t="shared" si="1"/>
        <v>7</v>
      </c>
    </row>
    <row r="10" spans="1:11" x14ac:dyDescent="0.2">
      <c r="A10" t="str">
        <f t="shared" si="0"/>
        <v>45Tayah JoyVinnie</v>
      </c>
      <c r="B10">
        <v>45</v>
      </c>
      <c r="C10" t="s">
        <v>235</v>
      </c>
      <c r="D10" t="s">
        <v>236</v>
      </c>
      <c r="F10">
        <v>10</v>
      </c>
      <c r="I10">
        <v>3402</v>
      </c>
      <c r="J10">
        <v>3</v>
      </c>
      <c r="K10">
        <f t="shared" si="1"/>
        <v>5</v>
      </c>
    </row>
    <row r="11" spans="1:11" x14ac:dyDescent="0.2">
      <c r="A11" t="str">
        <f t="shared" si="0"/>
        <v>45Tahnee JonesTess</v>
      </c>
      <c r="B11">
        <v>45</v>
      </c>
      <c r="C11" t="s">
        <v>195</v>
      </c>
      <c r="D11" t="s">
        <v>196</v>
      </c>
      <c r="F11">
        <v>9</v>
      </c>
      <c r="I11">
        <v>2418</v>
      </c>
      <c r="J11">
        <v>5</v>
      </c>
      <c r="K11">
        <f t="shared" si="1"/>
        <v>3</v>
      </c>
    </row>
    <row r="12" spans="1:11" x14ac:dyDescent="0.2">
      <c r="A12" t="str">
        <f t="shared" si="0"/>
        <v>45Jessica MaxwellEddie</v>
      </c>
      <c r="B12">
        <v>45</v>
      </c>
      <c r="C12" t="s">
        <v>305</v>
      </c>
      <c r="D12" t="s">
        <v>232</v>
      </c>
      <c r="F12">
        <v>12</v>
      </c>
      <c r="I12">
        <v>2224</v>
      </c>
      <c r="J12">
        <v>6</v>
      </c>
      <c r="K12">
        <f t="shared" si="1"/>
        <v>2</v>
      </c>
    </row>
    <row r="13" spans="1:11" x14ac:dyDescent="0.2">
      <c r="A13" t="str">
        <f t="shared" si="0"/>
        <v>45Isabelle CoxJust Tinky</v>
      </c>
      <c r="B13">
        <v>45</v>
      </c>
      <c r="C13" t="s">
        <v>182</v>
      </c>
      <c r="D13" t="s">
        <v>306</v>
      </c>
      <c r="F13">
        <v>13</v>
      </c>
      <c r="I13">
        <v>3961</v>
      </c>
      <c r="J13">
        <v>1</v>
      </c>
      <c r="K13">
        <f t="shared" si="1"/>
        <v>7</v>
      </c>
    </row>
    <row r="14" spans="1:11" x14ac:dyDescent="0.2">
      <c r="A14" t="str">
        <f t="shared" si="0"/>
        <v>45Zoe JonesWally</v>
      </c>
      <c r="B14">
        <v>45</v>
      </c>
      <c r="C14" t="s">
        <v>307</v>
      </c>
      <c r="D14" t="s">
        <v>308</v>
      </c>
      <c r="F14">
        <v>13</v>
      </c>
      <c r="I14">
        <v>3279</v>
      </c>
      <c r="J14">
        <v>3</v>
      </c>
      <c r="K14">
        <f t="shared" si="1"/>
        <v>5</v>
      </c>
    </row>
    <row r="15" spans="1:11" x14ac:dyDescent="0.2">
      <c r="A15" t="str">
        <f t="shared" si="0"/>
        <v>45Emily MaxwellPaddy</v>
      </c>
      <c r="B15">
        <v>45</v>
      </c>
      <c r="C15" t="s">
        <v>238</v>
      </c>
      <c r="D15" t="s">
        <v>309</v>
      </c>
      <c r="F15">
        <v>14</v>
      </c>
      <c r="I15">
        <v>3573</v>
      </c>
      <c r="J15">
        <v>2</v>
      </c>
      <c r="K15">
        <f t="shared" si="1"/>
        <v>6</v>
      </c>
    </row>
    <row r="16" spans="1:11" x14ac:dyDescent="0.2">
      <c r="A16" t="str">
        <f t="shared" si="0"/>
        <v>45Jessamin PainMemphis Playboy</v>
      </c>
      <c r="B16">
        <v>45</v>
      </c>
      <c r="C16" t="s">
        <v>310</v>
      </c>
      <c r="D16" t="s">
        <v>311</v>
      </c>
      <c r="F16" t="s">
        <v>312</v>
      </c>
      <c r="I16">
        <v>3207</v>
      </c>
      <c r="J16">
        <v>1</v>
      </c>
      <c r="K16">
        <f t="shared" si="1"/>
        <v>7</v>
      </c>
    </row>
    <row r="17" spans="1:11" x14ac:dyDescent="0.2">
      <c r="A17" t="str">
        <f t="shared" si="0"/>
        <v>65Nina BerceneMiss Polly Pocket</v>
      </c>
      <c r="B17">
        <v>65</v>
      </c>
      <c r="C17" t="s">
        <v>313</v>
      </c>
      <c r="D17" t="s">
        <v>158</v>
      </c>
      <c r="F17">
        <v>12</v>
      </c>
      <c r="I17">
        <v>3896</v>
      </c>
      <c r="J17">
        <v>5</v>
      </c>
      <c r="K17">
        <f t="shared" si="1"/>
        <v>3</v>
      </c>
    </row>
    <row r="18" spans="1:11" x14ac:dyDescent="0.2">
      <c r="A18" t="str">
        <f t="shared" si="0"/>
        <v>65Emily DuaneRoseridge Little Gem</v>
      </c>
      <c r="B18">
        <v>65</v>
      </c>
      <c r="C18" t="s">
        <v>87</v>
      </c>
      <c r="D18" t="s">
        <v>88</v>
      </c>
      <c r="F18">
        <v>12</v>
      </c>
      <c r="I18">
        <v>3043</v>
      </c>
      <c r="J18">
        <v>7</v>
      </c>
      <c r="K18">
        <f t="shared" si="1"/>
        <v>1</v>
      </c>
    </row>
    <row r="19" spans="1:11" x14ac:dyDescent="0.2">
      <c r="A19" t="str">
        <f t="shared" si="0"/>
        <v>65Lauren BassolaTimmy</v>
      </c>
      <c r="B19">
        <v>65</v>
      </c>
      <c r="C19" t="s">
        <v>85</v>
      </c>
      <c r="D19" t="s">
        <v>86</v>
      </c>
      <c r="F19">
        <v>11</v>
      </c>
      <c r="I19">
        <v>4422</v>
      </c>
      <c r="J19">
        <v>1</v>
      </c>
      <c r="K19">
        <f t="shared" si="1"/>
        <v>7</v>
      </c>
    </row>
    <row r="20" spans="1:11" x14ac:dyDescent="0.2">
      <c r="A20" t="str">
        <f t="shared" si="0"/>
        <v>65Sophie WaymouthLyka</v>
      </c>
      <c r="B20">
        <v>65</v>
      </c>
      <c r="C20" t="s">
        <v>102</v>
      </c>
      <c r="D20" t="s">
        <v>103</v>
      </c>
      <c r="F20">
        <v>12</v>
      </c>
      <c r="I20">
        <v>3275</v>
      </c>
      <c r="J20">
        <v>6</v>
      </c>
      <c r="K20">
        <f t="shared" si="1"/>
        <v>2</v>
      </c>
    </row>
    <row r="21" spans="1:11" x14ac:dyDescent="0.2">
      <c r="A21" t="str">
        <f t="shared" si="0"/>
        <v>65Teagan ChristieAmani Phantasie</v>
      </c>
      <c r="B21">
        <v>65</v>
      </c>
      <c r="C21" t="s">
        <v>114</v>
      </c>
      <c r="D21" t="s">
        <v>115</v>
      </c>
      <c r="F21">
        <v>12</v>
      </c>
      <c r="I21">
        <v>4324</v>
      </c>
      <c r="J21">
        <v>3</v>
      </c>
      <c r="K21">
        <f t="shared" si="1"/>
        <v>5</v>
      </c>
    </row>
    <row r="22" spans="1:11" x14ac:dyDescent="0.2">
      <c r="A22" t="str">
        <f t="shared" si="0"/>
        <v>65Carly BallantyneTarget</v>
      </c>
      <c r="B22">
        <v>65</v>
      </c>
      <c r="C22" t="s">
        <v>268</v>
      </c>
      <c r="D22" t="s">
        <v>269</v>
      </c>
      <c r="F22">
        <v>12</v>
      </c>
      <c r="I22">
        <v>3988</v>
      </c>
      <c r="J22">
        <v>4</v>
      </c>
      <c r="K22">
        <f t="shared" si="1"/>
        <v>4</v>
      </c>
    </row>
    <row r="23" spans="1:11" x14ac:dyDescent="0.2">
      <c r="A23" t="str">
        <f t="shared" si="0"/>
        <v>65Ella MccrumMagic</v>
      </c>
      <c r="B23">
        <v>65</v>
      </c>
      <c r="C23" t="s">
        <v>100</v>
      </c>
      <c r="D23" t="s">
        <v>101</v>
      </c>
      <c r="F23">
        <v>12</v>
      </c>
      <c r="I23">
        <v>4383</v>
      </c>
      <c r="J23">
        <v>2</v>
      </c>
      <c r="K23">
        <f t="shared" si="1"/>
        <v>6</v>
      </c>
    </row>
    <row r="24" spans="1:11" x14ac:dyDescent="0.2">
      <c r="A24" t="str">
        <f t="shared" si="0"/>
        <v>65Hannah BassolaCharlie</v>
      </c>
      <c r="B24">
        <v>65</v>
      </c>
      <c r="C24" t="s">
        <v>79</v>
      </c>
      <c r="D24" t="s">
        <v>80</v>
      </c>
      <c r="F24">
        <v>14</v>
      </c>
      <c r="I24">
        <v>4509</v>
      </c>
      <c r="J24">
        <v>1</v>
      </c>
      <c r="K24">
        <f t="shared" si="1"/>
        <v>7</v>
      </c>
    </row>
    <row r="25" spans="1:11" x14ac:dyDescent="0.2">
      <c r="A25" t="str">
        <f t="shared" si="0"/>
        <v>65Mac BallantyneJack</v>
      </c>
      <c r="B25">
        <v>65</v>
      </c>
      <c r="C25" t="s">
        <v>249</v>
      </c>
      <c r="D25" t="s">
        <v>294</v>
      </c>
      <c r="F25">
        <v>14</v>
      </c>
      <c r="I25">
        <v>2740</v>
      </c>
      <c r="J25">
        <v>2</v>
      </c>
      <c r="K25">
        <f t="shared" si="1"/>
        <v>6</v>
      </c>
    </row>
    <row r="26" spans="1:11" x14ac:dyDescent="0.2">
      <c r="A26" t="str">
        <f t="shared" si="0"/>
        <v>65Kayla Rae LaityEnvy</v>
      </c>
      <c r="B26">
        <v>65</v>
      </c>
      <c r="C26" t="s">
        <v>276</v>
      </c>
      <c r="D26" t="s">
        <v>277</v>
      </c>
      <c r="F26">
        <v>22</v>
      </c>
      <c r="I26">
        <v>2168</v>
      </c>
      <c r="J26">
        <v>3</v>
      </c>
      <c r="K26">
        <f t="shared" si="1"/>
        <v>5</v>
      </c>
    </row>
    <row r="27" spans="1:11" x14ac:dyDescent="0.2">
      <c r="A27" t="str">
        <f t="shared" si="0"/>
        <v>65Jessie MooreCherim Park Gidgit</v>
      </c>
      <c r="B27">
        <v>65</v>
      </c>
      <c r="C27" t="s">
        <v>314</v>
      </c>
      <c r="D27" s="28" t="s">
        <v>315</v>
      </c>
      <c r="F27">
        <v>17</v>
      </c>
      <c r="I27">
        <v>3258</v>
      </c>
      <c r="J27">
        <v>1</v>
      </c>
      <c r="K27">
        <f t="shared" si="1"/>
        <v>7</v>
      </c>
    </row>
    <row r="28" spans="1:11" x14ac:dyDescent="0.2">
      <c r="A28" t="str">
        <f t="shared" si="0"/>
        <v>65Veronica ErsayCabalistic</v>
      </c>
      <c r="B28">
        <v>65</v>
      </c>
      <c r="C28" t="s">
        <v>316</v>
      </c>
      <c r="D28" t="s">
        <v>317</v>
      </c>
      <c r="F28" t="s">
        <v>312</v>
      </c>
      <c r="I28">
        <v>1824</v>
      </c>
      <c r="J28">
        <v>1</v>
      </c>
      <c r="K28">
        <f t="shared" si="1"/>
        <v>7</v>
      </c>
    </row>
    <row r="29" spans="1:11" x14ac:dyDescent="0.2">
      <c r="A29" t="str">
        <f t="shared" si="0"/>
        <v>80Bailey RenzulloFlirtz No More</v>
      </c>
      <c r="B29">
        <v>80</v>
      </c>
      <c r="C29" t="s">
        <v>37</v>
      </c>
      <c r="D29" t="s">
        <v>38</v>
      </c>
      <c r="F29">
        <v>16</v>
      </c>
      <c r="I29">
        <v>4071</v>
      </c>
      <c r="J29">
        <v>3</v>
      </c>
      <c r="K29">
        <f t="shared" si="1"/>
        <v>5</v>
      </c>
    </row>
    <row r="30" spans="1:11" x14ac:dyDescent="0.2">
      <c r="A30" t="str">
        <f t="shared" si="0"/>
        <v>80Takara SmythBarabadeen Woodstock</v>
      </c>
      <c r="B30">
        <v>80</v>
      </c>
      <c r="C30" t="s">
        <v>59</v>
      </c>
      <c r="D30" t="s">
        <v>60</v>
      </c>
      <c r="F30">
        <v>15</v>
      </c>
      <c r="I30">
        <v>4174</v>
      </c>
      <c r="J30">
        <v>2</v>
      </c>
      <c r="K30">
        <f t="shared" si="1"/>
        <v>6</v>
      </c>
    </row>
    <row r="31" spans="1:11" x14ac:dyDescent="0.2">
      <c r="A31" t="str">
        <f t="shared" si="0"/>
        <v>80Ryan FrantomJudaroo Encore</v>
      </c>
      <c r="B31">
        <v>80</v>
      </c>
      <c r="C31" t="s">
        <v>54</v>
      </c>
      <c r="D31" t="s">
        <v>55</v>
      </c>
      <c r="F31">
        <v>17</v>
      </c>
      <c r="I31">
        <v>4312</v>
      </c>
      <c r="J31">
        <v>1</v>
      </c>
      <c r="K31">
        <f t="shared" si="1"/>
        <v>7</v>
      </c>
    </row>
    <row r="32" spans="1:11" x14ac:dyDescent="0.2">
      <c r="A32" t="str">
        <f t="shared" si="0"/>
        <v>80Lewis HudsonSeawynd Wild Rose</v>
      </c>
      <c r="B32">
        <v>80</v>
      </c>
      <c r="C32" t="s">
        <v>256</v>
      </c>
      <c r="D32" t="s">
        <v>257</v>
      </c>
      <c r="F32">
        <v>13</v>
      </c>
      <c r="I32">
        <v>1726</v>
      </c>
      <c r="J32">
        <v>4</v>
      </c>
      <c r="K32">
        <f t="shared" si="1"/>
        <v>4</v>
      </c>
    </row>
    <row r="33" spans="1:11" x14ac:dyDescent="0.2">
      <c r="A33" t="str">
        <f t="shared" si="0"/>
        <v>95Katie NichollsReady For Sure</v>
      </c>
      <c r="B33">
        <v>95</v>
      </c>
      <c r="C33" t="s">
        <v>318</v>
      </c>
      <c r="D33" t="s">
        <v>319</v>
      </c>
      <c r="F33">
        <v>18</v>
      </c>
      <c r="I33">
        <v>4472</v>
      </c>
      <c r="J33">
        <v>1</v>
      </c>
      <c r="K33">
        <f t="shared" si="1"/>
        <v>7</v>
      </c>
    </row>
    <row r="34" spans="1:11" x14ac:dyDescent="0.2">
      <c r="A34" t="str">
        <f t="shared" si="0"/>
        <v>95Georgia GossHello Hero</v>
      </c>
      <c r="B34">
        <v>95</v>
      </c>
      <c r="C34" t="s">
        <v>24</v>
      </c>
      <c r="D34" t="s">
        <v>25</v>
      </c>
      <c r="F34">
        <v>20</v>
      </c>
      <c r="I34">
        <v>4340</v>
      </c>
      <c r="J34">
        <v>3</v>
      </c>
      <c r="K34">
        <f t="shared" si="1"/>
        <v>5</v>
      </c>
    </row>
    <row r="35" spans="1:11" x14ac:dyDescent="0.2">
      <c r="A35" t="str">
        <f t="shared" si="0"/>
        <v>95Dan WieseKarlinda Gus</v>
      </c>
      <c r="B35">
        <v>95</v>
      </c>
      <c r="C35" t="s">
        <v>22</v>
      </c>
      <c r="D35" t="s">
        <v>23</v>
      </c>
      <c r="F35">
        <v>17</v>
      </c>
      <c r="I35">
        <v>4402</v>
      </c>
      <c r="J35">
        <v>2</v>
      </c>
      <c r="K35">
        <f t="shared" si="1"/>
        <v>6</v>
      </c>
    </row>
    <row r="36" spans="1:11" x14ac:dyDescent="0.2">
      <c r="A36" t="str">
        <f t="shared" si="0"/>
        <v>95Emma WieseKrystelle Park Impressive</v>
      </c>
      <c r="B36">
        <v>95</v>
      </c>
      <c r="C36" t="s">
        <v>27</v>
      </c>
      <c r="D36" t="s">
        <v>28</v>
      </c>
      <c r="F36">
        <v>15</v>
      </c>
      <c r="I36">
        <v>4294</v>
      </c>
      <c r="J36">
        <v>4</v>
      </c>
      <c r="K36">
        <f t="shared" si="1"/>
        <v>4</v>
      </c>
    </row>
    <row r="37" spans="1:11" x14ac:dyDescent="0.2">
      <c r="A37" t="str">
        <f t="shared" si="0"/>
        <v>95Imogen StoneOscar Legend</v>
      </c>
      <c r="B37">
        <v>95</v>
      </c>
      <c r="C37" t="s">
        <v>32</v>
      </c>
      <c r="D37" t="s">
        <v>33</v>
      </c>
      <c r="F37">
        <v>17</v>
      </c>
      <c r="I37">
        <v>4055</v>
      </c>
      <c r="J37">
        <v>5</v>
      </c>
      <c r="K37">
        <f t="shared" si="1"/>
        <v>3</v>
      </c>
    </row>
    <row r="38" spans="1:11" x14ac:dyDescent="0.2">
      <c r="A38" t="str">
        <f t="shared" si="0"/>
        <v>95Elenor HudsonBod-Iem Deb Park Around The World</v>
      </c>
      <c r="B38">
        <v>95</v>
      </c>
      <c r="C38" t="s">
        <v>320</v>
      </c>
      <c r="D38" t="s">
        <v>321</v>
      </c>
      <c r="F38">
        <v>15</v>
      </c>
      <c r="I38">
        <v>2772</v>
      </c>
      <c r="J38">
        <v>6</v>
      </c>
      <c r="K38">
        <f t="shared" si="1"/>
        <v>2</v>
      </c>
    </row>
    <row r="39" spans="1:11" x14ac:dyDescent="0.2">
      <c r="A39" t="str">
        <f t="shared" si="0"/>
        <v>95Kate InghamAsti Aspiration</v>
      </c>
      <c r="B39">
        <v>95</v>
      </c>
      <c r="C39" t="s">
        <v>322</v>
      </c>
      <c r="D39" t="s">
        <v>323</v>
      </c>
      <c r="F39" t="s">
        <v>312</v>
      </c>
      <c r="I39">
        <v>3262</v>
      </c>
      <c r="J39">
        <v>1</v>
      </c>
      <c r="K39">
        <f t="shared" si="1"/>
        <v>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C0E27-6900-4E41-8C5F-0705B70AB47A}">
  <sheetPr>
    <tabColor rgb="FF7030A0"/>
  </sheetPr>
  <dimension ref="A1:S62"/>
  <sheetViews>
    <sheetView topLeftCell="A10" workbookViewId="0">
      <selection activeCell="C30" sqref="C30"/>
    </sheetView>
  </sheetViews>
  <sheetFormatPr defaultRowHeight="12.75" x14ac:dyDescent="0.2"/>
  <cols>
    <col min="1" max="1" width="34.42578125" style="198" bestFit="1" customWidth="1"/>
    <col min="2" max="2" width="9.140625" bestFit="1" customWidth="1"/>
    <col min="3" max="3" width="12" bestFit="1" customWidth="1"/>
    <col min="4" max="4" width="20.85546875" bestFit="1" customWidth="1"/>
    <col min="5" max="5" width="5" bestFit="1" customWidth="1"/>
    <col min="6" max="6" width="5.5703125" bestFit="1" customWidth="1"/>
    <col min="7" max="7" width="5.85546875" bestFit="1" customWidth="1"/>
    <col min="8" max="8" width="4.7109375" customWidth="1"/>
    <col min="9" max="9" width="10.5703125" bestFit="1" customWidth="1"/>
    <col min="10" max="10" width="5.85546875" bestFit="1" customWidth="1"/>
    <col min="11" max="11" width="10.7109375" style="199" bestFit="1" customWidth="1"/>
    <col min="12" max="12" width="10.7109375" style="199" customWidth="1"/>
    <col min="13" max="13" width="10.7109375" style="196" customWidth="1"/>
    <col min="14" max="14" width="5.85546875" style="196" bestFit="1" customWidth="1"/>
    <col min="15" max="15" width="6.140625" style="196" customWidth="1"/>
    <col min="16" max="16" width="6.85546875" style="196" customWidth="1"/>
    <col min="17" max="17" width="6.5703125" style="196" customWidth="1"/>
  </cols>
  <sheetData>
    <row r="1" spans="1:19" x14ac:dyDescent="0.2">
      <c r="B1" t="s">
        <v>208</v>
      </c>
      <c r="D1" t="s">
        <v>209</v>
      </c>
      <c r="E1" s="271" t="s">
        <v>324</v>
      </c>
      <c r="F1" s="271"/>
      <c r="G1" s="271"/>
      <c r="I1" t="s">
        <v>211</v>
      </c>
      <c r="K1" s="198"/>
      <c r="L1" s="198"/>
      <c r="M1"/>
      <c r="N1"/>
      <c r="O1"/>
      <c r="P1"/>
      <c r="Q1"/>
    </row>
    <row r="2" spans="1:19" x14ac:dyDescent="0.2">
      <c r="K2" s="198"/>
      <c r="L2" s="198"/>
      <c r="M2"/>
      <c r="N2"/>
      <c r="O2"/>
      <c r="P2"/>
      <c r="Q2"/>
    </row>
    <row r="3" spans="1:19" ht="14.25" customHeight="1" thickBot="1" x14ac:dyDescent="0.25">
      <c r="K3" s="198"/>
      <c r="L3" s="198"/>
      <c r="M3"/>
      <c r="N3"/>
      <c r="O3"/>
      <c r="P3"/>
      <c r="Q3"/>
    </row>
    <row r="4" spans="1:19" ht="14.25" customHeight="1" x14ac:dyDescent="0.25">
      <c r="B4" t="s">
        <v>213</v>
      </c>
      <c r="C4" t="s">
        <v>214</v>
      </c>
      <c r="D4" t="s">
        <v>215</v>
      </c>
      <c r="E4" t="s">
        <v>325</v>
      </c>
      <c r="F4" t="s">
        <v>326</v>
      </c>
      <c r="G4" t="s">
        <v>327</v>
      </c>
      <c r="H4" t="s">
        <v>328</v>
      </c>
      <c r="I4" t="s">
        <v>78</v>
      </c>
      <c r="J4" t="s">
        <v>21</v>
      </c>
      <c r="K4" s="198" t="s">
        <v>221</v>
      </c>
      <c r="L4" s="198" t="s">
        <v>329</v>
      </c>
      <c r="M4"/>
      <c r="N4" s="163" t="s">
        <v>330</v>
      </c>
      <c r="O4" s="164" t="s">
        <v>331</v>
      </c>
      <c r="P4" s="164"/>
      <c r="Q4" s="166" t="s">
        <v>325</v>
      </c>
      <c r="R4" s="166" t="s">
        <v>326</v>
      </c>
      <c r="S4" s="165" t="s">
        <v>7</v>
      </c>
    </row>
    <row r="5" spans="1:19" ht="15.75" thickBot="1" x14ac:dyDescent="0.3">
      <c r="K5" s="198"/>
      <c r="L5" s="198"/>
      <c r="M5"/>
      <c r="N5" s="167"/>
      <c r="O5" s="168"/>
      <c r="P5" s="168"/>
      <c r="Q5" s="170" t="s">
        <v>332</v>
      </c>
      <c r="R5" s="170" t="s">
        <v>332</v>
      </c>
      <c r="S5" s="169"/>
    </row>
    <row r="6" spans="1:19" ht="13.5" thickBot="1" x14ac:dyDescent="0.25">
      <c r="K6" s="198"/>
      <c r="L6" s="198"/>
      <c r="M6"/>
      <c r="N6"/>
      <c r="O6"/>
      <c r="P6"/>
      <c r="Q6"/>
    </row>
    <row r="7" spans="1:19" ht="15" x14ac:dyDescent="0.25">
      <c r="A7" s="198" t="str">
        <f t="shared" ref="A7:A38" si="0">CONCATENATE(B7,C7,D7)</f>
        <v>90Georgia GossHello Hero</v>
      </c>
      <c r="B7">
        <v>90</v>
      </c>
      <c r="C7" t="s">
        <v>24</v>
      </c>
      <c r="D7" t="s">
        <v>25</v>
      </c>
      <c r="E7">
        <v>1058.0000000000007</v>
      </c>
      <c r="F7">
        <v>1228</v>
      </c>
      <c r="G7">
        <v>768.99999999999989</v>
      </c>
      <c r="H7">
        <v>1400</v>
      </c>
      <c r="I7">
        <f t="shared" ref="I7:I15" si="1">SUM(E7:H7)</f>
        <v>4455.0000000000009</v>
      </c>
      <c r="J7">
        <v>1</v>
      </c>
      <c r="K7" s="198">
        <f t="shared" ref="K7:K59" si="2">IF(J7=1,7,IF(J7=2,6,IF(J7=3,5,IF(J7=4,4,IF(J7=5,3,IF(J7=6,2,IF(J7&gt;=6,1,0)))))))</f>
        <v>7</v>
      </c>
      <c r="L7" s="198">
        <v>14</v>
      </c>
      <c r="M7"/>
      <c r="N7" s="171" t="s">
        <v>333</v>
      </c>
      <c r="O7" s="172">
        <v>2</v>
      </c>
      <c r="P7" s="173">
        <v>1</v>
      </c>
      <c r="Q7" s="174">
        <v>6.0648148148148128E-3</v>
      </c>
      <c r="R7" s="174">
        <v>1.9444444444444442E-3</v>
      </c>
      <c r="S7" s="173">
        <v>19</v>
      </c>
    </row>
    <row r="8" spans="1:19" ht="15" x14ac:dyDescent="0.25">
      <c r="A8" s="198" t="str">
        <f t="shared" si="0"/>
        <v>90Emma WieseKrystelle Park Impressive</v>
      </c>
      <c r="B8">
        <v>90</v>
      </c>
      <c r="C8" t="s">
        <v>27</v>
      </c>
      <c r="D8" t="s">
        <v>28</v>
      </c>
      <c r="E8">
        <v>1061</v>
      </c>
      <c r="F8">
        <v>1028</v>
      </c>
      <c r="G8">
        <v>812</v>
      </c>
      <c r="H8">
        <v>1300</v>
      </c>
      <c r="I8">
        <f t="shared" si="1"/>
        <v>4201</v>
      </c>
      <c r="J8">
        <v>2</v>
      </c>
      <c r="K8" s="198">
        <f t="shared" si="2"/>
        <v>6</v>
      </c>
      <c r="L8" s="198">
        <v>12</v>
      </c>
      <c r="M8"/>
      <c r="N8" s="175" t="s">
        <v>333</v>
      </c>
      <c r="O8" s="176">
        <v>6</v>
      </c>
      <c r="P8" s="177">
        <v>2</v>
      </c>
      <c r="Q8" s="178">
        <v>6.0532407407407401E-3</v>
      </c>
      <c r="R8" s="178">
        <v>2.5231481481481481E-3</v>
      </c>
      <c r="S8" s="176">
        <v>15</v>
      </c>
    </row>
    <row r="9" spans="1:19" ht="15.75" thickBot="1" x14ac:dyDescent="0.3">
      <c r="A9" s="198" t="str">
        <f t="shared" si="0"/>
        <v>90Caitlin PritchardAll Black Style</v>
      </c>
      <c r="B9">
        <v>90</v>
      </c>
      <c r="C9" t="s">
        <v>334</v>
      </c>
      <c r="D9" t="s">
        <v>335</v>
      </c>
      <c r="E9">
        <v>794</v>
      </c>
      <c r="F9">
        <v>916.00000000000011</v>
      </c>
      <c r="G9">
        <v>540</v>
      </c>
      <c r="H9">
        <v>1370</v>
      </c>
      <c r="I9">
        <f t="shared" si="1"/>
        <v>3620</v>
      </c>
      <c r="J9">
        <v>3</v>
      </c>
      <c r="K9" s="198">
        <f t="shared" si="2"/>
        <v>5</v>
      </c>
      <c r="L9" s="198">
        <v>10</v>
      </c>
      <c r="M9"/>
      <c r="N9" s="179" t="s">
        <v>333</v>
      </c>
      <c r="O9" s="180">
        <v>1</v>
      </c>
      <c r="P9" s="181">
        <v>1</v>
      </c>
      <c r="Q9" s="182">
        <v>7.0833333333333338E-3</v>
      </c>
      <c r="R9" s="182">
        <v>2.8472222222222219E-3</v>
      </c>
      <c r="S9" s="181">
        <v>16</v>
      </c>
    </row>
    <row r="10" spans="1:19" ht="15" x14ac:dyDescent="0.25">
      <c r="A10" s="198" t="str">
        <f t="shared" si="0"/>
        <v>90Dan WieseKarlinda Gus</v>
      </c>
      <c r="B10">
        <v>90</v>
      </c>
      <c r="C10" t="s">
        <v>22</v>
      </c>
      <c r="D10" t="s">
        <v>23</v>
      </c>
      <c r="E10">
        <v>1276.9999999999998</v>
      </c>
      <c r="F10">
        <v>1128</v>
      </c>
      <c r="G10">
        <v>770</v>
      </c>
      <c r="H10">
        <v>1370</v>
      </c>
      <c r="I10">
        <f t="shared" si="1"/>
        <v>4545</v>
      </c>
      <c r="J10">
        <v>1</v>
      </c>
      <c r="K10" s="198">
        <f t="shared" si="2"/>
        <v>7</v>
      </c>
      <c r="L10" s="198">
        <v>14</v>
      </c>
      <c r="M10"/>
      <c r="N10" s="171" t="s">
        <v>333</v>
      </c>
      <c r="O10" s="172">
        <v>4</v>
      </c>
      <c r="P10" s="173">
        <v>2</v>
      </c>
      <c r="Q10" s="174">
        <v>5.2199074074074083E-3</v>
      </c>
      <c r="R10" s="174">
        <v>2.2337962962962967E-3</v>
      </c>
      <c r="S10" s="172">
        <v>17</v>
      </c>
    </row>
    <row r="11" spans="1:19" ht="15" x14ac:dyDescent="0.25">
      <c r="A11" s="198" t="str">
        <f t="shared" si="0"/>
        <v>90Aaron SuvaljkoGlen Hardey Omega Cloud</v>
      </c>
      <c r="B11">
        <v>90</v>
      </c>
      <c r="C11" t="s">
        <v>336</v>
      </c>
      <c r="D11" t="s">
        <v>337</v>
      </c>
      <c r="E11">
        <v>808.99999999999966</v>
      </c>
      <c r="F11">
        <v>1108</v>
      </c>
      <c r="G11">
        <v>719</v>
      </c>
      <c r="H11">
        <v>1370</v>
      </c>
      <c r="I11">
        <f t="shared" si="1"/>
        <v>4005.9999999999995</v>
      </c>
      <c r="J11">
        <v>2</v>
      </c>
      <c r="K11" s="198">
        <f t="shared" si="2"/>
        <v>6</v>
      </c>
      <c r="L11" s="198">
        <v>12</v>
      </c>
      <c r="M11"/>
      <c r="N11" s="175" t="s">
        <v>333</v>
      </c>
      <c r="O11" s="176">
        <v>3</v>
      </c>
      <c r="P11" s="177">
        <v>1</v>
      </c>
      <c r="Q11" s="178">
        <v>7.0254629629629643E-3</v>
      </c>
      <c r="R11" s="178">
        <v>2.2916666666666667E-3</v>
      </c>
      <c r="S11" s="177">
        <v>13</v>
      </c>
    </row>
    <row r="12" spans="1:19" ht="15.75" thickBot="1" x14ac:dyDescent="0.3">
      <c r="A12" s="198" t="str">
        <f t="shared" si="0"/>
        <v>90Bill WieseThree Votes</v>
      </c>
      <c r="B12">
        <v>90</v>
      </c>
      <c r="C12" t="s">
        <v>93</v>
      </c>
      <c r="D12" t="s">
        <v>94</v>
      </c>
      <c r="E12">
        <v>713.00000000000034</v>
      </c>
      <c r="F12">
        <v>1044</v>
      </c>
      <c r="G12">
        <v>670</v>
      </c>
      <c r="H12">
        <v>1370</v>
      </c>
      <c r="I12">
        <f t="shared" si="1"/>
        <v>3797.0000000000005</v>
      </c>
      <c r="J12">
        <v>3</v>
      </c>
      <c r="K12" s="198">
        <f t="shared" si="2"/>
        <v>5</v>
      </c>
      <c r="L12" s="198">
        <v>10</v>
      </c>
      <c r="M12"/>
      <c r="N12" s="179" t="s">
        <v>333</v>
      </c>
      <c r="O12" s="180">
        <v>5</v>
      </c>
      <c r="P12" s="181">
        <v>2</v>
      </c>
      <c r="Q12" s="182">
        <v>7.3958333333333324E-3</v>
      </c>
      <c r="R12" s="182">
        <v>2.4768518518518516E-3</v>
      </c>
      <c r="S12" s="180">
        <v>18</v>
      </c>
    </row>
    <row r="13" spans="1:19" ht="15" x14ac:dyDescent="0.25">
      <c r="A13" s="198" t="str">
        <f t="shared" si="0"/>
        <v>80Katie NichollsCape Riche</v>
      </c>
      <c r="B13">
        <v>80</v>
      </c>
      <c r="C13" t="s">
        <v>318</v>
      </c>
      <c r="D13" t="s">
        <v>338</v>
      </c>
      <c r="E13">
        <v>1243.9999999999998</v>
      </c>
      <c r="F13">
        <v>1164</v>
      </c>
      <c r="G13">
        <v>900</v>
      </c>
      <c r="H13">
        <v>1400</v>
      </c>
      <c r="I13">
        <f t="shared" si="1"/>
        <v>4708</v>
      </c>
      <c r="J13">
        <v>1</v>
      </c>
      <c r="K13" s="198">
        <f t="shared" si="2"/>
        <v>7</v>
      </c>
      <c r="L13" s="198">
        <v>14</v>
      </c>
      <c r="M13"/>
      <c r="N13" s="171" t="s">
        <v>339</v>
      </c>
      <c r="O13" s="172">
        <v>7</v>
      </c>
      <c r="P13" s="173">
        <v>3</v>
      </c>
      <c r="Q13" s="174">
        <v>5.3472222222222228E-3</v>
      </c>
      <c r="R13" s="174">
        <v>2.1296296296296298E-3</v>
      </c>
      <c r="S13" s="173">
        <v>18</v>
      </c>
    </row>
    <row r="14" spans="1:19" ht="15" x14ac:dyDescent="0.25">
      <c r="A14" s="198" t="str">
        <f t="shared" si="0"/>
        <v>80Ryan FrantomJudaroo Encore</v>
      </c>
      <c r="B14">
        <v>80</v>
      </c>
      <c r="C14" t="s">
        <v>54</v>
      </c>
      <c r="D14" t="s">
        <v>55</v>
      </c>
      <c r="E14">
        <v>1123.9999999999998</v>
      </c>
      <c r="F14">
        <v>1080</v>
      </c>
      <c r="G14">
        <v>695</v>
      </c>
      <c r="H14">
        <v>1400</v>
      </c>
      <c r="I14">
        <f t="shared" si="1"/>
        <v>4299</v>
      </c>
      <c r="J14">
        <v>2</v>
      </c>
      <c r="K14" s="198">
        <f t="shared" si="2"/>
        <v>6</v>
      </c>
      <c r="L14" s="198">
        <v>12</v>
      </c>
      <c r="M14"/>
      <c r="N14" s="175" t="s">
        <v>339</v>
      </c>
      <c r="O14" s="176">
        <v>10</v>
      </c>
      <c r="P14" s="177">
        <v>4</v>
      </c>
      <c r="Q14" s="178">
        <v>5.8101851851851856E-3</v>
      </c>
      <c r="R14" s="178">
        <v>2.3726851851851851E-3</v>
      </c>
      <c r="S14" s="177">
        <v>17</v>
      </c>
    </row>
    <row r="15" spans="1:19" ht="15" x14ac:dyDescent="0.25">
      <c r="A15" s="198" t="str">
        <f t="shared" si="0"/>
        <v>80Holly DowlingBalgownie Lisa</v>
      </c>
      <c r="B15">
        <v>80</v>
      </c>
      <c r="C15" t="s">
        <v>298</v>
      </c>
      <c r="D15" t="s">
        <v>299</v>
      </c>
      <c r="E15">
        <v>782</v>
      </c>
      <c r="F15">
        <v>1120</v>
      </c>
      <c r="G15">
        <v>597</v>
      </c>
      <c r="H15">
        <v>1400</v>
      </c>
      <c r="I15">
        <f t="shared" si="1"/>
        <v>3899</v>
      </c>
      <c r="J15">
        <v>3</v>
      </c>
      <c r="K15" s="198">
        <f t="shared" si="2"/>
        <v>5</v>
      </c>
      <c r="L15" s="198">
        <v>10</v>
      </c>
      <c r="M15"/>
      <c r="N15" s="175" t="s">
        <v>339</v>
      </c>
      <c r="O15" s="176">
        <v>17</v>
      </c>
      <c r="P15" s="177">
        <v>6</v>
      </c>
      <c r="Q15" s="178">
        <v>7.1296296296296299E-3</v>
      </c>
      <c r="R15" s="178">
        <v>2.2569444444444447E-3</v>
      </c>
      <c r="S15" s="176">
        <v>17</v>
      </c>
    </row>
    <row r="16" spans="1:19" ht="15.75" thickBot="1" x14ac:dyDescent="0.3">
      <c r="A16" s="198" t="str">
        <f t="shared" si="0"/>
        <v>80Siobhy NichollsLautrec</v>
      </c>
      <c r="B16">
        <v>80</v>
      </c>
      <c r="C16" t="s">
        <v>340</v>
      </c>
      <c r="D16" t="s">
        <v>341</v>
      </c>
      <c r="E16">
        <v>1268.0000000000005</v>
      </c>
      <c r="F16">
        <v>1168</v>
      </c>
      <c r="G16">
        <v>896</v>
      </c>
      <c r="K16" s="198">
        <f t="shared" si="2"/>
        <v>0</v>
      </c>
      <c r="L16" s="198">
        <v>0</v>
      </c>
      <c r="M16"/>
      <c r="N16" s="179" t="s">
        <v>339</v>
      </c>
      <c r="O16" s="180">
        <v>20</v>
      </c>
      <c r="P16" s="181">
        <v>7</v>
      </c>
      <c r="Q16" s="182">
        <v>5.2546296296296282E-3</v>
      </c>
      <c r="R16" s="182">
        <v>2.1180555555555553E-3</v>
      </c>
      <c r="S16" s="181">
        <v>18</v>
      </c>
    </row>
    <row r="17" spans="1:19" ht="15" x14ac:dyDescent="0.25">
      <c r="A17" s="198" t="str">
        <f t="shared" si="0"/>
        <v>80Hannah BassolaCharlie</v>
      </c>
      <c r="B17">
        <v>80</v>
      </c>
      <c r="C17" t="s">
        <v>79</v>
      </c>
      <c r="D17" t="s">
        <v>80</v>
      </c>
      <c r="E17">
        <v>1024.9999999999993</v>
      </c>
      <c r="F17">
        <v>1200</v>
      </c>
      <c r="G17">
        <v>943</v>
      </c>
      <c r="H17">
        <v>1400</v>
      </c>
      <c r="I17">
        <f t="shared" ref="I17:I43" si="3">SUM(E17:H17)</f>
        <v>4567.9999999999991</v>
      </c>
      <c r="J17">
        <v>1</v>
      </c>
      <c r="K17" s="198">
        <f t="shared" si="2"/>
        <v>7</v>
      </c>
      <c r="L17" s="198">
        <v>14</v>
      </c>
      <c r="M17"/>
      <c r="N17" s="183" t="s">
        <v>342</v>
      </c>
      <c r="O17" s="184">
        <v>8</v>
      </c>
      <c r="P17" s="185">
        <v>3</v>
      </c>
      <c r="Q17" s="186">
        <v>6.1921296296296325E-3</v>
      </c>
      <c r="R17" s="186">
        <v>2.0254629629629629E-3</v>
      </c>
      <c r="S17" s="185">
        <v>14</v>
      </c>
    </row>
    <row r="18" spans="1:19" ht="15" x14ac:dyDescent="0.25">
      <c r="A18" s="198" t="str">
        <f t="shared" si="0"/>
        <v>80Malory ClarsonTiaja Park Elegance</v>
      </c>
      <c r="B18">
        <v>80</v>
      </c>
      <c r="C18" t="s">
        <v>51</v>
      </c>
      <c r="D18" t="s">
        <v>52</v>
      </c>
      <c r="E18">
        <v>979.99999999999932</v>
      </c>
      <c r="F18">
        <v>1020.0000000000001</v>
      </c>
      <c r="G18">
        <v>776</v>
      </c>
      <c r="H18">
        <v>1370</v>
      </c>
      <c r="I18">
        <f t="shared" si="3"/>
        <v>4146</v>
      </c>
      <c r="J18">
        <v>2</v>
      </c>
      <c r="K18" s="198">
        <f t="shared" si="2"/>
        <v>6</v>
      </c>
      <c r="L18" s="198">
        <v>12</v>
      </c>
      <c r="M18"/>
      <c r="N18" s="175" t="s">
        <v>342</v>
      </c>
      <c r="O18" s="176">
        <v>13</v>
      </c>
      <c r="P18" s="177">
        <v>5</v>
      </c>
      <c r="Q18" s="178">
        <v>6.365740740740743E-3</v>
      </c>
      <c r="R18" s="178">
        <v>2.5462962962962961E-3</v>
      </c>
      <c r="S18" s="177">
        <v>16</v>
      </c>
    </row>
    <row r="19" spans="1:19" ht="15" x14ac:dyDescent="0.25">
      <c r="A19" s="198" t="str">
        <f t="shared" si="0"/>
        <v>80Bailey RenzulloFlirtz No More</v>
      </c>
      <c r="B19">
        <v>80</v>
      </c>
      <c r="C19" t="s">
        <v>37</v>
      </c>
      <c r="D19" t="s">
        <v>38</v>
      </c>
      <c r="E19">
        <v>974</v>
      </c>
      <c r="F19">
        <v>1092</v>
      </c>
      <c r="G19">
        <v>779</v>
      </c>
      <c r="H19">
        <v>1270</v>
      </c>
      <c r="I19">
        <f t="shared" si="3"/>
        <v>4115</v>
      </c>
      <c r="J19">
        <v>3</v>
      </c>
      <c r="K19" s="198">
        <f t="shared" si="2"/>
        <v>5</v>
      </c>
      <c r="L19" s="198">
        <v>10</v>
      </c>
      <c r="M19"/>
      <c r="N19" s="175" t="s">
        <v>342</v>
      </c>
      <c r="O19" s="176">
        <v>11</v>
      </c>
      <c r="P19" s="177">
        <v>4</v>
      </c>
      <c r="Q19" s="178">
        <v>6.3888888888888884E-3</v>
      </c>
      <c r="R19" s="178">
        <v>2.3379629629629631E-3</v>
      </c>
      <c r="S19" s="177">
        <v>16</v>
      </c>
    </row>
    <row r="20" spans="1:19" ht="15" x14ac:dyDescent="0.25">
      <c r="A20" s="198" t="str">
        <f t="shared" si="0"/>
        <v>80Sophie HortonLa Galaxy</v>
      </c>
      <c r="B20">
        <v>80</v>
      </c>
      <c r="C20" t="s">
        <v>66</v>
      </c>
      <c r="D20" t="s">
        <v>67</v>
      </c>
      <c r="E20">
        <v>848.00000000000034</v>
      </c>
      <c r="F20">
        <v>1144</v>
      </c>
      <c r="G20">
        <v>688</v>
      </c>
      <c r="H20">
        <v>1400</v>
      </c>
      <c r="I20">
        <f t="shared" si="3"/>
        <v>4080.0000000000005</v>
      </c>
      <c r="J20">
        <v>4</v>
      </c>
      <c r="K20" s="198">
        <f t="shared" si="2"/>
        <v>4</v>
      </c>
      <c r="L20" s="198">
        <v>8</v>
      </c>
      <c r="M20"/>
      <c r="N20" s="175" t="s">
        <v>342</v>
      </c>
      <c r="O20" s="176">
        <v>12</v>
      </c>
      <c r="P20" s="177">
        <v>4</v>
      </c>
      <c r="Q20" s="178">
        <v>6.8749999999999992E-3</v>
      </c>
      <c r="R20" s="178">
        <v>2.1874999999999998E-3</v>
      </c>
      <c r="S20" s="177">
        <v>14</v>
      </c>
    </row>
    <row r="21" spans="1:19" ht="15" x14ac:dyDescent="0.25">
      <c r="A21" s="198" t="str">
        <f t="shared" si="0"/>
        <v>80Emily MaxwellPaddy</v>
      </c>
      <c r="B21">
        <v>80</v>
      </c>
      <c r="C21" t="s">
        <v>238</v>
      </c>
      <c r="D21" t="s">
        <v>309</v>
      </c>
      <c r="E21">
        <v>1003.9999999999997</v>
      </c>
      <c r="F21">
        <v>876</v>
      </c>
      <c r="G21">
        <v>634</v>
      </c>
      <c r="H21">
        <v>1300</v>
      </c>
      <c r="I21">
        <f t="shared" si="3"/>
        <v>3813.9999999999995</v>
      </c>
      <c r="J21">
        <v>5</v>
      </c>
      <c r="K21" s="198">
        <f t="shared" si="2"/>
        <v>3</v>
      </c>
      <c r="L21" s="198">
        <v>6</v>
      </c>
      <c r="M21"/>
      <c r="N21" s="175" t="s">
        <v>342</v>
      </c>
      <c r="O21" s="176">
        <v>18</v>
      </c>
      <c r="P21" s="177">
        <v>6</v>
      </c>
      <c r="Q21" s="178">
        <v>6.2731481481481492E-3</v>
      </c>
      <c r="R21" s="178">
        <v>2.9629629629629628E-3</v>
      </c>
      <c r="S21" s="177">
        <v>14</v>
      </c>
    </row>
    <row r="22" spans="1:19" ht="15" x14ac:dyDescent="0.25">
      <c r="A22" s="198" t="str">
        <f t="shared" si="0"/>
        <v>80Jorja BrownParty Time</v>
      </c>
      <c r="B22">
        <v>80</v>
      </c>
      <c r="C22" s="92" t="s">
        <v>110</v>
      </c>
      <c r="D22" s="92" t="s">
        <v>111</v>
      </c>
      <c r="E22">
        <v>739.99999999999966</v>
      </c>
      <c r="F22">
        <v>984.00000000000011</v>
      </c>
      <c r="G22">
        <v>671.99999999999989</v>
      </c>
      <c r="H22">
        <v>1400</v>
      </c>
      <c r="I22">
        <f t="shared" si="3"/>
        <v>3795.9999999999995</v>
      </c>
      <c r="J22">
        <v>6</v>
      </c>
      <c r="K22" s="198">
        <f t="shared" si="2"/>
        <v>2</v>
      </c>
      <c r="L22" s="198">
        <v>4</v>
      </c>
      <c r="M22"/>
      <c r="N22" s="175" t="s">
        <v>342</v>
      </c>
      <c r="O22" s="176">
        <v>9</v>
      </c>
      <c r="P22" s="177">
        <v>3</v>
      </c>
      <c r="Q22" s="178">
        <v>7.2916666666666676E-3</v>
      </c>
      <c r="R22" s="178">
        <v>2.6504629629629625E-3</v>
      </c>
      <c r="S22" s="177">
        <v>14</v>
      </c>
    </row>
    <row r="23" spans="1:19" ht="15" x14ac:dyDescent="0.25">
      <c r="A23" s="198" t="str">
        <f t="shared" si="0"/>
        <v>80Georgina ClarkeParkiarrup Puzzle</v>
      </c>
      <c r="B23">
        <v>80</v>
      </c>
      <c r="C23" t="s">
        <v>145</v>
      </c>
      <c r="D23" t="s">
        <v>146</v>
      </c>
      <c r="E23">
        <v>866.00000000000034</v>
      </c>
      <c r="F23">
        <v>951.99999999999989</v>
      </c>
      <c r="G23">
        <v>607</v>
      </c>
      <c r="H23">
        <v>1297.0000000000002</v>
      </c>
      <c r="I23">
        <f t="shared" si="3"/>
        <v>3722</v>
      </c>
      <c r="K23" s="198">
        <f t="shared" si="2"/>
        <v>0</v>
      </c>
      <c r="L23" s="198">
        <v>0</v>
      </c>
      <c r="M23"/>
      <c r="N23" s="175" t="s">
        <v>342</v>
      </c>
      <c r="O23" s="176">
        <v>15</v>
      </c>
      <c r="P23" s="177">
        <v>5</v>
      </c>
      <c r="Q23" s="178">
        <v>6.8055555555555543E-3</v>
      </c>
      <c r="R23" s="178">
        <v>2.7430555555555559E-3</v>
      </c>
      <c r="S23" s="177">
        <v>16</v>
      </c>
    </row>
    <row r="24" spans="1:19" ht="15" x14ac:dyDescent="0.25">
      <c r="A24" s="198" t="str">
        <f t="shared" si="0"/>
        <v>80Carly BallantyneClare Downs Lu Bita Jazz</v>
      </c>
      <c r="B24">
        <v>80</v>
      </c>
      <c r="C24" t="s">
        <v>268</v>
      </c>
      <c r="D24" t="s">
        <v>343</v>
      </c>
      <c r="E24">
        <v>758</v>
      </c>
      <c r="F24">
        <v>820</v>
      </c>
      <c r="G24">
        <v>419.00000000000006</v>
      </c>
      <c r="H24">
        <v>1400</v>
      </c>
      <c r="I24">
        <f t="shared" si="3"/>
        <v>3397</v>
      </c>
      <c r="K24" s="198">
        <f t="shared" si="2"/>
        <v>0</v>
      </c>
      <c r="L24" s="198">
        <v>0</v>
      </c>
      <c r="M24"/>
      <c r="N24" s="175" t="s">
        <v>342</v>
      </c>
      <c r="O24" s="176">
        <v>19</v>
      </c>
      <c r="P24" s="177">
        <v>6</v>
      </c>
      <c r="Q24" s="178">
        <v>7.2222222222222219E-3</v>
      </c>
      <c r="R24" s="178">
        <v>3.1249999999999997E-3</v>
      </c>
      <c r="S24" s="177">
        <v>12</v>
      </c>
    </row>
    <row r="25" spans="1:19" ht="15.75" thickBot="1" x14ac:dyDescent="0.3">
      <c r="A25" s="198" t="str">
        <f t="shared" si="0"/>
        <v>80Isabel GiblettBurrowa Geraldine</v>
      </c>
      <c r="B25">
        <v>80</v>
      </c>
      <c r="C25" t="s">
        <v>344</v>
      </c>
      <c r="D25" t="s">
        <v>345</v>
      </c>
      <c r="E25">
        <v>542.00000000000102</v>
      </c>
      <c r="F25">
        <v>955.99999999999989</v>
      </c>
      <c r="G25">
        <v>458</v>
      </c>
      <c r="H25">
        <v>0</v>
      </c>
      <c r="I25">
        <f t="shared" si="3"/>
        <v>1956.0000000000009</v>
      </c>
      <c r="K25" s="198">
        <f t="shared" si="2"/>
        <v>0</v>
      </c>
      <c r="L25" s="198">
        <v>0</v>
      </c>
      <c r="M25"/>
      <c r="N25" s="187" t="s">
        <v>342</v>
      </c>
      <c r="O25" s="188">
        <v>21</v>
      </c>
      <c r="P25" s="189">
        <v>7</v>
      </c>
      <c r="Q25" s="190">
        <v>8.0555555555555519E-3</v>
      </c>
      <c r="R25" s="190">
        <v>2.7314814814814819E-3</v>
      </c>
      <c r="S25" s="189">
        <v>15</v>
      </c>
    </row>
    <row r="26" spans="1:19" ht="15" x14ac:dyDescent="0.25">
      <c r="A26" s="198" t="str">
        <f t="shared" si="0"/>
        <v>80Ben Fell-SmithRafiki Raglan</v>
      </c>
      <c r="B26">
        <v>80</v>
      </c>
      <c r="C26" t="s">
        <v>303</v>
      </c>
      <c r="D26" t="s">
        <v>346</v>
      </c>
      <c r="E26">
        <v>1249.9999999999993</v>
      </c>
      <c r="F26">
        <v>1088</v>
      </c>
      <c r="G26">
        <v>774.99999999999989</v>
      </c>
      <c r="H26">
        <v>1400</v>
      </c>
      <c r="I26">
        <f t="shared" si="3"/>
        <v>4512.9999999999991</v>
      </c>
      <c r="J26">
        <v>1</v>
      </c>
      <c r="K26" s="198">
        <f t="shared" si="2"/>
        <v>7</v>
      </c>
      <c r="L26" s="198">
        <v>14</v>
      </c>
      <c r="M26"/>
      <c r="N26" s="171" t="s">
        <v>342</v>
      </c>
      <c r="O26" s="172">
        <v>16</v>
      </c>
      <c r="P26" s="173">
        <v>5</v>
      </c>
      <c r="Q26" s="174">
        <v>5.3240740740740766E-3</v>
      </c>
      <c r="R26" s="174">
        <v>2.3495370370370371E-3</v>
      </c>
      <c r="S26" s="173">
        <v>13</v>
      </c>
    </row>
    <row r="27" spans="1:19" ht="15" x14ac:dyDescent="0.25">
      <c r="A27" s="198" t="str">
        <f t="shared" si="0"/>
        <v>80Charlie BlackMissy</v>
      </c>
      <c r="B27">
        <v>80</v>
      </c>
      <c r="C27" t="s">
        <v>90</v>
      </c>
      <c r="D27" t="s">
        <v>347</v>
      </c>
      <c r="E27">
        <v>1106.0000000000002</v>
      </c>
      <c r="F27">
        <v>1144</v>
      </c>
      <c r="G27">
        <v>849</v>
      </c>
      <c r="H27">
        <v>1370</v>
      </c>
      <c r="I27">
        <f t="shared" si="3"/>
        <v>4469</v>
      </c>
      <c r="J27">
        <v>2</v>
      </c>
      <c r="K27" s="198">
        <f t="shared" si="2"/>
        <v>6</v>
      </c>
      <c r="L27" s="198">
        <v>12</v>
      </c>
      <c r="M27"/>
      <c r="N27" s="175" t="s">
        <v>342</v>
      </c>
      <c r="O27" s="176">
        <v>14</v>
      </c>
      <c r="P27" s="177">
        <v>5</v>
      </c>
      <c r="Q27" s="178">
        <v>5.8796296296296287E-3</v>
      </c>
      <c r="R27" s="178">
        <v>2.1874999999999998E-3</v>
      </c>
      <c r="S27" s="177">
        <v>16</v>
      </c>
    </row>
    <row r="28" spans="1:19" ht="15.75" thickBot="1" x14ac:dyDescent="0.3">
      <c r="A28" s="198" t="str">
        <f t="shared" si="0"/>
        <v>80Rohan SmithSpecky Mcgee</v>
      </c>
      <c r="B28">
        <v>80</v>
      </c>
      <c r="C28" t="s">
        <v>97</v>
      </c>
      <c r="D28" t="s">
        <v>348</v>
      </c>
      <c r="E28">
        <v>1121</v>
      </c>
      <c r="F28">
        <v>1168</v>
      </c>
      <c r="G28">
        <v>668</v>
      </c>
      <c r="H28">
        <v>1370</v>
      </c>
      <c r="I28">
        <f t="shared" si="3"/>
        <v>4327</v>
      </c>
      <c r="J28">
        <v>3</v>
      </c>
      <c r="K28" s="198">
        <f t="shared" si="2"/>
        <v>5</v>
      </c>
      <c r="L28" s="198">
        <v>10</v>
      </c>
      <c r="M28"/>
      <c r="N28" s="179" t="s">
        <v>342</v>
      </c>
      <c r="O28" s="180">
        <v>22</v>
      </c>
      <c r="P28" s="181">
        <v>7</v>
      </c>
      <c r="Q28" s="182">
        <v>5.8217592592592592E-3</v>
      </c>
      <c r="R28" s="182">
        <v>2.1180555555555553E-3</v>
      </c>
      <c r="S28" s="181">
        <v>14</v>
      </c>
    </row>
    <row r="29" spans="1:19" ht="15.75" thickBot="1" x14ac:dyDescent="0.3">
      <c r="A29" s="198" t="str">
        <f t="shared" si="0"/>
        <v>70Danielle KnightWhiskey On The Rocks</v>
      </c>
      <c r="B29">
        <v>70</v>
      </c>
      <c r="C29" t="s">
        <v>136</v>
      </c>
      <c r="D29" t="s">
        <v>349</v>
      </c>
      <c r="E29">
        <v>670.99999999999966</v>
      </c>
      <c r="F29">
        <v>740.00000000000023</v>
      </c>
      <c r="G29">
        <v>411</v>
      </c>
      <c r="H29">
        <v>1257</v>
      </c>
      <c r="I29">
        <f t="shared" si="3"/>
        <v>3079</v>
      </c>
      <c r="J29">
        <v>1</v>
      </c>
      <c r="K29" s="198">
        <f t="shared" si="2"/>
        <v>7</v>
      </c>
      <c r="L29" s="198">
        <v>14</v>
      </c>
      <c r="M29"/>
      <c r="N29" s="175" t="s">
        <v>350</v>
      </c>
      <c r="O29" s="176">
        <v>30</v>
      </c>
      <c r="P29" s="177">
        <v>10</v>
      </c>
      <c r="Q29" s="178">
        <v>7.557870370370371E-3</v>
      </c>
      <c r="R29" s="178">
        <v>3.3564814814814811E-3</v>
      </c>
      <c r="S29" s="177">
        <v>22</v>
      </c>
    </row>
    <row r="30" spans="1:19" ht="15" x14ac:dyDescent="0.25">
      <c r="A30" s="198" t="str">
        <f t="shared" si="0"/>
        <v>70Jamie ElezovichAniken</v>
      </c>
      <c r="B30">
        <v>70</v>
      </c>
      <c r="C30" t="s">
        <v>351</v>
      </c>
      <c r="D30" t="s">
        <v>352</v>
      </c>
      <c r="E30">
        <v>1073.0000000000005</v>
      </c>
      <c r="F30">
        <v>1152</v>
      </c>
      <c r="G30">
        <v>777</v>
      </c>
      <c r="H30">
        <v>1277</v>
      </c>
      <c r="I30">
        <f t="shared" si="3"/>
        <v>4279</v>
      </c>
      <c r="J30">
        <v>1</v>
      </c>
      <c r="K30" s="198">
        <f t="shared" si="2"/>
        <v>7</v>
      </c>
      <c r="L30" s="198">
        <v>14</v>
      </c>
      <c r="M30"/>
      <c r="N30" s="171" t="s">
        <v>350</v>
      </c>
      <c r="O30" s="172">
        <v>27</v>
      </c>
      <c r="P30" s="173">
        <v>9</v>
      </c>
      <c r="Q30" s="174">
        <v>6.0069444444444432E-3</v>
      </c>
      <c r="R30" s="174">
        <v>2.1643518518518518E-3</v>
      </c>
      <c r="S30" s="173">
        <v>14</v>
      </c>
    </row>
    <row r="31" spans="1:19" ht="15" x14ac:dyDescent="0.25">
      <c r="A31" s="198" t="str">
        <f t="shared" si="0"/>
        <v>70Mackenzie ThomasBorn Blue</v>
      </c>
      <c r="B31">
        <v>70</v>
      </c>
      <c r="C31" t="s">
        <v>353</v>
      </c>
      <c r="D31" t="s">
        <v>354</v>
      </c>
      <c r="E31">
        <v>874.99999999999898</v>
      </c>
      <c r="F31">
        <v>972.00000000000011</v>
      </c>
      <c r="G31">
        <v>550</v>
      </c>
      <c r="H31">
        <v>1300</v>
      </c>
      <c r="I31">
        <f t="shared" si="3"/>
        <v>3696.9999999999991</v>
      </c>
      <c r="J31">
        <v>2</v>
      </c>
      <c r="K31" s="198">
        <f t="shared" si="2"/>
        <v>6</v>
      </c>
      <c r="L31" s="198">
        <v>12</v>
      </c>
      <c r="M31"/>
      <c r="N31" s="175" t="s">
        <v>350</v>
      </c>
      <c r="O31" s="176">
        <v>28</v>
      </c>
      <c r="P31" s="177">
        <v>9</v>
      </c>
      <c r="Q31" s="178">
        <v>6.770833333333337E-3</v>
      </c>
      <c r="R31" s="178">
        <v>2.685185185185185E-3</v>
      </c>
      <c r="S31" s="177">
        <v>14</v>
      </c>
    </row>
    <row r="32" spans="1:19" ht="15" x14ac:dyDescent="0.25">
      <c r="A32" s="198" t="str">
        <f t="shared" si="0"/>
        <v>70Ella JonesDreeme Park Simply Gold</v>
      </c>
      <c r="B32">
        <v>70</v>
      </c>
      <c r="C32" t="s">
        <v>355</v>
      </c>
      <c r="D32" t="s">
        <v>356</v>
      </c>
      <c r="E32">
        <v>290.00000000000034</v>
      </c>
      <c r="F32">
        <v>748</v>
      </c>
      <c r="G32">
        <v>336.99999999999994</v>
      </c>
      <c r="H32">
        <v>1400</v>
      </c>
      <c r="I32">
        <f t="shared" si="3"/>
        <v>2775.0000000000005</v>
      </c>
      <c r="J32">
        <v>3</v>
      </c>
      <c r="K32" s="198">
        <f t="shared" si="2"/>
        <v>5</v>
      </c>
      <c r="L32" s="198">
        <v>10</v>
      </c>
      <c r="M32"/>
      <c r="N32" s="175" t="s">
        <v>350</v>
      </c>
      <c r="O32" s="176">
        <v>31</v>
      </c>
      <c r="P32" s="177">
        <v>10</v>
      </c>
      <c r="Q32" s="178">
        <v>9.0277777777777769E-3</v>
      </c>
      <c r="R32" s="178">
        <v>3.3333333333333335E-3</v>
      </c>
      <c r="S32" s="177">
        <v>14</v>
      </c>
    </row>
    <row r="33" spans="1:19" ht="15.75" thickBot="1" x14ac:dyDescent="0.3">
      <c r="A33" s="198" t="str">
        <f t="shared" si="0"/>
        <v>70Summer ThornHes Smokin</v>
      </c>
      <c r="B33">
        <v>70</v>
      </c>
      <c r="C33" t="s">
        <v>357</v>
      </c>
      <c r="D33" t="s">
        <v>358</v>
      </c>
      <c r="E33">
        <v>101.00000000000136</v>
      </c>
      <c r="F33">
        <v>636</v>
      </c>
      <c r="G33">
        <v>518</v>
      </c>
      <c r="H33">
        <v>1349</v>
      </c>
      <c r="I33">
        <f t="shared" si="3"/>
        <v>2604.0000000000014</v>
      </c>
      <c r="J33">
        <v>4</v>
      </c>
      <c r="K33" s="198">
        <f t="shared" si="2"/>
        <v>4</v>
      </c>
      <c r="L33" s="198">
        <v>8</v>
      </c>
      <c r="M33"/>
      <c r="N33" s="179" t="s">
        <v>350</v>
      </c>
      <c r="O33" s="180">
        <v>34</v>
      </c>
      <c r="P33" s="181">
        <v>11</v>
      </c>
      <c r="Q33" s="182">
        <v>9.7569444444444396E-3</v>
      </c>
      <c r="R33" s="182">
        <v>3.6574074074074074E-3</v>
      </c>
      <c r="S33" s="181">
        <v>14</v>
      </c>
    </row>
    <row r="34" spans="1:19" ht="15" x14ac:dyDescent="0.25">
      <c r="A34" s="198" t="str">
        <f t="shared" si="0"/>
        <v>70Emily DuaneRoseridge Little Gem</v>
      </c>
      <c r="B34">
        <v>70</v>
      </c>
      <c r="C34" t="s">
        <v>87</v>
      </c>
      <c r="D34" t="s">
        <v>88</v>
      </c>
      <c r="E34">
        <v>1183.9999999999991</v>
      </c>
      <c r="F34">
        <v>1160</v>
      </c>
      <c r="G34">
        <v>943.99999999999989</v>
      </c>
      <c r="H34">
        <v>1400</v>
      </c>
      <c r="I34">
        <f t="shared" si="3"/>
        <v>4687.9999999999991</v>
      </c>
      <c r="J34">
        <v>1</v>
      </c>
      <c r="K34" s="198">
        <f t="shared" si="2"/>
        <v>7</v>
      </c>
      <c r="L34" s="198">
        <v>14</v>
      </c>
      <c r="M34"/>
      <c r="N34" s="171" t="s">
        <v>359</v>
      </c>
      <c r="O34" s="172">
        <v>33</v>
      </c>
      <c r="P34" s="173">
        <v>10</v>
      </c>
      <c r="Q34" s="174">
        <v>2.8819444444444474E-3</v>
      </c>
      <c r="R34" s="174">
        <v>9.8379629629629642E-4</v>
      </c>
      <c r="S34" s="173">
        <v>12</v>
      </c>
    </row>
    <row r="35" spans="1:19" ht="15" x14ac:dyDescent="0.25">
      <c r="A35" s="198" t="str">
        <f t="shared" si="0"/>
        <v>70Lauren BassolaSalt River Twilight</v>
      </c>
      <c r="B35">
        <v>70</v>
      </c>
      <c r="C35" t="s">
        <v>85</v>
      </c>
      <c r="D35" t="s">
        <v>360</v>
      </c>
      <c r="E35">
        <v>1203.9999999999993</v>
      </c>
      <c r="F35">
        <v>1108</v>
      </c>
      <c r="G35">
        <v>930</v>
      </c>
      <c r="H35">
        <v>1382</v>
      </c>
      <c r="I35">
        <f t="shared" si="3"/>
        <v>4623.9999999999991</v>
      </c>
      <c r="J35">
        <v>2</v>
      </c>
      <c r="K35" s="198">
        <f t="shared" si="2"/>
        <v>6</v>
      </c>
      <c r="L35" s="198">
        <v>12</v>
      </c>
      <c r="M35"/>
      <c r="N35" s="175" t="s">
        <v>359</v>
      </c>
      <c r="O35" s="176">
        <v>29</v>
      </c>
      <c r="P35" s="177">
        <v>9</v>
      </c>
      <c r="Q35" s="178">
        <v>2.8240740740740761E-3</v>
      </c>
      <c r="R35" s="178">
        <v>1.1342592592592591E-3</v>
      </c>
      <c r="S35" s="177">
        <v>11</v>
      </c>
    </row>
    <row r="36" spans="1:19" ht="15" x14ac:dyDescent="0.25">
      <c r="A36" s="198" t="str">
        <f t="shared" si="0"/>
        <v>70Campbell BlackTrapalanda Downs Pegasus</v>
      </c>
      <c r="B36">
        <v>70</v>
      </c>
      <c r="C36" t="s">
        <v>82</v>
      </c>
      <c r="D36" t="s">
        <v>83</v>
      </c>
      <c r="E36">
        <v>1255.9999999999995</v>
      </c>
      <c r="F36">
        <v>1140</v>
      </c>
      <c r="G36">
        <v>798.00000000000011</v>
      </c>
      <c r="H36">
        <v>1400</v>
      </c>
      <c r="I36">
        <f t="shared" si="3"/>
        <v>4594</v>
      </c>
      <c r="J36">
        <v>3</v>
      </c>
      <c r="K36" s="198">
        <f t="shared" si="2"/>
        <v>5</v>
      </c>
      <c r="L36" s="198">
        <v>10</v>
      </c>
      <c r="M36"/>
      <c r="N36" s="175" t="s">
        <v>359</v>
      </c>
      <c r="O36" s="176">
        <v>24</v>
      </c>
      <c r="P36" s="177">
        <v>8</v>
      </c>
      <c r="Q36" s="178">
        <v>2.6736111111111127E-3</v>
      </c>
      <c r="R36" s="178">
        <v>1.0416666666666667E-3</v>
      </c>
      <c r="S36" s="177">
        <v>12</v>
      </c>
    </row>
    <row r="37" spans="1:19" ht="15" x14ac:dyDescent="0.25">
      <c r="A37" s="198" t="str">
        <f t="shared" si="0"/>
        <v>70Ella MccrumWindward Park Asha</v>
      </c>
      <c r="B37">
        <v>70</v>
      </c>
      <c r="C37" t="s">
        <v>100</v>
      </c>
      <c r="D37" t="s">
        <v>361</v>
      </c>
      <c r="E37">
        <v>1216.0000000000011</v>
      </c>
      <c r="F37">
        <v>1172</v>
      </c>
      <c r="G37">
        <v>829</v>
      </c>
      <c r="H37">
        <v>1370</v>
      </c>
      <c r="I37">
        <f t="shared" si="3"/>
        <v>4587.0000000000009</v>
      </c>
      <c r="J37">
        <v>4</v>
      </c>
      <c r="K37" s="198">
        <f t="shared" si="2"/>
        <v>4</v>
      </c>
      <c r="L37" s="198">
        <v>8</v>
      </c>
      <c r="M37"/>
      <c r="N37" s="175" t="s">
        <v>359</v>
      </c>
      <c r="O37" s="176">
        <v>32</v>
      </c>
      <c r="P37" s="177">
        <v>10</v>
      </c>
      <c r="Q37" s="178">
        <v>2.7893518518518484E-3</v>
      </c>
      <c r="R37" s="178">
        <v>9.4907407407407408E-4</v>
      </c>
      <c r="S37" s="177">
        <v>12</v>
      </c>
    </row>
    <row r="38" spans="1:19" ht="15" x14ac:dyDescent="0.25">
      <c r="A38" s="198" t="str">
        <f t="shared" si="0"/>
        <v>70Evie JamesCharisma Royal Symphony</v>
      </c>
      <c r="B38">
        <v>70</v>
      </c>
      <c r="C38" t="s">
        <v>286</v>
      </c>
      <c r="D38" t="s">
        <v>287</v>
      </c>
      <c r="E38">
        <v>1167.9999999999995</v>
      </c>
      <c r="F38">
        <v>1132</v>
      </c>
      <c r="G38">
        <v>861.00000000000011</v>
      </c>
      <c r="H38">
        <v>1300</v>
      </c>
      <c r="I38">
        <f t="shared" si="3"/>
        <v>4461</v>
      </c>
      <c r="J38">
        <v>5</v>
      </c>
      <c r="K38" s="198">
        <f t="shared" si="2"/>
        <v>3</v>
      </c>
      <c r="L38" s="198">
        <v>6</v>
      </c>
      <c r="M38"/>
      <c r="N38" s="175" t="s">
        <v>359</v>
      </c>
      <c r="O38" s="176">
        <v>23</v>
      </c>
      <c r="P38" s="177">
        <v>8</v>
      </c>
      <c r="Q38" s="178">
        <v>2.9282407407407417E-3</v>
      </c>
      <c r="R38" s="178">
        <v>1.0648148148148147E-3</v>
      </c>
      <c r="S38" s="177">
        <v>11</v>
      </c>
    </row>
    <row r="39" spans="1:19" ht="15" x14ac:dyDescent="0.25">
      <c r="A39" s="198" t="str">
        <f t="shared" ref="A39:A59" si="4">CONCATENATE(B39,C39,D39)</f>
        <v>70Felicity EricssonWattle Park Topaz</v>
      </c>
      <c r="B39">
        <v>70</v>
      </c>
      <c r="C39" t="s">
        <v>362</v>
      </c>
      <c r="D39" t="s">
        <v>363</v>
      </c>
      <c r="E39">
        <v>1048</v>
      </c>
      <c r="F39">
        <v>1104</v>
      </c>
      <c r="G39">
        <v>945</v>
      </c>
      <c r="H39">
        <v>1271</v>
      </c>
      <c r="I39">
        <f t="shared" si="3"/>
        <v>4368</v>
      </c>
      <c r="J39">
        <v>6</v>
      </c>
      <c r="K39" s="198">
        <f t="shared" si="2"/>
        <v>2</v>
      </c>
      <c r="L39" s="198">
        <v>4</v>
      </c>
      <c r="M39"/>
      <c r="N39" s="175" t="s">
        <v>359</v>
      </c>
      <c r="O39" s="176">
        <v>37</v>
      </c>
      <c r="P39" s="177">
        <v>11</v>
      </c>
      <c r="Q39" s="178">
        <v>3.2754629629629627E-3</v>
      </c>
      <c r="R39" s="178">
        <v>1.1458333333333333E-3</v>
      </c>
      <c r="S39" s="177">
        <v>12</v>
      </c>
    </row>
    <row r="40" spans="1:19" ht="15" x14ac:dyDescent="0.25">
      <c r="A40" s="198" t="str">
        <f t="shared" si="4"/>
        <v>70Coco MitchellCherryfield Festival</v>
      </c>
      <c r="B40">
        <v>70</v>
      </c>
      <c r="C40" t="s">
        <v>119</v>
      </c>
      <c r="D40" t="s">
        <v>120</v>
      </c>
      <c r="E40">
        <v>1039.9999999999993</v>
      </c>
      <c r="F40">
        <v>1120</v>
      </c>
      <c r="G40">
        <v>737.99999999999977</v>
      </c>
      <c r="H40">
        <v>1282</v>
      </c>
      <c r="I40">
        <f t="shared" si="3"/>
        <v>4179.9999999999991</v>
      </c>
      <c r="K40" s="198">
        <f t="shared" si="2"/>
        <v>0</v>
      </c>
      <c r="L40" s="198">
        <v>0</v>
      </c>
      <c r="M40"/>
      <c r="N40" s="175" t="s">
        <v>359</v>
      </c>
      <c r="O40" s="176">
        <v>25</v>
      </c>
      <c r="P40" s="177">
        <v>8</v>
      </c>
      <c r="Q40" s="178">
        <v>3.2986111111111133E-3</v>
      </c>
      <c r="R40" s="178">
        <v>1.0995370370370371E-3</v>
      </c>
      <c r="S40" s="177">
        <v>12</v>
      </c>
    </row>
    <row r="41" spans="1:19" ht="15" x14ac:dyDescent="0.25">
      <c r="A41" s="198" t="str">
        <f t="shared" si="4"/>
        <v>70Caitlin WorthTreelea Park Romeo</v>
      </c>
      <c r="B41">
        <v>70</v>
      </c>
      <c r="C41" t="s">
        <v>364</v>
      </c>
      <c r="D41" t="s">
        <v>365</v>
      </c>
      <c r="E41">
        <v>816.00000000000182</v>
      </c>
      <c r="F41">
        <v>964</v>
      </c>
      <c r="G41">
        <v>791.00000000000011</v>
      </c>
      <c r="H41">
        <v>1400</v>
      </c>
      <c r="I41">
        <f t="shared" si="3"/>
        <v>3971.0000000000018</v>
      </c>
      <c r="K41" s="198">
        <f t="shared" si="2"/>
        <v>0</v>
      </c>
      <c r="L41" s="198">
        <v>0</v>
      </c>
      <c r="M41"/>
      <c r="N41" s="175" t="s">
        <v>359</v>
      </c>
      <c r="O41" s="176">
        <v>26</v>
      </c>
      <c r="P41" s="177">
        <v>8</v>
      </c>
      <c r="Q41" s="178">
        <v>3.946759259259254E-3</v>
      </c>
      <c r="R41" s="178">
        <v>1.5509259259259261E-3</v>
      </c>
      <c r="S41" s="177">
        <v>12</v>
      </c>
    </row>
    <row r="42" spans="1:19" ht="15" x14ac:dyDescent="0.25">
      <c r="A42" s="198" t="str">
        <f t="shared" si="4"/>
        <v>70Savannah BeveridgeBundy Rumbler</v>
      </c>
      <c r="B42">
        <v>70</v>
      </c>
      <c r="C42" t="s">
        <v>366</v>
      </c>
      <c r="D42" t="s">
        <v>367</v>
      </c>
      <c r="E42">
        <v>1123.9999999999991</v>
      </c>
      <c r="F42">
        <v>924</v>
      </c>
      <c r="G42">
        <v>507</v>
      </c>
      <c r="H42">
        <v>1300</v>
      </c>
      <c r="I42">
        <f t="shared" si="3"/>
        <v>3854.9999999999991</v>
      </c>
      <c r="K42" s="198">
        <f t="shared" si="2"/>
        <v>0</v>
      </c>
      <c r="L42" s="198">
        <v>0</v>
      </c>
      <c r="M42"/>
      <c r="N42" s="175" t="s">
        <v>359</v>
      </c>
      <c r="O42" s="176">
        <v>35</v>
      </c>
      <c r="P42" s="177">
        <v>11</v>
      </c>
      <c r="Q42" s="178">
        <v>3.0555555555555579E-3</v>
      </c>
      <c r="R42" s="178">
        <v>1.6666666666666668E-3</v>
      </c>
      <c r="S42" s="177">
        <v>12</v>
      </c>
    </row>
    <row r="43" spans="1:19" ht="15.75" thickBot="1" x14ac:dyDescent="0.3">
      <c r="A43" s="198" t="str">
        <f t="shared" si="4"/>
        <v>70Nina BerceneMiss Polly Pocket</v>
      </c>
      <c r="B43">
        <v>70</v>
      </c>
      <c r="C43" t="s">
        <v>313</v>
      </c>
      <c r="D43" t="s">
        <v>158</v>
      </c>
      <c r="E43">
        <v>931.99999999999795</v>
      </c>
      <c r="F43">
        <v>1052</v>
      </c>
      <c r="G43">
        <v>516</v>
      </c>
      <c r="H43">
        <v>0</v>
      </c>
      <c r="I43">
        <f t="shared" si="3"/>
        <v>2499.9999999999982</v>
      </c>
      <c r="K43" s="198">
        <f t="shared" si="2"/>
        <v>0</v>
      </c>
      <c r="L43" s="198">
        <v>0</v>
      </c>
      <c r="M43"/>
      <c r="N43" s="179" t="s">
        <v>359</v>
      </c>
      <c r="O43" s="180">
        <v>36</v>
      </c>
      <c r="P43" s="181">
        <v>11</v>
      </c>
      <c r="Q43" s="182">
        <v>3.611111111111117E-3</v>
      </c>
      <c r="R43" s="182">
        <v>1.2962962962962963E-3</v>
      </c>
      <c r="S43" s="181">
        <v>12</v>
      </c>
    </row>
    <row r="44" spans="1:19" ht="15.75" thickBot="1" x14ac:dyDescent="0.3">
      <c r="A44" s="198" t="str">
        <f t="shared" si="4"/>
        <v>60Naomi EdmundsVal D'Isere Joey</v>
      </c>
      <c r="B44">
        <v>60</v>
      </c>
      <c r="C44" t="s">
        <v>368</v>
      </c>
      <c r="D44" t="s">
        <v>369</v>
      </c>
      <c r="E44">
        <v>125.00000000000034</v>
      </c>
      <c r="F44">
        <v>1056</v>
      </c>
      <c r="G44">
        <v>687</v>
      </c>
      <c r="H44">
        <v>1355</v>
      </c>
      <c r="I44">
        <f t="shared" ref="I44" si="5">SUM(E44:H44)</f>
        <v>3223.0000000000005</v>
      </c>
      <c r="J44">
        <v>1</v>
      </c>
      <c r="K44" s="198">
        <f t="shared" si="2"/>
        <v>7</v>
      </c>
      <c r="L44" s="198">
        <v>14</v>
      </c>
      <c r="M44"/>
      <c r="N44" s="191" t="s">
        <v>370</v>
      </c>
      <c r="O44" s="192">
        <v>38</v>
      </c>
      <c r="P44" s="193"/>
      <c r="Q44" s="194">
        <v>9.6643518518518511E-3</v>
      </c>
      <c r="R44" s="194">
        <v>2.4421296296296296E-3</v>
      </c>
      <c r="S44" s="193">
        <v>25</v>
      </c>
    </row>
    <row r="45" spans="1:19" ht="15" x14ac:dyDescent="0.25">
      <c r="A45" s="198" t="str">
        <f t="shared" si="4"/>
        <v>60Isabelle CoxBandeeka Forrest</v>
      </c>
      <c r="B45">
        <v>60</v>
      </c>
      <c r="C45" t="s">
        <v>182</v>
      </c>
      <c r="D45" t="s">
        <v>371</v>
      </c>
      <c r="E45">
        <v>20</v>
      </c>
      <c r="F45">
        <v>1096</v>
      </c>
      <c r="G45">
        <v>533</v>
      </c>
      <c r="H45">
        <v>1279</v>
      </c>
      <c r="I45">
        <f t="shared" ref="I45:I59" si="6">SUM(E45:H45)</f>
        <v>2928</v>
      </c>
      <c r="J45">
        <v>1</v>
      </c>
      <c r="K45" s="198">
        <f t="shared" si="2"/>
        <v>7</v>
      </c>
      <c r="L45" s="198">
        <v>14</v>
      </c>
      <c r="M45"/>
      <c r="N45" s="171" t="s">
        <v>372</v>
      </c>
      <c r="O45" s="172">
        <v>40</v>
      </c>
      <c r="P45" s="173">
        <v>12</v>
      </c>
      <c r="Q45" s="174"/>
      <c r="R45" s="174">
        <v>2.3263888888888887E-3</v>
      </c>
      <c r="S45" s="173">
        <v>13</v>
      </c>
    </row>
    <row r="46" spans="1:19" ht="15" x14ac:dyDescent="0.25">
      <c r="A46" s="198" t="str">
        <f t="shared" si="4"/>
        <v>60Sheridan ClarsonTiaja Park Halo</v>
      </c>
      <c r="B46">
        <v>60</v>
      </c>
      <c r="C46" t="s">
        <v>95</v>
      </c>
      <c r="D46" t="s">
        <v>96</v>
      </c>
      <c r="E46">
        <v>437.00000000000205</v>
      </c>
      <c r="F46">
        <v>847.99999999999977</v>
      </c>
      <c r="G46">
        <v>317</v>
      </c>
      <c r="H46">
        <v>1250</v>
      </c>
      <c r="I46">
        <f t="shared" si="6"/>
        <v>2852.0000000000018</v>
      </c>
      <c r="J46">
        <v>2</v>
      </c>
      <c r="K46" s="198">
        <f t="shared" si="2"/>
        <v>6</v>
      </c>
      <c r="L46" s="198">
        <v>12</v>
      </c>
      <c r="M46"/>
      <c r="N46" s="175" t="s">
        <v>372</v>
      </c>
      <c r="O46" s="176">
        <v>39</v>
      </c>
      <c r="P46" s="177">
        <v>12</v>
      </c>
      <c r="Q46" s="178">
        <v>8.4606481481481408E-3</v>
      </c>
      <c r="R46" s="178">
        <v>3.0439814814814821E-3</v>
      </c>
      <c r="S46" s="177">
        <v>13</v>
      </c>
    </row>
    <row r="47" spans="1:19" ht="15.75" thickBot="1" x14ac:dyDescent="0.3">
      <c r="A47" s="198" t="str">
        <f t="shared" si="4"/>
        <v>60Kate BannerOver The Rainbow</v>
      </c>
      <c r="B47">
        <v>60</v>
      </c>
      <c r="C47" t="s">
        <v>105</v>
      </c>
      <c r="D47" t="s">
        <v>106</v>
      </c>
      <c r="E47">
        <v>1058</v>
      </c>
      <c r="F47">
        <v>1112</v>
      </c>
      <c r="G47">
        <v>602</v>
      </c>
      <c r="H47">
        <v>0</v>
      </c>
      <c r="I47">
        <f t="shared" si="6"/>
        <v>2772</v>
      </c>
      <c r="J47">
        <v>3</v>
      </c>
      <c r="K47" s="198">
        <f t="shared" si="2"/>
        <v>5</v>
      </c>
      <c r="L47" s="198">
        <v>10</v>
      </c>
      <c r="M47"/>
      <c r="N47" s="179" t="s">
        <v>372</v>
      </c>
      <c r="O47" s="180">
        <v>43</v>
      </c>
      <c r="P47" s="181">
        <v>13</v>
      </c>
      <c r="Q47" s="182">
        <v>6.0648148148148145E-3</v>
      </c>
      <c r="R47" s="182">
        <v>2.2800925925925927E-3</v>
      </c>
      <c r="S47" s="181">
        <v>14</v>
      </c>
    </row>
    <row r="48" spans="1:19" ht="15" x14ac:dyDescent="0.25">
      <c r="A48" s="198" t="str">
        <f t="shared" si="4"/>
        <v>60Lottie DowlingDigger</v>
      </c>
      <c r="B48">
        <v>60</v>
      </c>
      <c r="C48" t="s">
        <v>283</v>
      </c>
      <c r="D48" t="s">
        <v>284</v>
      </c>
      <c r="E48">
        <v>983.99999999999932</v>
      </c>
      <c r="F48">
        <v>1088</v>
      </c>
      <c r="G48">
        <v>917</v>
      </c>
      <c r="H48">
        <v>1376</v>
      </c>
      <c r="I48">
        <f t="shared" si="6"/>
        <v>4364.9999999999991</v>
      </c>
      <c r="J48">
        <v>1</v>
      </c>
      <c r="K48" s="198">
        <f t="shared" si="2"/>
        <v>7</v>
      </c>
      <c r="L48" s="198">
        <v>14</v>
      </c>
      <c r="M48"/>
      <c r="N48" s="171" t="s">
        <v>373</v>
      </c>
      <c r="O48" s="172">
        <v>42</v>
      </c>
      <c r="P48" s="173">
        <v>12</v>
      </c>
      <c r="Q48" s="174">
        <v>3.4606481481481502E-3</v>
      </c>
      <c r="R48" s="174">
        <v>1.1921296296296296E-3</v>
      </c>
      <c r="S48" s="172">
        <v>12</v>
      </c>
    </row>
    <row r="49" spans="1:19" ht="15" x14ac:dyDescent="0.25">
      <c r="A49" s="198" t="str">
        <f t="shared" si="4"/>
        <v>60Claire GeorgeNoonie</v>
      </c>
      <c r="B49">
        <v>60</v>
      </c>
      <c r="C49" t="s">
        <v>270</v>
      </c>
      <c r="D49" t="s">
        <v>374</v>
      </c>
      <c r="E49">
        <v>1120.0000000000018</v>
      </c>
      <c r="F49">
        <v>1144</v>
      </c>
      <c r="G49">
        <v>763.99999999999989</v>
      </c>
      <c r="H49">
        <v>1190</v>
      </c>
      <c r="I49">
        <f t="shared" si="6"/>
        <v>4218.0000000000018</v>
      </c>
      <c r="J49">
        <v>2</v>
      </c>
      <c r="K49" s="198">
        <f t="shared" si="2"/>
        <v>6</v>
      </c>
      <c r="L49" s="198">
        <v>12</v>
      </c>
      <c r="M49"/>
      <c r="N49" s="175" t="s">
        <v>373</v>
      </c>
      <c r="O49" s="176">
        <v>41</v>
      </c>
      <c r="P49" s="177">
        <v>12</v>
      </c>
      <c r="Q49" s="178">
        <v>3.0671296296296245E-3</v>
      </c>
      <c r="R49" s="178">
        <v>1.0300925925925926E-3</v>
      </c>
      <c r="S49" s="177">
        <v>12</v>
      </c>
    </row>
    <row r="50" spans="1:19" ht="15" x14ac:dyDescent="0.25">
      <c r="A50" s="198" t="str">
        <f t="shared" si="4"/>
        <v>60Ebonie RichardsonSilkwood Sequence</v>
      </c>
      <c r="B50">
        <v>60</v>
      </c>
      <c r="C50" t="s">
        <v>64</v>
      </c>
      <c r="D50" t="s">
        <v>65</v>
      </c>
      <c r="E50">
        <v>956.00000000000045</v>
      </c>
      <c r="F50">
        <v>968</v>
      </c>
      <c r="G50">
        <v>635.00000000000011</v>
      </c>
      <c r="H50">
        <v>1248</v>
      </c>
      <c r="I50">
        <f t="shared" si="6"/>
        <v>3807.0000000000005</v>
      </c>
      <c r="J50">
        <v>3</v>
      </c>
      <c r="K50" s="198">
        <f t="shared" si="2"/>
        <v>5</v>
      </c>
      <c r="L50" s="198">
        <v>10</v>
      </c>
      <c r="M50"/>
      <c r="N50" s="175" t="s">
        <v>373</v>
      </c>
      <c r="O50" s="176">
        <v>44</v>
      </c>
      <c r="P50" s="177">
        <v>13</v>
      </c>
      <c r="Q50" s="178">
        <v>3.5416666666666652E-3</v>
      </c>
      <c r="R50" s="178">
        <v>1.5393518518518519E-3</v>
      </c>
      <c r="S50" s="177">
        <v>12</v>
      </c>
    </row>
    <row r="51" spans="1:19" ht="15.75" thickBot="1" x14ac:dyDescent="0.3">
      <c r="A51" s="198" t="str">
        <f t="shared" si="4"/>
        <v>60Emmi KnealeCharisma James Bond</v>
      </c>
      <c r="B51">
        <v>60</v>
      </c>
      <c r="C51" t="s">
        <v>143</v>
      </c>
      <c r="D51" t="s">
        <v>375</v>
      </c>
      <c r="E51">
        <v>880.00000000000136</v>
      </c>
      <c r="F51">
        <v>507.99999999999989</v>
      </c>
      <c r="G51">
        <v>414.00000000000006</v>
      </c>
      <c r="H51">
        <v>1375</v>
      </c>
      <c r="I51">
        <f t="shared" si="6"/>
        <v>3177.0000000000014</v>
      </c>
      <c r="J51">
        <v>4</v>
      </c>
      <c r="K51" s="198">
        <f t="shared" si="2"/>
        <v>4</v>
      </c>
      <c r="L51" s="198">
        <v>8</v>
      </c>
      <c r="M51"/>
      <c r="N51" s="179" t="s">
        <v>373</v>
      </c>
      <c r="O51" s="180">
        <v>45</v>
      </c>
      <c r="P51" s="181">
        <v>13</v>
      </c>
      <c r="Q51" s="182">
        <v>3.76157407407407E-3</v>
      </c>
      <c r="R51" s="182">
        <v>2.8703703703703708E-3</v>
      </c>
      <c r="S51" s="181">
        <v>10</v>
      </c>
    </row>
    <row r="52" spans="1:19" ht="15" x14ac:dyDescent="0.25">
      <c r="A52" s="198" t="str">
        <f t="shared" si="4"/>
        <v>45Cade SmithJenni</v>
      </c>
      <c r="B52">
        <v>45</v>
      </c>
      <c r="C52" t="s">
        <v>190</v>
      </c>
      <c r="D52" t="s">
        <v>191</v>
      </c>
      <c r="E52">
        <v>1172.0000000000007</v>
      </c>
      <c r="F52">
        <v>1016</v>
      </c>
      <c r="G52">
        <v>807</v>
      </c>
      <c r="H52">
        <v>1340</v>
      </c>
      <c r="I52">
        <f t="shared" si="6"/>
        <v>4335.0000000000009</v>
      </c>
      <c r="J52">
        <v>1</v>
      </c>
      <c r="K52" s="198">
        <f t="shared" si="2"/>
        <v>7</v>
      </c>
      <c r="L52" s="198">
        <f>SUM(K52)</f>
        <v>7</v>
      </c>
      <c r="M52"/>
      <c r="N52" s="171" t="s">
        <v>376</v>
      </c>
      <c r="O52" s="172">
        <v>46</v>
      </c>
      <c r="P52" s="195"/>
      <c r="Q52" s="174">
        <v>2.9166666666666646E-3</v>
      </c>
      <c r="R52" s="174">
        <v>1.4004629629629629E-3</v>
      </c>
      <c r="S52" s="173">
        <v>11</v>
      </c>
    </row>
    <row r="53" spans="1:19" ht="15" x14ac:dyDescent="0.25">
      <c r="A53" s="198" t="str">
        <f t="shared" si="4"/>
        <v>45Mya DorricottKrystelle Park Tequilla Sunrise</v>
      </c>
      <c r="B53">
        <v>45</v>
      </c>
      <c r="C53" t="s">
        <v>377</v>
      </c>
      <c r="D53" t="s">
        <v>378</v>
      </c>
      <c r="E53">
        <v>1107.9999999999986</v>
      </c>
      <c r="F53">
        <v>1100</v>
      </c>
      <c r="G53">
        <v>662</v>
      </c>
      <c r="H53">
        <v>1364</v>
      </c>
      <c r="I53">
        <f t="shared" si="6"/>
        <v>4233.9999999999982</v>
      </c>
      <c r="J53">
        <v>2</v>
      </c>
      <c r="K53" s="198">
        <f t="shared" si="2"/>
        <v>6</v>
      </c>
      <c r="L53" s="198">
        <f t="shared" ref="L53:L59" si="7">SUM(K53)</f>
        <v>6</v>
      </c>
      <c r="M53"/>
      <c r="N53" s="175" t="s">
        <v>376</v>
      </c>
      <c r="O53" s="176">
        <v>52</v>
      </c>
      <c r="P53" s="177"/>
      <c r="Q53" s="178">
        <v>3.1018518518518556E-3</v>
      </c>
      <c r="R53" s="178">
        <v>1.1574074074074073E-3</v>
      </c>
      <c r="S53" s="177">
        <v>11</v>
      </c>
    </row>
    <row r="54" spans="1:19" ht="15" x14ac:dyDescent="0.25">
      <c r="A54" s="198" t="str">
        <f t="shared" si="4"/>
        <v>45Jessica MaxwellShadylane Late Edition</v>
      </c>
      <c r="B54">
        <v>45</v>
      </c>
      <c r="C54" t="s">
        <v>305</v>
      </c>
      <c r="D54" t="s">
        <v>379</v>
      </c>
      <c r="E54">
        <v>1135.9999999999998</v>
      </c>
      <c r="F54">
        <v>1044</v>
      </c>
      <c r="G54">
        <v>617</v>
      </c>
      <c r="H54">
        <v>1178</v>
      </c>
      <c r="I54">
        <f t="shared" si="6"/>
        <v>3975</v>
      </c>
      <c r="J54">
        <v>3</v>
      </c>
      <c r="K54" s="198">
        <f t="shared" si="2"/>
        <v>5</v>
      </c>
      <c r="L54" s="198">
        <f t="shared" si="7"/>
        <v>5</v>
      </c>
      <c r="M54"/>
      <c r="N54" s="175" t="s">
        <v>376</v>
      </c>
      <c r="O54" s="176">
        <v>54</v>
      </c>
      <c r="P54" s="177"/>
      <c r="Q54" s="178">
        <v>3.0208333333333337E-3</v>
      </c>
      <c r="R54" s="178">
        <v>1.3194444444444443E-3</v>
      </c>
      <c r="S54" s="177">
        <v>12</v>
      </c>
    </row>
    <row r="55" spans="1:19" ht="15.75" thickBot="1" x14ac:dyDescent="0.3">
      <c r="A55" s="198" t="str">
        <f t="shared" si="4"/>
        <v>45Eva AnningThe Brass Bear</v>
      </c>
      <c r="B55">
        <v>45</v>
      </c>
      <c r="C55" t="s">
        <v>272</v>
      </c>
      <c r="D55" t="s">
        <v>380</v>
      </c>
      <c r="E55">
        <v>1027.9999999999998</v>
      </c>
      <c r="F55">
        <v>1020</v>
      </c>
      <c r="G55">
        <v>697</v>
      </c>
      <c r="H55">
        <v>0</v>
      </c>
      <c r="I55">
        <f t="shared" si="6"/>
        <v>2745</v>
      </c>
      <c r="J55">
        <v>4</v>
      </c>
      <c r="K55" s="198">
        <f t="shared" si="2"/>
        <v>4</v>
      </c>
      <c r="L55" s="198">
        <f t="shared" si="7"/>
        <v>4</v>
      </c>
      <c r="M55"/>
      <c r="N55" s="179" t="s">
        <v>376</v>
      </c>
      <c r="O55" s="180">
        <v>48</v>
      </c>
      <c r="P55" s="181"/>
      <c r="Q55" s="182">
        <v>3.333333333333334E-3</v>
      </c>
      <c r="R55" s="182">
        <v>1.3888888888888889E-3</v>
      </c>
      <c r="S55" s="181">
        <v>11</v>
      </c>
    </row>
    <row r="56" spans="1:19" ht="15" x14ac:dyDescent="0.25">
      <c r="A56" s="198" t="str">
        <f t="shared" si="4"/>
        <v>45Olivia BassolaTimmy</v>
      </c>
      <c r="B56">
        <v>45</v>
      </c>
      <c r="C56" t="s">
        <v>193</v>
      </c>
      <c r="D56" t="s">
        <v>86</v>
      </c>
      <c r="E56">
        <v>968</v>
      </c>
      <c r="F56">
        <v>1100</v>
      </c>
      <c r="G56">
        <v>856</v>
      </c>
      <c r="H56">
        <v>1365</v>
      </c>
      <c r="I56">
        <f t="shared" si="6"/>
        <v>4289</v>
      </c>
      <c r="J56">
        <v>1</v>
      </c>
      <c r="K56" s="198">
        <f t="shared" si="2"/>
        <v>7</v>
      </c>
      <c r="L56" s="198">
        <f t="shared" si="7"/>
        <v>7</v>
      </c>
      <c r="M56"/>
      <c r="N56" s="171" t="s">
        <v>376</v>
      </c>
      <c r="O56" s="172">
        <v>49</v>
      </c>
      <c r="P56" s="173"/>
      <c r="Q56" s="174">
        <v>3.5069444444444445E-3</v>
      </c>
      <c r="R56" s="174">
        <v>1.1574074074074073E-3</v>
      </c>
      <c r="S56" s="173">
        <v>9</v>
      </c>
    </row>
    <row r="57" spans="1:19" ht="15" x14ac:dyDescent="0.25">
      <c r="A57" s="198" t="str">
        <f t="shared" si="4"/>
        <v>45Marni BerceneLittle Joe</v>
      </c>
      <c r="B57">
        <v>45</v>
      </c>
      <c r="C57" t="s">
        <v>160</v>
      </c>
      <c r="D57" t="s">
        <v>161</v>
      </c>
      <c r="E57">
        <v>1087.9999999999995</v>
      </c>
      <c r="F57">
        <v>911.99999999999989</v>
      </c>
      <c r="G57">
        <v>738</v>
      </c>
      <c r="H57">
        <v>1231</v>
      </c>
      <c r="I57">
        <f t="shared" si="6"/>
        <v>3968.9999999999995</v>
      </c>
      <c r="J57">
        <v>2</v>
      </c>
      <c r="K57" s="198">
        <f t="shared" si="2"/>
        <v>6</v>
      </c>
      <c r="L57" s="198">
        <f t="shared" si="7"/>
        <v>6</v>
      </c>
      <c r="M57"/>
      <c r="N57" s="175" t="s">
        <v>376</v>
      </c>
      <c r="O57" s="176">
        <v>47</v>
      </c>
      <c r="P57" s="177"/>
      <c r="Q57" s="178">
        <v>3.1597222222222235E-3</v>
      </c>
      <c r="R57" s="178">
        <v>1.7013888888888892E-3</v>
      </c>
      <c r="S57" s="177">
        <v>10</v>
      </c>
    </row>
    <row r="58" spans="1:19" ht="15" x14ac:dyDescent="0.25">
      <c r="A58" s="198" t="str">
        <f t="shared" si="4"/>
        <v>45Ivy ColebrookLeedale Danny Boy</v>
      </c>
      <c r="B58">
        <v>45</v>
      </c>
      <c r="C58" t="s">
        <v>381</v>
      </c>
      <c r="D58" t="s">
        <v>382</v>
      </c>
      <c r="E58">
        <v>1176.000000000003</v>
      </c>
      <c r="F58">
        <v>892</v>
      </c>
      <c r="G58">
        <v>690.00000000000011</v>
      </c>
      <c r="H58">
        <v>0</v>
      </c>
      <c r="I58">
        <f t="shared" si="6"/>
        <v>2758.0000000000027</v>
      </c>
      <c r="J58">
        <v>3</v>
      </c>
      <c r="K58" s="198">
        <f t="shared" si="2"/>
        <v>5</v>
      </c>
      <c r="L58" s="198">
        <f t="shared" si="7"/>
        <v>5</v>
      </c>
      <c r="M58"/>
      <c r="N58" s="175" t="s">
        <v>376</v>
      </c>
      <c r="O58" s="176">
        <v>50</v>
      </c>
      <c r="P58" s="177"/>
      <c r="Q58" s="178">
        <v>2.9050925925925841E-3</v>
      </c>
      <c r="R58" s="178">
        <v>1.7592592592592592E-3</v>
      </c>
      <c r="S58" s="177">
        <v>10</v>
      </c>
    </row>
    <row r="59" spans="1:19" ht="15.75" thickBot="1" x14ac:dyDescent="0.3">
      <c r="A59" s="198" t="str">
        <f t="shared" si="4"/>
        <v>45Zahara WintersYartarla Park Silhouette</v>
      </c>
      <c r="B59">
        <v>45</v>
      </c>
      <c r="C59" t="s">
        <v>383</v>
      </c>
      <c r="D59" t="s">
        <v>384</v>
      </c>
      <c r="E59">
        <v>1028.0000000000023</v>
      </c>
      <c r="F59">
        <v>972</v>
      </c>
      <c r="G59">
        <v>737</v>
      </c>
      <c r="H59">
        <v>0</v>
      </c>
      <c r="I59">
        <f t="shared" si="6"/>
        <v>2737.0000000000023</v>
      </c>
      <c r="J59">
        <v>4</v>
      </c>
      <c r="K59" s="198">
        <f t="shared" si="2"/>
        <v>4</v>
      </c>
      <c r="L59" s="198">
        <f t="shared" si="7"/>
        <v>4</v>
      </c>
      <c r="M59"/>
      <c r="N59" s="179" t="s">
        <v>376</v>
      </c>
      <c r="O59" s="180">
        <v>51</v>
      </c>
      <c r="P59" s="181"/>
      <c r="Q59" s="182">
        <v>3.333333333333327E-3</v>
      </c>
      <c r="R59" s="182">
        <v>1.5277777777777779E-3</v>
      </c>
      <c r="S59" s="181">
        <v>10</v>
      </c>
    </row>
    <row r="60" spans="1:19" x14ac:dyDescent="0.2">
      <c r="K60" s="198"/>
      <c r="L60" s="198"/>
      <c r="M60"/>
      <c r="N60"/>
      <c r="O60"/>
      <c r="P60"/>
      <c r="Q60"/>
    </row>
    <row r="61" spans="1:19" x14ac:dyDescent="0.2">
      <c r="M61" s="197"/>
      <c r="N61" s="197"/>
      <c r="O61" s="197"/>
      <c r="P61" s="197"/>
      <c r="Q61"/>
    </row>
    <row r="62" spans="1:19" x14ac:dyDescent="0.2">
      <c r="M62" s="197"/>
      <c r="N62" s="197"/>
      <c r="O62" s="197"/>
      <c r="P62" s="197"/>
      <c r="Q62"/>
    </row>
  </sheetData>
  <mergeCells count="1">
    <mergeCell ref="E1:G1"/>
  </mergeCells>
  <conditionalFormatting sqref="D22">
    <cfRule type="duplicateValues" dxfId="3" priority="2"/>
  </conditionalFormatting>
  <conditionalFormatting sqref="C22:D22">
    <cfRule type="containsText" dxfId="2" priority="1" operator="containsText" text="10">
      <formula>NOT(ISERROR(SEARCH("10",C22)))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F3F6C0B0FEE46B14B17547D848031" ma:contentTypeVersion="12" ma:contentTypeDescription="Create a new document." ma:contentTypeScope="" ma:versionID="1f42d8b610322f08c2619ccff25552dc">
  <xsd:schema xmlns:xsd="http://www.w3.org/2001/XMLSchema" xmlns:xs="http://www.w3.org/2001/XMLSchema" xmlns:p="http://schemas.microsoft.com/office/2006/metadata/properties" xmlns:ns2="cfacabce-c30a-405d-aeb6-cd46caef6ac0" xmlns:ns3="1fa763e0-74b2-4ff1-98c0-f888e0b6c267" targetNamespace="http://schemas.microsoft.com/office/2006/metadata/properties" ma:root="true" ma:fieldsID="bac6400f1891435d7aa79b2acbae0d51" ns2:_="" ns3:_="">
    <xsd:import namespace="cfacabce-c30a-405d-aeb6-cd46caef6ac0"/>
    <xsd:import namespace="1fa763e0-74b2-4ff1-98c0-f888e0b6c2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cabce-c30a-405d-aeb6-cd46caef6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763e0-74b2-4ff1-98c0-f888e0b6c2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BA1D8E-2747-4B1E-97A4-0134A3444E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acabce-c30a-405d-aeb6-cd46caef6ac0"/>
    <ds:schemaRef ds:uri="1fa763e0-74b2-4ff1-98c0-f888e0b6c2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8DD59A-719D-434C-971A-348DE5042F8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5DB66F-9E05-4FE8-8EC8-D632F0DBBD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Front Cover</vt:lpstr>
      <vt:lpstr>Information</vt:lpstr>
      <vt:lpstr>PC90-105 12-24 yrs</vt:lpstr>
      <vt:lpstr>PC60-80 8-24yrs</vt:lpstr>
      <vt:lpstr>PC45 8-24yrs</vt:lpstr>
      <vt:lpstr>1 Mortlock</vt:lpstr>
      <vt:lpstr>2 Dry</vt:lpstr>
      <vt:lpstr>3 York</vt:lpstr>
      <vt:lpstr>4State</vt:lpstr>
      <vt:lpstr>2 Dryandra</vt:lpstr>
      <vt:lpstr>Information!Print_Area</vt:lpstr>
      <vt:lpstr>'PC45 8-24yrs'!Print_Area</vt:lpstr>
      <vt:lpstr>'PC60-80 8-24yrs'!Print_Area</vt:lpstr>
      <vt:lpstr>'PC90-105 12-24 yrs'!Print_Area</vt:lpstr>
    </vt:vector>
  </TitlesOfParts>
  <Manager/>
  <Company>Department of Treasury and Finance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04000953</dc:creator>
  <cp:keywords/>
  <dc:description/>
  <cp:lastModifiedBy>Pony Club WA</cp:lastModifiedBy>
  <cp:revision/>
  <dcterms:created xsi:type="dcterms:W3CDTF">2006-03-23T00:27:41Z</dcterms:created>
  <dcterms:modified xsi:type="dcterms:W3CDTF">2020-12-14T05:40:04Z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0x01010048EF3F6C0B0FEE46B14B17547D848031</vt:lpwstr>
  </property>
</Properties>
</file>